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1一般会計\01_決算統計\01年度別\R1年度決算\13_財政状況資料集\02_2回目（10月公表分）\03_市町村から\24 松島町○○\"/>
    </mc:Choice>
  </mc:AlternateContent>
  <bookViews>
    <workbookView xWindow="0" yWindow="0" windowWidth="20490" windowHeight="76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32" i="12" l="1"/>
  <c r="AU63" i="12" l="1"/>
  <c r="AP63" i="12"/>
  <c r="AA34" i="12"/>
  <c r="AA33" i="12"/>
  <c r="AA31" i="12"/>
  <c r="AA30" i="12"/>
  <c r="AA29" i="12"/>
  <c r="AA28" i="12"/>
  <c r="AP23" i="12"/>
  <c r="AA23" i="12"/>
  <c r="V23" i="12"/>
  <c r="Q23" i="12"/>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AM35" i="10"/>
  <c r="CO34" i="10"/>
  <c r="BW34" i="10"/>
  <c r="BW35" i="10" s="1"/>
  <c r="BW36" i="10" s="1"/>
  <c r="BW37" i="10" s="1"/>
  <c r="BW38" i="10" s="1"/>
  <c r="BW39" i="10" s="1"/>
  <c r="BW40" i="10" s="1"/>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AM34" i="10" l="1"/>
  <c r="BE34" i="10" s="1"/>
  <c r="BE35" i="10" s="1"/>
</calcChain>
</file>

<file path=xl/sharedStrings.xml><?xml version="1.0" encoding="utf-8"?>
<sst xmlns="http://schemas.openxmlformats.org/spreadsheetml/2006/main" count="1132" uniqueCount="603">
  <si>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</si>
  <si>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</si>
  <si>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</si>
  <si>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</si>
  <si>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</si>
  <si>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</si>
  <si>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</si>
  <si>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</si>
  <si>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</si>
  <si>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</si>
  <si>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</si>
  <si>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</si>
  <si>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</si>
  <si>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</si>
  <si>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</si>
  <si>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</si>
  <si>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</si>
  <si>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</si>
  <si>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</si>
  <si>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</si>
  <si>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</si>
  <si>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</si>
  <si>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</si>
  <si>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</si>
  <si>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</si>
  <si>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</si>
  <si>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</si>
  <si>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</si>
  <si>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</si>
  <si>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</si>
  <si>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</si>
  <si>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</si>
  <si>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</si>
  <si>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</si>
  <si>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</si>
  <si>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</si>
  <si>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</si>
  <si>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</si>
  <si>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</si>
  <si>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</si>
  <si>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</si>
  <si>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</si>
  <si>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</si>
  <si>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</si>
  <si>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</si>
  <si>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</si>
  <si>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</si>
  <si>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</si>
  <si>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</si>
  <si>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</si>
  <si>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</si>
  <si>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</si>
  <si>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</si>
  <si>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</si>
  <si>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</si>
  <si>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</si>
  <si>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</si>
  <si>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</si>
  <si>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</si>
  <si>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</si>
  <si>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</si>
  <si>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</si>
  <si>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</si>
  <si>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</si>
  <si>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</si>
  <si>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</si>
  <si>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</si>
  <si>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</si>
  <si>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</si>
  <si>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</si>
  <si>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</si>
  <si>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</si>
  <si>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</si>
  <si>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</si>
  <si>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</si>
  <si>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</si>
  <si>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</si>
  <si>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</si>
  <si>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</si>
  <si>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</si>
  <si>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</si>
  <si>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</si>
  <si>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</si>
  <si>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</si>
  <si>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</si>
  <si>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Ⅲ－２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</si>
  <si>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</si>
  <si>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</si>
  <si>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</si>
  <si>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</si>
  <si>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</si>
  <si>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</si>
  <si>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</si>
  <si>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</si>
  <si>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</si>
  <si>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</si>
  <si>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</si>
  <si>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</si>
  <si>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松島町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</si>
  <si>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</si>
  <si>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</si>
  <si>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</si>
  <si>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</si>
  <si>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</si>
  <si>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</si>
  <si>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</si>
  <si>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</si>
  <si>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</si>
  <si>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</si>
  <si>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</si>
  <si>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</si>
  <si>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</si>
  <si>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</si>
  <si>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</si>
  <si>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</si>
  <si>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</si>
  <si>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</si>
  <si>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</si>
  <si>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</si>
  <si>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</si>
  <si>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</si>
  <si>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</si>
  <si>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</si>
  <si>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</si>
  <si>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</si>
  <si>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</si>
  <si>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</si>
  <si>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</si>
  <si>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</si>
  <si>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</si>
  <si>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</si>
  <si>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</si>
  <si>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</si>
  <si>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</si>
  <si>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</si>
  <si>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</si>
  <si>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</si>
  <si>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</si>
  <si>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</si>
  <si>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</si>
  <si>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</si>
  <si>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</si>
  <si>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</si>
  <si>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</si>
  <si>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</si>
  <si>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</si>
  <si>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</si>
  <si>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</si>
  <si>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</si>
  <si>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</si>
  <si>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</si>
  <si>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</si>
  <si>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-2.0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</si>
  <si>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</si>
  <si>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</si>
  <si>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</si>
  <si>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</si>
  <si>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</si>
  <si>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</si>
  <si>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</si>
  <si>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</si>
  <si>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</si>
  <si>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</si>
  <si>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</si>
  <si>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</si>
  <si>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</si>
  <si>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</si>
  <si>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</si>
  <si>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</si>
  <si>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</si>
  <si>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</si>
  <si>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</si>
  <si>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</si>
  <si>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</si>
  <si>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</si>
  <si>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</si>
  <si>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</si>
  <si>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</si>
  <si>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</si>
  <si>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</si>
  <si>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</si>
  <si>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</si>
  <si>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</si>
  <si>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</si>
  <si>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</si>
  <si>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</si>
  <si>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</si>
  <si>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</si>
  <si>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</si>
  <si>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</si>
  <si>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</si>
  <si>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</si>
  <si>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</si>
  <si>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</si>
  <si>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</si>
  <si>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</si>
  <si>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</si>
  <si>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</si>
  <si>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</si>
  <si>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</si>
  <si>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</si>
  <si>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</si>
  <si>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</si>
  <si>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</si>
  <si>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</si>
  <si>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</si>
  <si>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</si>
  <si>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</si>
  <si>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</si>
  <si>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</si>
  <si>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</si>
  <si>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</si>
  <si>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</si>
  <si>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宮城県松島町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</si>
  <si>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</si>
  <si>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</si>
  <si>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</si>
  <si>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</si>
  <si>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</si>
  <si>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</si>
  <si>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</si>
  <si>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</si>
  <si>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</si>
  <si>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</si>
  <si>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</si>
  <si>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</si>
  <si>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</si>
  <si>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</si>
  <si>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</si>
  <si>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</si>
  <si>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</si>
  <si>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</si>
  <si>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</si>
  <si>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</si>
  <si>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</si>
  <si>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</si>
  <si>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</si>
  <si>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</si>
  <si>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</si>
  <si>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</si>
  <si>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</si>
  <si>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</si>
  <si>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</si>
  <si>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</si>
  <si>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</si>
  <si>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</si>
  <si>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</si>
  <si>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</si>
  <si>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</si>
  <si>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</si>
  <si>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</si>
  <si>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</si>
  <si>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</si>
  <si>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</si>
  <si>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</si>
  <si>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</si>
  <si>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</si>
  <si>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</si>
  <si>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</si>
  <si>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</si>
  <si>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</si>
  <si>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</si>
  <si>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</si>
  <si>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</si>
  <si>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</si>
  <si>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</si>
  <si>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</si>
  <si>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</si>
  <si>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</si>
  <si>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</si>
  <si>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</si>
  <si>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</si>
  <si>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</si>
  <si>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</si>
  <si>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</si>
  <si>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</si>
  <si>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</si>
  <si>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</si>
  <si>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</si>
  <si>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</si>
  <si>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</si>
  <si>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</si>
  <si>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</si>
  <si>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</si>
  <si>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</si>
  <si>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</si>
  <si>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</si>
  <si>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</si>
  <si>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</si>
  <si>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</si>
  <si>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</si>
  <si>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</si>
  <si>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</si>
  <si>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</si>
  <si>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</si>
  <si>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</si>
  <si>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</si>
  <si>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</si>
  <si>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</si>
  <si>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</si>
  <si>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</si>
  <si>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</si>
  <si>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</si>
  <si>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</si>
  <si>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</si>
  <si>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</si>
  <si>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</si>
  <si>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</si>
  <si>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</si>
  <si>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</si>
  <si>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</si>
  <si>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</si>
  <si>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</si>
  <si>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</si>
  <si>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</si>
  <si>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</si>
  <si>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</si>
  <si>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</si>
  <si>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</si>
  <si>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</si>
  <si>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</si>
  <si>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</si>
  <si>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</si>
  <si>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</si>
  <si>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</si>
  <si>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</si>
  <si>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</si>
  <si>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</si>
  <si>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</si>
  <si>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</si>
  <si>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</si>
  <si>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</si>
  <si>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</si>
  <si>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</si>
  <si>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</si>
  <si>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</si>
  <si>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</si>
  <si>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</si>
  <si>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</si>
  <si>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</si>
  <si>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</si>
  <si>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</si>
  <si>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</si>
  <si>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</si>
  <si>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</si>
  <si>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</si>
  <si>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</si>
  <si>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</si>
  <si>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</si>
  <si>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</si>
  <si>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</si>
  <si>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</si>
  <si>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</si>
  <si>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</si>
  <si>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</si>
  <si>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</si>
  <si>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</si>
  <si>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</si>
  <si>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</si>
  <si>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</si>
  <si>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</si>
  <si>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</si>
  <si>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</si>
  <si>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</si>
  <si>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</si>
  <si>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</si>
  <si>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</si>
  <si>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宮城県松島町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</si>
  <si>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</si>
  <si>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</si>
  <si>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</si>
  <si>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</si>
  <si>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</si>
  <si>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</si>
  <si>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</si>
  <si>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</si>
  <si>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</si>
  <si>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</si>
  <si>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</si>
  <si>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</si>
  <si>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</si>
  <si>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</si>
  <si>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</si>
  <si>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</si>
  <si>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</si>
  <si>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</si>
  <si>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</si>
  <si>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</si>
  <si>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松島町松島区外区有財産特別会計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</si>
  <si>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</si>
  <si>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</si>
  <si>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</si>
  <si>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</si>
  <si>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</si>
  <si>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</si>
  <si>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</si>
  <si>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</si>
  <si>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</si>
  <si>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</si>
  <si>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</si>
  <si>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</si>
  <si>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</si>
  <si>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松島町国民健康保険特別会計</t>
    <phoneticPr fontId="5"/>
  </si>
  <si>
    <t>松島町介護保険特別会計</t>
    <phoneticPr fontId="5"/>
  </si>
  <si>
    <t>松島町後期高齢者医療特別会計</t>
    <phoneticPr fontId="5"/>
  </si>
  <si>
    <t>松島町介護サービス事業特別会計</t>
    <phoneticPr fontId="5"/>
  </si>
  <si>
    <t>松島町水道事業会計</t>
    <phoneticPr fontId="5"/>
  </si>
  <si>
    <t>法適用企業</t>
    <phoneticPr fontId="5"/>
  </si>
  <si>
    <t>松島町下水道事業特別会計</t>
    <phoneticPr fontId="5"/>
  </si>
  <si>
    <t>法非適用企業</t>
    <phoneticPr fontId="5"/>
  </si>
  <si>
    <t>松島町観瀾亭等特別会計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</si>
  <si>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</si>
  <si>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</si>
  <si>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</si>
  <si>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</si>
  <si>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</si>
  <si>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</si>
  <si>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</si>
  <si>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</si>
  <si>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</si>
  <si>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</si>
  <si>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</si>
  <si>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</si>
  <si>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</si>
  <si>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</si>
  <si>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</si>
  <si>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</si>
  <si>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</si>
  <si>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</si>
  <si>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</si>
  <si>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</si>
  <si>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</si>
  <si>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</si>
  <si>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</si>
  <si>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</si>
  <si>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</si>
  <si>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</si>
  <si>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</si>
  <si>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</si>
  <si>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</si>
  <si>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</si>
  <si>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</si>
  <si>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</si>
  <si>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</si>
  <si>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</si>
  <si>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</si>
  <si>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</si>
  <si>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</si>
  <si>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</si>
  <si>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</si>
  <si>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</si>
  <si>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</si>
  <si>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</si>
  <si>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</si>
  <si>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</si>
  <si>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</si>
  <si>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</si>
  <si>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</si>
  <si>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</si>
  <si>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</si>
  <si>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</si>
  <si>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</si>
  <si>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</si>
  <si>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</si>
  <si>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</si>
  <si>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松島町下水道事業特別会計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</si>
  <si>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</si>
  <si>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</si>
  <si>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松島町介護サービス事業特別会計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</si>
  <si>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</si>
  <si>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</si>
  <si>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松島町観瀾亭等特別会計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</si>
  <si>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</si>
  <si>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</si>
  <si>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</si>
  <si>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</si>
  <si>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</si>
  <si>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</si>
  <si>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</si>
  <si>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</si>
  <si>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</si>
  <si>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</si>
  <si>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</si>
  <si>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</si>
  <si>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</si>
  <si>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</si>
  <si>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</si>
  <si>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</si>
  <si>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</si>
  <si>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</si>
  <si>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</si>
  <si>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</si>
  <si>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</si>
  <si>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</si>
  <si>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</si>
  <si>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</si>
  <si>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</si>
  <si>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</si>
  <si>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</si>
  <si>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</si>
  <si>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</si>
  <si>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</si>
  <si>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</si>
  <si>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</si>
  <si>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</si>
  <si>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</si>
  <si>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</si>
  <si>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</si>
  <si>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</si>
  <si>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</si>
  <si>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</si>
  <si>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</si>
  <si>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</si>
  <si>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</si>
  <si>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</si>
  <si>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</si>
  <si>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</si>
  <si>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</si>
  <si>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</si>
  <si>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</si>
  <si>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</si>
  <si>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</si>
  <si>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</si>
  <si>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</si>
  <si>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</si>
  <si>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</si>
  <si>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</si>
  <si>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</si>
  <si>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</si>
  <si>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</si>
  <si>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</si>
  <si>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</si>
  <si>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</si>
  <si>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</si>
  <si>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</si>
  <si>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</si>
  <si>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</si>
  <si>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</si>
  <si>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</si>
  <si>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</si>
  <si>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</si>
  <si>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</si>
  <si>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</si>
  <si>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</si>
  <si>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</si>
  <si>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</si>
  <si>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</si>
  <si>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</si>
  <si>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</si>
  <si>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</si>
  <si>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</si>
  <si>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</si>
  <si>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</si>
  <si>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</si>
  <si>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</si>
  <si>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</si>
  <si>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187.33</t>
  </si>
  <si>
    <t>▲ 109.33</t>
  </si>
  <si>
    <t>▲ 9.69</t>
  </si>
  <si>
    <t>▲ 19.58</t>
  </si>
  <si>
    <t>松島町水道事業会計</t>
  </si>
  <si>
    <t>一般会計</t>
  </si>
  <si>
    <t>松島町下水道事業特別会計</t>
  </si>
  <si>
    <t>松島町国民健康保険特別会計</t>
  </si>
  <si>
    <t>松島町介護保険特別会計</t>
  </si>
  <si>
    <t>松島町松島区外区有財産特別会計</t>
  </si>
  <si>
    <t>松島町観瀾亭等特別会計</t>
  </si>
  <si>
    <t>松島町後期高齢者医療特別会計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</si>
  <si>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</si>
  <si>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</si>
  <si>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</si>
  <si>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</si>
  <si>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</si>
  <si>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</si>
  <si>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</si>
  <si>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</si>
  <si>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東日本大震災復興交付金基金</t>
    <rPh sb="0" eb="3">
      <t>ヒガシニホン</t>
    </rPh>
    <rPh sb="3" eb="6">
      <t>ダイシンサイ</t>
    </rPh>
    <rPh sb="6" eb="8">
      <t>フッコウ</t>
    </rPh>
    <rPh sb="8" eb="11">
      <t>コウフキン</t>
    </rPh>
    <rPh sb="11" eb="13">
      <t>キキン</t>
    </rPh>
    <phoneticPr fontId="11"/>
  </si>
  <si>
    <t>庁舎建設基金</t>
    <rPh sb="0" eb="2">
      <t>チョウシャ</t>
    </rPh>
    <rPh sb="2" eb="4">
      <t>ケンセツ</t>
    </rPh>
    <rPh sb="4" eb="6">
      <t>キキン</t>
    </rPh>
    <phoneticPr fontId="11"/>
  </si>
  <si>
    <t>震災復興基金</t>
    <rPh sb="0" eb="2">
      <t>シンサイ</t>
    </rPh>
    <rPh sb="2" eb="4">
      <t>フッコウ</t>
    </rPh>
    <rPh sb="4" eb="6">
      <t>キキン</t>
    </rPh>
    <phoneticPr fontId="11"/>
  </si>
  <si>
    <t>長寿社会対策基金</t>
    <rPh sb="0" eb="2">
      <t>チョウジュ</t>
    </rPh>
    <rPh sb="2" eb="4">
      <t>シャカイ</t>
    </rPh>
    <rPh sb="4" eb="6">
      <t>タイサク</t>
    </rPh>
    <rPh sb="6" eb="8">
      <t>キキン</t>
    </rPh>
    <phoneticPr fontId="11"/>
  </si>
  <si>
    <t>ふるさと納税基金</t>
    <rPh sb="4" eb="6">
      <t>ノウゼイ</t>
    </rPh>
    <rPh sb="6" eb="8">
      <t>キキン</t>
    </rPh>
    <phoneticPr fontId="12"/>
  </si>
  <si>
    <t>-</t>
    <phoneticPr fontId="2"/>
  </si>
  <si>
    <t>塩釜地区消防事務組合</t>
    <rPh sb="0" eb="2">
      <t>シオガマ</t>
    </rPh>
    <rPh sb="2" eb="4">
      <t>チク</t>
    </rPh>
    <rPh sb="4" eb="6">
      <t>ショウボウ</t>
    </rPh>
    <rPh sb="6" eb="8">
      <t>ジム</t>
    </rPh>
    <rPh sb="8" eb="10">
      <t>クミアイ</t>
    </rPh>
    <phoneticPr fontId="2"/>
  </si>
  <si>
    <t>宮城東部衛生処理組合</t>
    <rPh sb="0" eb="2">
      <t>ミヤギ</t>
    </rPh>
    <rPh sb="2" eb="4">
      <t>トウブ</t>
    </rPh>
    <rPh sb="4" eb="6">
      <t>エイセイ</t>
    </rPh>
    <rPh sb="6" eb="8">
      <t>ショリ</t>
    </rPh>
    <rPh sb="8" eb="10">
      <t>クミアイ</t>
    </rPh>
    <phoneticPr fontId="2"/>
  </si>
  <si>
    <t>宮城県後期高齢者医療広域連合</t>
    <rPh sb="0" eb="3">
      <t>ミヤギケン</t>
    </rPh>
    <rPh sb="3" eb="5">
      <t>コウキ</t>
    </rPh>
    <rPh sb="5" eb="8">
      <t>コウレイシャ</t>
    </rPh>
    <rPh sb="8" eb="10">
      <t>イリョウ</t>
    </rPh>
    <rPh sb="10" eb="12">
      <t>コウイキ</t>
    </rPh>
    <rPh sb="12" eb="14">
      <t>レンゴウ</t>
    </rPh>
    <phoneticPr fontId="2"/>
  </si>
  <si>
    <t>吉田川流域溜池大和町外３市３ヶ町村組合</t>
    <rPh sb="0" eb="3">
      <t>ヨシダガワ</t>
    </rPh>
    <rPh sb="3" eb="5">
      <t>リュウイキ</t>
    </rPh>
    <rPh sb="5" eb="7">
      <t>タメイケ</t>
    </rPh>
    <rPh sb="7" eb="10">
      <t>タイワチョウ</t>
    </rPh>
    <rPh sb="10" eb="11">
      <t>ソト</t>
    </rPh>
    <rPh sb="12" eb="13">
      <t>シ</t>
    </rPh>
    <rPh sb="15" eb="16">
      <t>マチ</t>
    </rPh>
    <rPh sb="16" eb="17">
      <t>ムラ</t>
    </rPh>
    <rPh sb="17" eb="19">
      <t>クミアイ</t>
    </rPh>
    <phoneticPr fontId="2"/>
  </si>
  <si>
    <t>宮城県市町村職員退職手当組合</t>
    <rPh sb="0" eb="3">
      <t>ミヤギケン</t>
    </rPh>
    <rPh sb="3" eb="6">
      <t>シチョウソン</t>
    </rPh>
    <rPh sb="6" eb="8">
      <t>ショクイン</t>
    </rPh>
    <rPh sb="8" eb="10">
      <t>タイショク</t>
    </rPh>
    <rPh sb="10" eb="12">
      <t>テアテ</t>
    </rPh>
    <rPh sb="12" eb="14">
      <t>クミアイ</t>
    </rPh>
    <phoneticPr fontId="2"/>
  </si>
  <si>
    <t>宮城県市町村非常勤消防団員補償報償組合</t>
    <rPh sb="0" eb="3">
      <t>ミヤギケン</t>
    </rPh>
    <rPh sb="3" eb="6">
      <t>シチョウソン</t>
    </rPh>
    <rPh sb="6" eb="9">
      <t>ヒジョウキン</t>
    </rPh>
    <rPh sb="9" eb="12">
      <t>ショウボウダン</t>
    </rPh>
    <rPh sb="12" eb="13">
      <t>イン</t>
    </rPh>
    <rPh sb="13" eb="15">
      <t>ホショウ</t>
    </rPh>
    <rPh sb="15" eb="17">
      <t>ホウショウ</t>
    </rPh>
    <rPh sb="17" eb="19">
      <t>クミアイ</t>
    </rPh>
    <phoneticPr fontId="2"/>
  </si>
  <si>
    <t>宮城県市町村自治振興センター</t>
    <rPh sb="0" eb="3">
      <t>ミヤギケン</t>
    </rPh>
    <rPh sb="3" eb="6">
      <t>シチョウソン</t>
    </rPh>
    <rPh sb="6" eb="8">
      <t>ジチ</t>
    </rPh>
    <rPh sb="8" eb="10">
      <t>シンコウ</t>
    </rPh>
    <phoneticPr fontId="2"/>
  </si>
  <si>
    <t>品井沼ステーション</t>
  </si>
  <si>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</si>
  <si>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</si>
  <si>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</si>
  <si>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</si>
  <si>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　将来負担比率は類似団体を大きく上回っているものの、地方債の新規発行を抑制してきたため、低下傾向にある。有形固定資産減価償却率は上昇傾向にあるため、公共施設等総合管理計画に基づき、老朽化対策等に努める。
</t>
    <rPh sb="44" eb="46">
      <t>テイカ</t>
    </rPh>
    <rPh sb="74" eb="76">
      <t>コウキョウ</t>
    </rPh>
    <rPh sb="76" eb="78">
      <t>シセツ</t>
    </rPh>
    <rPh sb="78" eb="79">
      <t>トウ</t>
    </rPh>
    <rPh sb="79" eb="81">
      <t>ソウゴウ</t>
    </rPh>
    <rPh sb="81" eb="83">
      <t>カンリ</t>
    </rPh>
    <rPh sb="83" eb="85">
      <t>ケイカク</t>
    </rPh>
    <rPh sb="86" eb="87">
      <t>モト</t>
    </rPh>
    <rPh sb="90" eb="93">
      <t>ロウキュウカ</t>
    </rPh>
    <rPh sb="93" eb="95">
      <t>タイサク</t>
    </rPh>
    <rPh sb="95" eb="96">
      <t>トウ</t>
    </rPh>
    <rPh sb="97" eb="98">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</si>
  <si>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</si>
  <si>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</si>
  <si>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</si>
  <si>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</si>
  <si>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</si>
  <si>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</si>
  <si>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類似団体より高いものの、毎年度数値は低下しており、類似団体平均値に近づきつつある。実質公債費比率も数値が低下しており、令和元年度は類似団体と同数値となった。地方債の新規発行を抑えているため、今後も低下傾向は続くものと想定される。</t>
    <rPh sb="1" eb="3">
      <t>ショウライ</t>
    </rPh>
    <rPh sb="3" eb="5">
      <t>フタン</t>
    </rPh>
    <rPh sb="5" eb="7">
      <t>ヒリツ</t>
    </rPh>
    <rPh sb="8" eb="10">
      <t>ルイジ</t>
    </rPh>
    <rPh sb="10" eb="12">
      <t>ダンタイ</t>
    </rPh>
    <rPh sb="14" eb="15">
      <t>タカ</t>
    </rPh>
    <rPh sb="20" eb="23">
      <t>マイネンド</t>
    </rPh>
    <rPh sb="23" eb="25">
      <t>スウチ</t>
    </rPh>
    <rPh sb="26" eb="28">
      <t>テイカ</t>
    </rPh>
    <rPh sb="33" eb="35">
      <t>ルイジ</t>
    </rPh>
    <rPh sb="35" eb="37">
      <t>ダンタイ</t>
    </rPh>
    <rPh sb="37" eb="40">
      <t>ヘイキンチ</t>
    </rPh>
    <rPh sb="41" eb="42">
      <t>チカ</t>
    </rPh>
    <rPh sb="49" eb="51">
      <t>ジッシツ</t>
    </rPh>
    <rPh sb="51" eb="54">
      <t>コウサイヒ</t>
    </rPh>
    <rPh sb="54" eb="56">
      <t>ヒリツ</t>
    </rPh>
    <rPh sb="57" eb="59">
      <t>スウチ</t>
    </rPh>
    <rPh sb="60" eb="62">
      <t>テイカ</t>
    </rPh>
    <rPh sb="67" eb="69">
      <t>レイワ</t>
    </rPh>
    <rPh sb="69" eb="72">
      <t>ガンネンド</t>
    </rPh>
    <rPh sb="73" eb="75">
      <t>ルイジ</t>
    </rPh>
    <rPh sb="75" eb="77">
      <t>ダンタイ</t>
    </rPh>
    <rPh sb="78" eb="79">
      <t>ドウ</t>
    </rPh>
    <rPh sb="79" eb="81">
      <t>スウチ</t>
    </rPh>
    <rPh sb="86" eb="89">
      <t>チホウサイ</t>
    </rPh>
    <rPh sb="90" eb="92">
      <t>シンキ</t>
    </rPh>
    <rPh sb="92" eb="94">
      <t>ハッコウ</t>
    </rPh>
    <rPh sb="95" eb="96">
      <t>オサ</t>
    </rPh>
    <rPh sb="103" eb="105">
      <t>コンゴ</t>
    </rPh>
    <rPh sb="106" eb="108">
      <t>テイカ</t>
    </rPh>
    <rPh sb="108" eb="110">
      <t>ケイコウ</t>
    </rPh>
    <rPh sb="111" eb="112">
      <t>ツヅ</t>
    </rPh>
    <rPh sb="116" eb="118">
      <t>ソウテイ</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</si>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</sst>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2" applyNumberFormat="1" applyFont="1" applyBorder="1" applyAlignment="1" applyProtection="1">
      <alignment horizontal="right" vertical="center" shrinkToFit="1"/>
      <protection locked="0"/>
    </xf>
    <xf numFmtId="18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87" fontId="34" fillId="0" borderId="120" xfId="12" applyNumberFormat="1" applyFont="1" applyBorder="1" applyAlignment="1" applyProtection="1">
      <alignment horizontal="right" vertical="center" shrinkToFit="1"/>
      <protection locked="0"/>
    </xf>
    <xf numFmtId="0" fontId="34" fillId="0" borderId="117" xfId="12" applyFont="1" applyBorder="1" applyAlignment="1" applyProtection="1">
      <alignment horizontal="left" vertical="center" shrinkToFit="1"/>
      <protection locked="0"/>
    </xf>
    <xf numFmtId="0" fontId="34" fillId="0" borderId="119" xfId="12" applyFont="1" applyBorder="1" applyAlignment="1" applyProtection="1">
      <alignment horizontal="left" vertical="center" shrinkToFit="1"/>
      <protection locked="0"/>
    </xf>
    <xf numFmtId="177" fontId="34" fillId="0" borderId="112" xfId="14" applyNumberFormat="1" applyFont="1" applyBorder="1" applyAlignment="1" applyProtection="1">
      <alignment horizontal="right" vertical="center" shrinkToFit="1"/>
      <protection locked="0"/>
    </xf>
    <xf numFmtId="177" fontId="34" fillId="0" borderId="120"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75972</c:v>
                </c:pt>
                <c:pt idx="1">
                  <c:v>79466</c:v>
                </c:pt>
                <c:pt idx="2">
                  <c:v>90072</c:v>
                </c:pt>
                <c:pt idx="3">
                  <c:v>88328</c:v>
                </c:pt>
                <c:pt idx="4">
                  <c:v>103390</c:v>
                </c:pt>
              </c:numCache>
            </c:numRef>
          </c:val>
          <c:smooth val="0"/>
          <c:extLst>
            <c:ext xmlns:c16="http://schemas.microsoft.com/office/drawing/2014/chart" uri="{C3380CC4-5D6E-409C-BE32-E72D297353CC}">
              <c16:uniqueId val="{00000000-E00E-406E-A6F7-F45F5487E1A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319163</c:v>
                </c:pt>
                <c:pt idx="1">
                  <c:v>245670</c:v>
                </c:pt>
                <c:pt idx="2">
                  <c:v>147787</c:v>
                </c:pt>
                <c:pt idx="3">
                  <c:v>135996</c:v>
                </c:pt>
                <c:pt idx="4">
                  <c:v>140647</c:v>
                </c:pt>
              </c:numCache>
            </c:numRef>
          </c:val>
          <c:smooth val="0"/>
          <c:extLst>
            <c:ext xmlns:c16="http://schemas.microsoft.com/office/drawing/2014/chart" uri="{C3380CC4-5D6E-409C-BE32-E72D297353CC}">
              <c16:uniqueId val="{00000001-E00E-406E-A6F7-F45F5487E1A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27.55</c:v>
                </c:pt>
                <c:pt idx="1">
                  <c:v>79.989999999999995</c:v>
                </c:pt>
                <c:pt idx="2">
                  <c:v>11.27</c:v>
                </c:pt>
                <c:pt idx="3">
                  <c:v>14.16</c:v>
                </c:pt>
                <c:pt idx="4">
                  <c:v>8.35</c:v>
                </c:pt>
              </c:numCache>
            </c:numRef>
          </c:val>
          <c:extLst>
            <c:ext xmlns:c16="http://schemas.microsoft.com/office/drawing/2014/chart" uri="{C3380CC4-5D6E-409C-BE32-E72D297353CC}">
              <c16:uniqueId val="{00000000-3513-4E5B-9495-6396DF64029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52.43</c:v>
                </c:pt>
                <c:pt idx="1">
                  <c:v>46.96</c:v>
                </c:pt>
                <c:pt idx="2">
                  <c:v>44.54</c:v>
                </c:pt>
                <c:pt idx="3">
                  <c:v>37.56</c:v>
                </c:pt>
                <c:pt idx="4">
                  <c:v>31.26</c:v>
                </c:pt>
              </c:numCache>
            </c:numRef>
          </c:val>
          <c:extLst>
            <c:ext xmlns:c16="http://schemas.microsoft.com/office/drawing/2014/chart" uri="{C3380CC4-5D6E-409C-BE32-E72D297353CC}">
              <c16:uniqueId val="{00000001-3513-4E5B-9495-6396DF64029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-187.33</c:v>
                </c:pt>
                <c:pt idx="1">
                  <c:v>30.64</c:v>
                </c:pt>
                <c:pt idx="2">
                  <c:v>-109.33</c:v>
                </c:pt>
                <c:pt idx="3">
                  <c:v>-9.69</c:v>
                </c:pt>
                <c:pt idx="4">
                  <c:v>-19.579999999999998</c:v>
                </c:pt>
              </c:numCache>
            </c:numRef>
          </c:val>
          <c:smooth val="0"/>
          <c:extLst>
            <c:ext xmlns:c16="http://schemas.microsoft.com/office/drawing/2014/chart" uri="{C3380CC4-5D6E-409C-BE32-E72D297353CC}">
              <c16:uniqueId val="{00000002-3513-4E5B-9495-6396DF64029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30A2-4D0A-B2AB-224ED48E34B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0A2-4D0A-B2AB-224ED48E34BA}"/>
            </c:ext>
          </c:extLst>
        </c:ser>
        <c:ser>
          <c:idx val="2"/>
          <c:order val="2"/>
          <c:tx>
            <c:strRef>
              <c:f>データシート!$A$29</c:f>
              <c:strCache>
                <c:ptCount val="1"/>
                <c:pt idx="0">
                  <c:v>松島町後期高齢者医療特別会計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0.02</c:v>
                </c:pt>
                <c:pt idx="2">
                  <c:v>#N/A</c:v>
                </c:pt>
                <c:pt idx="3">
                  <c:v>0</c:v>
                </c:pt>
                <c:pt idx="4">
                  <c:v>#N/A</c:v>
                </c:pt>
                <c:pt idx="5">
                  <c:v>0.02</c:v>
                </c:pt>
                <c:pt idx="6">
                  <c:v>#N/A</c:v>
                </c:pt>
                <c:pt idx="7">
                  <c:v>0.03</c:v>
                </c:pt>
                <c:pt idx="8">
                  <c:v>#N/A</c:v>
                </c:pt>
                <c:pt idx="9">
                  <c:v>0.04</c:v>
                </c:pt>
              </c:numCache>
            </c:numRef>
          </c:val>
          <c:extLst>
            <c:ext xmlns:c16="http://schemas.microsoft.com/office/drawing/2014/chart" uri="{C3380CC4-5D6E-409C-BE32-E72D297353CC}">
              <c16:uniqueId val="{00000002-30A2-4D0A-B2AB-224ED48E34BA}"/>
            </c:ext>
          </c:extLst>
        </c:ser>
        <c:ser>
          <c:idx val="3"/>
          <c:order val="3"/>
          <c:tx>
            <c:strRef>
              <c:f>データシート!$A$30</c:f>
              <c:strCache>
                <c:ptCount val="1"/>
                <c:pt idx="0">
                  <c:v>松島町観瀾亭等特別会計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0.22</c:v>
                </c:pt>
                <c:pt idx="2">
                  <c:v>#N/A</c:v>
                </c:pt>
                <c:pt idx="3">
                  <c:v>0.11</c:v>
                </c:pt>
                <c:pt idx="4">
                  <c:v>#N/A</c:v>
                </c:pt>
                <c:pt idx="5">
                  <c:v>0.8</c:v>
                </c:pt>
                <c:pt idx="6">
                  <c:v>#N/A</c:v>
                </c:pt>
                <c:pt idx="7">
                  <c:v>0.54</c:v>
                </c:pt>
                <c:pt idx="8">
                  <c:v>#N/A</c:v>
                </c:pt>
                <c:pt idx="9">
                  <c:v>0.38</c:v>
                </c:pt>
              </c:numCache>
            </c:numRef>
          </c:val>
          <c:extLst>
            <c:ext xmlns:c16="http://schemas.microsoft.com/office/drawing/2014/chart" uri="{C3380CC4-5D6E-409C-BE32-E72D297353CC}">
              <c16:uniqueId val="{00000003-30A2-4D0A-B2AB-224ED48E34BA}"/>
            </c:ext>
          </c:extLst>
        </c:ser>
        <c:ser>
          <c:idx val="4"/>
          <c:order val="4"/>
          <c:tx>
            <c:strRef>
              <c:f>データシート!$A$31</c:f>
              <c:strCache>
                <c:ptCount val="1"/>
                <c:pt idx="0">
                  <c:v>松島町松島区外区有財産特別会計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0.02</c:v>
                </c:pt>
                <c:pt idx="4">
                  <c:v>#N/A</c:v>
                </c:pt>
                <c:pt idx="5">
                  <c:v>0</c:v>
                </c:pt>
                <c:pt idx="6">
                  <c:v>#N/A</c:v>
                </c:pt>
                <c:pt idx="7">
                  <c:v>0</c:v>
                </c:pt>
                <c:pt idx="8">
                  <c:v>#N/A</c:v>
                </c:pt>
                <c:pt idx="9">
                  <c:v>0.44</c:v>
                </c:pt>
              </c:numCache>
            </c:numRef>
          </c:val>
          <c:extLst>
            <c:ext xmlns:c16="http://schemas.microsoft.com/office/drawing/2014/chart" uri="{C3380CC4-5D6E-409C-BE32-E72D297353CC}">
              <c16:uniqueId val="{00000004-30A2-4D0A-B2AB-224ED48E34BA}"/>
            </c:ext>
          </c:extLst>
        </c:ser>
        <c:ser>
          <c:idx val="5"/>
          <c:order val="5"/>
          <c:tx>
            <c:strRef>
              <c:f>データシート!$A$32</c:f>
              <c:strCache>
                <c:ptCount val="1"/>
                <c:pt idx="0">
                  <c:v>松島町介護保険特別会計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1.33</c:v>
                </c:pt>
                <c:pt idx="2">
                  <c:v>#N/A</c:v>
                </c:pt>
                <c:pt idx="3">
                  <c:v>1.33</c:v>
                </c:pt>
                <c:pt idx="4">
                  <c:v>#N/A</c:v>
                </c:pt>
                <c:pt idx="5">
                  <c:v>1.27</c:v>
                </c:pt>
                <c:pt idx="6">
                  <c:v>#N/A</c:v>
                </c:pt>
                <c:pt idx="7">
                  <c:v>1.37</c:v>
                </c:pt>
                <c:pt idx="8">
                  <c:v>#N/A</c:v>
                </c:pt>
                <c:pt idx="9">
                  <c:v>0.81</c:v>
                </c:pt>
              </c:numCache>
            </c:numRef>
          </c:val>
          <c:extLst>
            <c:ext xmlns:c16="http://schemas.microsoft.com/office/drawing/2014/chart" uri="{C3380CC4-5D6E-409C-BE32-E72D297353CC}">
              <c16:uniqueId val="{00000005-30A2-4D0A-B2AB-224ED48E34BA}"/>
            </c:ext>
          </c:extLst>
        </c:ser>
        <c:ser>
          <c:idx val="6"/>
          <c:order val="6"/>
          <c:tx>
            <c:strRef>
              <c:f>データシート!$A$33</c:f>
              <c:strCache>
                <c:ptCount val="1"/>
                <c:pt idx="0">
                  <c:v>松島町国民健康保険特別会計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3.51</c:v>
                </c:pt>
                <c:pt idx="2">
                  <c:v>#N/A</c:v>
                </c:pt>
                <c:pt idx="3">
                  <c:v>4.91</c:v>
                </c:pt>
                <c:pt idx="4">
                  <c:v>#N/A</c:v>
                </c:pt>
                <c:pt idx="5">
                  <c:v>4.8</c:v>
                </c:pt>
                <c:pt idx="6">
                  <c:v>#N/A</c:v>
                </c:pt>
                <c:pt idx="7">
                  <c:v>1.08</c:v>
                </c:pt>
                <c:pt idx="8">
                  <c:v>#N/A</c:v>
                </c:pt>
                <c:pt idx="9">
                  <c:v>1.92</c:v>
                </c:pt>
              </c:numCache>
            </c:numRef>
          </c:val>
          <c:extLst>
            <c:ext xmlns:c16="http://schemas.microsoft.com/office/drawing/2014/chart" uri="{C3380CC4-5D6E-409C-BE32-E72D297353CC}">
              <c16:uniqueId val="{00000006-30A2-4D0A-B2AB-224ED48E34BA}"/>
            </c:ext>
          </c:extLst>
        </c:ser>
        <c:ser>
          <c:idx val="7"/>
          <c:order val="7"/>
          <c:tx>
            <c:strRef>
              <c:f>データシート!$A$34</c:f>
              <c:strCache>
                <c:ptCount val="1"/>
                <c:pt idx="0">
                  <c:v>松島町下水道事業特別会計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36.03</c:v>
                </c:pt>
                <c:pt idx="2">
                  <c:v>#N/A</c:v>
                </c:pt>
                <c:pt idx="3">
                  <c:v>53.68</c:v>
                </c:pt>
                <c:pt idx="4">
                  <c:v>#N/A</c:v>
                </c:pt>
                <c:pt idx="5">
                  <c:v>6.67</c:v>
                </c:pt>
                <c:pt idx="6">
                  <c:v>#N/A</c:v>
                </c:pt>
                <c:pt idx="7">
                  <c:v>3.58</c:v>
                </c:pt>
                <c:pt idx="8">
                  <c:v>#N/A</c:v>
                </c:pt>
                <c:pt idx="9">
                  <c:v>4.37</c:v>
                </c:pt>
              </c:numCache>
            </c:numRef>
          </c:val>
          <c:extLst>
            <c:ext xmlns:c16="http://schemas.microsoft.com/office/drawing/2014/chart" uri="{C3380CC4-5D6E-409C-BE32-E72D297353CC}">
              <c16:uniqueId val="{00000007-30A2-4D0A-B2AB-224ED48E34B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27.54</c:v>
                </c:pt>
                <c:pt idx="2">
                  <c:v>#N/A</c:v>
                </c:pt>
                <c:pt idx="3">
                  <c:v>79.959999999999994</c:v>
                </c:pt>
                <c:pt idx="4">
                  <c:v>#N/A</c:v>
                </c:pt>
                <c:pt idx="5">
                  <c:v>11.26</c:v>
                </c:pt>
                <c:pt idx="6">
                  <c:v>#N/A</c:v>
                </c:pt>
                <c:pt idx="7">
                  <c:v>14.15</c:v>
                </c:pt>
                <c:pt idx="8">
                  <c:v>#N/A</c:v>
                </c:pt>
                <c:pt idx="9">
                  <c:v>7.91</c:v>
                </c:pt>
              </c:numCache>
            </c:numRef>
          </c:val>
          <c:extLst>
            <c:ext xmlns:c16="http://schemas.microsoft.com/office/drawing/2014/chart" uri="{C3380CC4-5D6E-409C-BE32-E72D297353CC}">
              <c16:uniqueId val="{00000008-30A2-4D0A-B2AB-224ED48E34BA}"/>
            </c:ext>
          </c:extLst>
        </c:ser>
        <c:ser>
          <c:idx val="9"/>
          <c:order val="9"/>
          <c:tx>
            <c:strRef>
              <c:f>データシート!$A$36</c:f>
              <c:strCache>
                <c:ptCount val="1"/>
                <c:pt idx="0">
                  <c:v>松島町水道事業会計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32.93</c:v>
                </c:pt>
                <c:pt idx="2">
                  <c:v>#N/A</c:v>
                </c:pt>
                <c:pt idx="3">
                  <c:v>36.56</c:v>
                </c:pt>
                <c:pt idx="4">
                  <c:v>#N/A</c:v>
                </c:pt>
                <c:pt idx="5">
                  <c:v>37.18</c:v>
                </c:pt>
                <c:pt idx="6">
                  <c:v>#N/A</c:v>
                </c:pt>
                <c:pt idx="7">
                  <c:v>39.92</c:v>
                </c:pt>
                <c:pt idx="8">
                  <c:v>#N/A</c:v>
                </c:pt>
                <c:pt idx="9">
                  <c:v>41.88</c:v>
                </c:pt>
              </c:numCache>
            </c:numRef>
          </c:val>
          <c:extLst>
            <c:ext xmlns:c16="http://schemas.microsoft.com/office/drawing/2014/chart" uri="{C3380CC4-5D6E-409C-BE32-E72D297353CC}">
              <c16:uniqueId val="{00000009-30A2-4D0A-B2AB-224ED48E34B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616</c:v>
                </c:pt>
                <c:pt idx="5">
                  <c:v>568</c:v>
                </c:pt>
                <c:pt idx="8">
                  <c:v>571</c:v>
                </c:pt>
                <c:pt idx="11">
                  <c:v>541</c:v>
                </c:pt>
                <c:pt idx="14">
                  <c:v>522</c:v>
                </c:pt>
              </c:numCache>
            </c:numRef>
          </c:val>
          <c:extLst>
            <c:ext xmlns:c16="http://schemas.microsoft.com/office/drawing/2014/chart" uri="{C3380CC4-5D6E-409C-BE32-E72D297353CC}">
              <c16:uniqueId val="{00000000-C286-4F94-AE0C-9174C714729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286-4F94-AE0C-9174C714729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286-4F94-AE0C-9174C714729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12</c:v>
                </c:pt>
                <c:pt idx="3">
                  <c:v>12</c:v>
                </c:pt>
                <c:pt idx="6">
                  <c:v>6</c:v>
                </c:pt>
                <c:pt idx="9">
                  <c:v>4</c:v>
                </c:pt>
                <c:pt idx="12">
                  <c:v>5</c:v>
                </c:pt>
              </c:numCache>
            </c:numRef>
          </c:val>
          <c:extLst>
            <c:ext xmlns:c16="http://schemas.microsoft.com/office/drawing/2014/chart" uri="{C3380CC4-5D6E-409C-BE32-E72D297353CC}">
              <c16:uniqueId val="{00000003-C286-4F94-AE0C-9174C714729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373</c:v>
                </c:pt>
                <c:pt idx="3">
                  <c:v>360</c:v>
                </c:pt>
                <c:pt idx="6">
                  <c:v>316</c:v>
                </c:pt>
                <c:pt idx="9">
                  <c:v>178</c:v>
                </c:pt>
                <c:pt idx="12">
                  <c:v>321</c:v>
                </c:pt>
              </c:numCache>
            </c:numRef>
          </c:val>
          <c:extLst>
            <c:ext xmlns:c16="http://schemas.microsoft.com/office/drawing/2014/chart" uri="{C3380CC4-5D6E-409C-BE32-E72D297353CC}">
              <c16:uniqueId val="{00000004-C286-4F94-AE0C-9174C714729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286-4F94-AE0C-9174C714729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286-4F94-AE0C-9174C714729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539</c:v>
                </c:pt>
                <c:pt idx="3">
                  <c:v>510</c:v>
                </c:pt>
                <c:pt idx="6">
                  <c:v>535</c:v>
                </c:pt>
                <c:pt idx="9">
                  <c:v>540</c:v>
                </c:pt>
                <c:pt idx="12">
                  <c:v>526</c:v>
                </c:pt>
              </c:numCache>
            </c:numRef>
          </c:val>
          <c:extLst>
            <c:ext xmlns:c16="http://schemas.microsoft.com/office/drawing/2014/chart" uri="{C3380CC4-5D6E-409C-BE32-E72D297353CC}">
              <c16:uniqueId val="{00000007-C286-4F94-AE0C-9174C714729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308</c:v>
                </c:pt>
                <c:pt idx="2">
                  <c:v>#N/A</c:v>
                </c:pt>
                <c:pt idx="3">
                  <c:v>#N/A</c:v>
                </c:pt>
                <c:pt idx="4">
                  <c:v>314</c:v>
                </c:pt>
                <c:pt idx="5">
                  <c:v>#N/A</c:v>
                </c:pt>
                <c:pt idx="6">
                  <c:v>#N/A</c:v>
                </c:pt>
                <c:pt idx="7">
                  <c:v>286</c:v>
                </c:pt>
                <c:pt idx="8">
                  <c:v>#N/A</c:v>
                </c:pt>
                <c:pt idx="9">
                  <c:v>#N/A</c:v>
                </c:pt>
                <c:pt idx="10">
                  <c:v>181</c:v>
                </c:pt>
                <c:pt idx="11">
                  <c:v>#N/A</c:v>
                </c:pt>
                <c:pt idx="12">
                  <c:v>#N/A</c:v>
                </c:pt>
                <c:pt idx="13">
                  <c:v>330</c:v>
                </c:pt>
                <c:pt idx="14">
                  <c:v>#N/A</c:v>
                </c:pt>
              </c:numCache>
            </c:numRef>
          </c:val>
          <c:smooth val="0"/>
          <c:extLst>
            <c:ext xmlns:c16="http://schemas.microsoft.com/office/drawing/2014/chart" uri="{C3380CC4-5D6E-409C-BE32-E72D297353CC}">
              <c16:uniqueId val="{00000008-C286-4F94-AE0C-9174C714729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6400</c:v>
                </c:pt>
                <c:pt idx="5">
                  <c:v>6073</c:v>
                </c:pt>
                <c:pt idx="8">
                  <c:v>5847</c:v>
                </c:pt>
                <c:pt idx="11">
                  <c:v>5667</c:v>
                </c:pt>
                <c:pt idx="14">
                  <c:v>5485</c:v>
                </c:pt>
              </c:numCache>
            </c:numRef>
          </c:val>
          <c:extLst>
            <c:ext xmlns:c16="http://schemas.microsoft.com/office/drawing/2014/chart" uri="{C3380CC4-5D6E-409C-BE32-E72D297353CC}">
              <c16:uniqueId val="{00000000-CB08-4B83-B5D0-22FC17EF8FF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564</c:v>
                </c:pt>
                <c:pt idx="5">
                  <c:v>439</c:v>
                </c:pt>
                <c:pt idx="8">
                  <c:v>392</c:v>
                </c:pt>
                <c:pt idx="11">
                  <c:v>347</c:v>
                </c:pt>
                <c:pt idx="14">
                  <c:v>357</c:v>
                </c:pt>
              </c:numCache>
            </c:numRef>
          </c:val>
          <c:extLst>
            <c:ext xmlns:c16="http://schemas.microsoft.com/office/drawing/2014/chart" uri="{C3380CC4-5D6E-409C-BE32-E72D297353CC}">
              <c16:uniqueId val="{00000001-CB08-4B83-B5D0-22FC17EF8FF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2578</c:v>
                </c:pt>
                <c:pt idx="5">
                  <c:v>3021</c:v>
                </c:pt>
                <c:pt idx="8">
                  <c:v>3113</c:v>
                </c:pt>
                <c:pt idx="11">
                  <c:v>3048</c:v>
                </c:pt>
                <c:pt idx="14">
                  <c:v>3116</c:v>
                </c:pt>
              </c:numCache>
            </c:numRef>
          </c:val>
          <c:extLst>
            <c:ext xmlns:c16="http://schemas.microsoft.com/office/drawing/2014/chart" uri="{C3380CC4-5D6E-409C-BE32-E72D297353CC}">
              <c16:uniqueId val="{00000002-CB08-4B83-B5D0-22FC17EF8FF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B08-4B83-B5D0-22FC17EF8FF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B08-4B83-B5D0-22FC17EF8FF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4</c:v>
                </c:pt>
                <c:pt idx="9">
                  <c:v>0</c:v>
                </c:pt>
                <c:pt idx="12">
                  <c:v>0</c:v>
                </c:pt>
              </c:numCache>
            </c:numRef>
          </c:val>
          <c:extLst>
            <c:ext xmlns:c16="http://schemas.microsoft.com/office/drawing/2014/chart" uri="{C3380CC4-5D6E-409C-BE32-E72D297353CC}">
              <c16:uniqueId val="{00000005-CB08-4B83-B5D0-22FC17EF8FF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1088</c:v>
                </c:pt>
                <c:pt idx="3">
                  <c:v>1017</c:v>
                </c:pt>
                <c:pt idx="6">
                  <c:v>941</c:v>
                </c:pt>
                <c:pt idx="9">
                  <c:v>897</c:v>
                </c:pt>
                <c:pt idx="12">
                  <c:v>855</c:v>
                </c:pt>
              </c:numCache>
            </c:numRef>
          </c:val>
          <c:extLst>
            <c:ext xmlns:c16="http://schemas.microsoft.com/office/drawing/2014/chart" uri="{C3380CC4-5D6E-409C-BE32-E72D297353CC}">
              <c16:uniqueId val="{00000006-CB08-4B83-B5D0-22FC17EF8FF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33</c:v>
                </c:pt>
                <c:pt idx="3">
                  <c:v>21</c:v>
                </c:pt>
                <c:pt idx="6">
                  <c:v>31</c:v>
                </c:pt>
                <c:pt idx="9">
                  <c:v>33</c:v>
                </c:pt>
                <c:pt idx="12">
                  <c:v>66</c:v>
                </c:pt>
              </c:numCache>
            </c:numRef>
          </c:val>
          <c:extLst>
            <c:ext xmlns:c16="http://schemas.microsoft.com/office/drawing/2014/chart" uri="{C3380CC4-5D6E-409C-BE32-E72D297353CC}">
              <c16:uniqueId val="{00000007-CB08-4B83-B5D0-22FC17EF8FF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4642</c:v>
                </c:pt>
                <c:pt idx="3">
                  <c:v>4773</c:v>
                </c:pt>
                <c:pt idx="6">
                  <c:v>4257</c:v>
                </c:pt>
                <c:pt idx="9">
                  <c:v>3418</c:v>
                </c:pt>
                <c:pt idx="12">
                  <c:v>3279</c:v>
                </c:pt>
              </c:numCache>
            </c:numRef>
          </c:val>
          <c:extLst>
            <c:ext xmlns:c16="http://schemas.microsoft.com/office/drawing/2014/chart" uri="{C3380CC4-5D6E-409C-BE32-E72D297353CC}">
              <c16:uniqueId val="{00000008-CB08-4B83-B5D0-22FC17EF8FF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45</c:v>
                </c:pt>
                <c:pt idx="3">
                  <c:v>35</c:v>
                </c:pt>
                <c:pt idx="6">
                  <c:v>25</c:v>
                </c:pt>
                <c:pt idx="9">
                  <c:v>16</c:v>
                </c:pt>
                <c:pt idx="12">
                  <c:v>7</c:v>
                </c:pt>
              </c:numCache>
            </c:numRef>
          </c:val>
          <c:extLst>
            <c:ext xmlns:c16="http://schemas.microsoft.com/office/drawing/2014/chart" uri="{C3380CC4-5D6E-409C-BE32-E72D297353CC}">
              <c16:uniqueId val="{00000009-CB08-4B83-B5D0-22FC17EF8FF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6238</c:v>
                </c:pt>
                <c:pt idx="3">
                  <c:v>6023</c:v>
                </c:pt>
                <c:pt idx="6">
                  <c:v>5870</c:v>
                </c:pt>
                <c:pt idx="9">
                  <c:v>5661</c:v>
                </c:pt>
                <c:pt idx="12">
                  <c:v>5482</c:v>
                </c:pt>
              </c:numCache>
            </c:numRef>
          </c:val>
          <c:extLst>
            <c:ext xmlns:c16="http://schemas.microsoft.com/office/drawing/2014/chart" uri="{C3380CC4-5D6E-409C-BE32-E72D297353CC}">
              <c16:uniqueId val="{0000000A-CB08-4B83-B5D0-22FC17EF8FF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2505</c:v>
                </c:pt>
                <c:pt idx="2">
                  <c:v>#N/A</c:v>
                </c:pt>
                <c:pt idx="3">
                  <c:v>#N/A</c:v>
                </c:pt>
                <c:pt idx="4">
                  <c:v>2338</c:v>
                </c:pt>
                <c:pt idx="5">
                  <c:v>#N/A</c:v>
                </c:pt>
                <c:pt idx="6">
                  <c:v>#N/A</c:v>
                </c:pt>
                <c:pt idx="7">
                  <c:v>1775</c:v>
                </c:pt>
                <c:pt idx="8">
                  <c:v>#N/A</c:v>
                </c:pt>
                <c:pt idx="9">
                  <c:v>#N/A</c:v>
                </c:pt>
                <c:pt idx="10">
                  <c:v>964</c:v>
                </c:pt>
                <c:pt idx="11">
                  <c:v>#N/A</c:v>
                </c:pt>
                <c:pt idx="12">
                  <c:v>#N/A</c:v>
                </c:pt>
                <c:pt idx="13">
                  <c:v>732</c:v>
                </c:pt>
                <c:pt idx="14">
                  <c:v>#N/A</c:v>
                </c:pt>
              </c:numCache>
            </c:numRef>
          </c:val>
          <c:smooth val="0"/>
          <c:extLst>
            <c:ext xmlns:c16="http://schemas.microsoft.com/office/drawing/2014/chart" uri="{C3380CC4-5D6E-409C-BE32-E72D297353CC}">
              <c16:uniqueId val="{0000000B-CB08-4B83-B5D0-22FC17EF8FF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1726</c:v>
                </c:pt>
                <c:pt idx="1">
                  <c:v>1457</c:v>
                </c:pt>
                <c:pt idx="2">
                  <c:v>1206</c:v>
                </c:pt>
              </c:numCache>
            </c:numRef>
          </c:val>
          <c:extLst>
            <c:ext xmlns:c16="http://schemas.microsoft.com/office/drawing/2014/chart" uri="{C3380CC4-5D6E-409C-BE32-E72D297353CC}">
              <c16:uniqueId val="{00000000-7E3D-4566-88D8-B478F32B3E8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301</c:v>
                </c:pt>
                <c:pt idx="1">
                  <c:v>301</c:v>
                </c:pt>
                <c:pt idx="2">
                  <c:v>301</c:v>
                </c:pt>
              </c:numCache>
            </c:numRef>
          </c:val>
          <c:extLst>
            <c:ext xmlns:c16="http://schemas.microsoft.com/office/drawing/2014/chart" uri="{C3380CC4-5D6E-409C-BE32-E72D297353CC}">
              <c16:uniqueId val="{00000001-7E3D-4566-88D8-B478F32B3E8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4958</c:v>
                </c:pt>
                <c:pt idx="1">
                  <c:v>3584</c:v>
                </c:pt>
                <c:pt idx="2">
                  <c:v>2581</c:v>
                </c:pt>
              </c:numCache>
            </c:numRef>
          </c:val>
          <c:extLst>
            <c:ext xmlns:c16="http://schemas.microsoft.com/office/drawing/2014/chart" uri="{C3380CC4-5D6E-409C-BE32-E72D297353CC}">
              <c16:uniqueId val="{00000002-7E3D-4566-88D8-B478F32B3E8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{53879E3F-1043-4ED7-B6E7-50C77D3FCD1F}</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EC31-4775-B0FE-EFBE41BB46E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{83A9BF35-0B62-4AEF-917B-3189E66C3DB1}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C31-4775-B0FE-EFBE41BB46E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{5C172DCC-1BE6-4180-954A-249445A29B8B}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C31-4775-B0FE-EFBE41BB46E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{2A2766FD-2ED5-4726-9454-9F73648F74E3}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C31-4775-B0FE-EFBE41BB46E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{1273E5F0-F0A1-4E9A-AA6E-D7C4926698A9}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C31-4775-B0FE-EFBE41BB46E5}"/>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{C6ECBCF5-E9D8-4A6F-B53E-D872DDD97A25}</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EC31-4775-B0FE-EFBE41BB46E5}"/>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{DFC8D428-B046-464C-8C86-241272A0F302}</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EC31-4775-B0FE-EFBE41BB46E5}"/>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{11E717AE-B910-40FC-9A1E-EB1BD6C0738D}</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EC31-4775-B0FE-EFBE41BB46E5}"/>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{1DA710EF-A6F6-4ECF-A903-EC3F2E471D64}</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EC31-4775-B0FE-EFBE41BB46E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58.8</c:v>
                </c:pt>
                <c:pt idx="24">
                  <c:v>59.9</c:v>
                </c:pt>
                <c:pt idx="32">
                  <c:v>61.3</c:v>
                </c:pt>
              </c:numCache>
            </c:numRef>
          </c:xVal>
          <c:yVal>
            <c:numRef>
              <c:f>公会計指標分析・財政指標組合せ分析表!$BP$51:$DC$51</c:f>
              <c:numCache>
                <c:formatCode>#,##0.0;"▲ "#,##0.0</c:formatCode>
                <c:ptCount val="40"/>
                <c:pt idx="16">
                  <c:v>53.2</c:v>
                </c:pt>
                <c:pt idx="24">
                  <c:v>28.7</c:v>
                </c:pt>
                <c:pt idx="32">
                  <c:v>21.7</c:v>
                </c:pt>
              </c:numCache>
            </c:numRef>
          </c:yVal>
          <c:smooth val="0"/>
          <c:extLst>
            <c:ext xmlns:c16="http://schemas.microsoft.com/office/drawing/2014/chart" uri="{C3380CC4-5D6E-409C-BE32-E72D297353CC}">
              <c16:uniqueId val="{00000009-EC31-4775-B0FE-EFBE41BB46E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{06B8C216-0ED8-446B-BAB5-D047560D9982}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EC31-4775-B0FE-EFBE41BB46E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{2DD65162-BDAC-4952-87FD-F4F30AF1BBE6}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C31-4775-B0FE-EFBE41BB46E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{AB61453B-A4C9-4CE6-B1B3-A3C3F2449FC3}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C31-4775-B0FE-EFBE41BB46E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{0F03FDD8-A9B6-4B30-9DE4-2DBC535B916B}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C31-4775-B0FE-EFBE41BB46E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{6E0B6F00-6A83-4739-8734-2F7117327915}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C31-4775-B0FE-EFBE41BB46E5}"/>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{409C6B55-DCFE-4239-9094-68C46B1D9026}</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EC31-4775-B0FE-EFBE41BB46E5}"/>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{900598B5-238A-4E9C-AE7C-86FDCEE8E303}</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EC31-4775-B0FE-EFBE41BB46E5}"/>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{B038A72C-8712-4F9C-95D6-617EE87B3367}</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EC31-4775-B0FE-EFBE41BB46E5}"/>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{8DA7C5EE-5A6C-45CA-876F-2C6231E0C2BB}</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EC31-4775-B0FE-EFBE41BB46E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59.1</c:v>
                </c:pt>
                <c:pt idx="24">
                  <c:v>59.8</c:v>
                </c:pt>
                <c:pt idx="32">
                  <c:v>59.7</c:v>
                </c:pt>
              </c:numCache>
            </c:numRef>
          </c:xVal>
          <c:yVal>
            <c:numRef>
              <c:f>公会計指標分析・財政指標組合せ分析表!$BP$55:$DC$55</c:f>
              <c:numCache>
                <c:formatCode>#,##0.0;"▲ "#,##0.0</c:formatCode>
                <c:ptCount val="40"/>
                <c:pt idx="16">
                  <c:v>0</c:v>
                </c:pt>
                <c:pt idx="24">
                  <c:v>0</c:v>
                </c:pt>
                <c:pt idx="32">
                  <c:v>3.1</c:v>
                </c:pt>
              </c:numCache>
            </c:numRef>
          </c:yVal>
          <c:smooth val="0"/>
          <c:extLst>
            <c:ext xmlns:c16="http://schemas.microsoft.com/office/drawing/2014/chart" uri="{C3380CC4-5D6E-409C-BE32-E72D297353CC}">
              <c16:uniqueId val="{00000013-EC31-4775-B0FE-EFBE41BB46E5}"/>
            </c:ext>
          </c:extLst>
        </c:ser>
        <c:dLbls>
          <c:showLegendKey val="0"/>
          <c:showVal val="1"/>
          <c:showCatName val="0"/>
          <c:showSerName val="0"/>
          <c:showPercent val="0"/>
          <c:showBubbleSize val="0"/>
        </c:dLbls>
        <c:axId val="46179840"/>
        <c:axId val="46181760"/>
      </c:scatterChart>
      <c:valAx>
        <c:axId val="46179840"/>
        <c:scaling>
          <c:orientation val="minMax"/>
          <c:max val="61.6"/>
          <c:min val="58.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3"/>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7"/>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{BEFA9037-D746-4724-8910-FE1AF1C4CF43}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9D10-4017-B5C5-97D16CE06D6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{07EEC4C6-6AEB-4A9E-8C2D-F107A6BA665D}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D10-4017-B5C5-97D16CE06D6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{643242B5-9EED-42C8-8C7B-5EAE8AD58C3D}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D10-4017-B5C5-97D16CE06D6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{D66500BD-8910-4AF3-BC17-88F3B9C9D4C6}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D10-4017-B5C5-97D16CE06D6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{E2EB9140-DA2A-4578-997D-CE3C1A1B8479}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D10-4017-B5C5-97D16CE06D69}"/>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{73B1F1AC-8196-4627-B4B3-F7F92C54A1DB}</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9D10-4017-B5C5-97D16CE06D69}"/>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{297560C8-3F3E-4C77-8D50-1C18CA576C7E}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9D10-4017-B5C5-97D16CE06D69}"/>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{B0A7C29F-83C9-4134-8593-59376E5423D3}</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9D10-4017-B5C5-97D16CE06D69}"/>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{5FC4A134-C379-49A6-9B4C-1E0677A13BAF}</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9D10-4017-B5C5-97D16CE06D6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c:v>
                </c:pt>
                <c:pt idx="8">
                  <c:v>9.4</c:v>
                </c:pt>
                <c:pt idx="16">
                  <c:v>9.1</c:v>
                </c:pt>
                <c:pt idx="24">
                  <c:v>7.8</c:v>
                </c:pt>
                <c:pt idx="32">
                  <c:v>7.9</c:v>
                </c:pt>
              </c:numCache>
            </c:numRef>
          </c:xVal>
          <c:yVal>
            <c:numRef>
              <c:f>公会計指標分析・財政指標組合せ分析表!$BP$73:$DC$73</c:f>
              <c:numCache>
                <c:formatCode>#,##0.0;"▲ "#,##0.0</c:formatCode>
                <c:ptCount val="40"/>
                <c:pt idx="0">
                  <c:v>74.8</c:v>
                </c:pt>
                <c:pt idx="8">
                  <c:v>71.2</c:v>
                </c:pt>
                <c:pt idx="16">
                  <c:v>53.2</c:v>
                </c:pt>
                <c:pt idx="24">
                  <c:v>28.7</c:v>
                </c:pt>
                <c:pt idx="32">
                  <c:v>21.7</c:v>
                </c:pt>
              </c:numCache>
            </c:numRef>
          </c:yVal>
          <c:smooth val="0"/>
          <c:extLst>
            <c:ext xmlns:c16="http://schemas.microsoft.com/office/drawing/2014/chart" uri="{C3380CC4-5D6E-409C-BE32-E72D297353CC}">
              <c16:uniqueId val="{00000009-9D10-4017-B5C5-97D16CE06D6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{8BFAC5E8-40AA-415C-80F2-C859A28345F2}</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9D10-4017-B5C5-97D16CE06D6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{3BF87DB1-2ED4-44D1-9B65-46EB5A16FA44}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D10-4017-B5C5-97D16CE06D6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{64F2BCA0-FAB1-4584-B155-7BEB79FB5D46}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D10-4017-B5C5-97D16CE06D6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{70FAD5AD-ED0C-4E74-8903-9D1E35BFB98C}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D10-4017-B5C5-97D16CE06D6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{5FAE381E-6654-4F28-A74E-149353ECC12E}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D10-4017-B5C5-97D16CE06D69}"/>
                </c:ext>
              </c:extLst>
            </c:dLbl>
            <c:dLbl>
              <c:idx val="8"/>
              <c:layout>
                <c:manualLayout>
                  <c:x val="-4.5160355153971272E-2"/>
                  <c:y val="-5.5946029438861594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{3813CB33-86D4-4294-9E5F-0FDAE7ABDE43}</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9D10-4017-B5C5-97D16CE06D69}"/>
                </c:ext>
              </c:extLst>
            </c:dLbl>
            <c:dLbl>
              <c:idx val="16"/>
              <c:layout>
                <c:manualLayout>
                  <c:x val="-1.8235628084249993E-2"/>
                  <c:y val="-5.9181167019543027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{382FDE8F-423C-47F8-B04A-C6D34E2FB8A4}</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9D10-4017-B5C5-97D16CE06D69}"/>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{6555E359-C71E-4115-BB5A-E35994491EA8}</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9D10-4017-B5C5-97D16CE06D69}"/>
                </c:ext>
              </c:extLst>
            </c:dLbl>
            <c:dLbl>
              <c:idx val="32"/>
              <c:layout>
                <c:manualLayout>
                  <c:x val="-3.1570342725075584E-2"/>
                  <c:y val="-7.21224023174078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{F67D3AF3-0A2E-448B-84BF-E75C0F3438D9}</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9D10-4017-B5C5-97D16CE06D6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8.9</c:v>
                </c:pt>
                <c:pt idx="8">
                  <c:v>7.9</c:v>
                </c:pt>
                <c:pt idx="16">
                  <c:v>7.9</c:v>
                </c:pt>
                <c:pt idx="24">
                  <c:v>7.8</c:v>
                </c:pt>
                <c:pt idx="32">
                  <c:v>7.9</c:v>
                </c:pt>
              </c:numCache>
            </c:numRef>
          </c:xVal>
          <c:yVal>
            <c:numRef>
              <c:f>公会計指標分析・財政指標組合せ分析表!$BP$77:$DC$77</c:f>
              <c:numCache>
                <c:formatCode>#,##0.0;"▲ "#,##0.0</c:formatCode>
                <c:ptCount val="40"/>
                <c:pt idx="0">
                  <c:v>13.1</c:v>
                </c:pt>
                <c:pt idx="8">
                  <c:v>0</c:v>
                </c:pt>
                <c:pt idx="16">
                  <c:v>0</c:v>
                </c:pt>
                <c:pt idx="24">
                  <c:v>0</c:v>
                </c:pt>
                <c:pt idx="32">
                  <c:v>3.1</c:v>
                </c:pt>
              </c:numCache>
            </c:numRef>
          </c:yVal>
          <c:smooth val="0"/>
          <c:extLst>
            <c:ext xmlns:c16="http://schemas.microsoft.com/office/drawing/2014/chart" uri="{C3380CC4-5D6E-409C-BE32-E72D297353CC}">
              <c16:uniqueId val="{00000013-9D10-4017-B5C5-97D16CE06D69}"/>
            </c:ext>
          </c:extLst>
        </c:ser>
        <c:dLbls>
          <c:showLegendKey val="0"/>
          <c:showVal val="1"/>
          <c:showCatName val="0"/>
          <c:showSerName val="0"/>
          <c:showPercent val="0"/>
          <c:showBubbleSize val="0"/>
        </c:dLbls>
        <c:axId val="84219776"/>
        <c:axId val="84234240"/>
      </c:scatterChart>
      <c:valAx>
        <c:axId val="84219776"/>
        <c:scaling>
          <c:orientation val="minMax"/>
          <c:max val="9.6"/>
          <c:min val="7.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88"/>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9"/>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宮城県松島町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13,896
13,838
53.56
11,681,464
9,859,395
322,224
3,856,774
5,527,682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21.7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a:t>
          </a:r>
          <a:r>
            <a:rPr kumimoji="1" lang="ja-JP" altLang="en-US" sz="1100">
              <a:solidFill>
                <a:schemeClr val="dk1"/>
              </a:solidFill>
              <a:effectLst/>
              <a:latin typeface="+mn-lt"/>
              <a:ea typeface="+mn-ea"/>
              <a:cs typeface="+mn-cs"/>
            </a:rPr>
            <a:t>から変わらず</a:t>
          </a:r>
          <a:r>
            <a:rPr kumimoji="1" lang="ja-JP" altLang="ja-JP" sz="1100">
              <a:solidFill>
                <a:schemeClr val="dk1"/>
              </a:solidFill>
              <a:effectLst/>
              <a:latin typeface="+mn-lt"/>
              <a:ea typeface="+mn-ea"/>
              <a:cs typeface="+mn-cs"/>
            </a:rPr>
            <a:t>、類似団体と</a:t>
          </a:r>
          <a:r>
            <a:rPr kumimoji="1" lang="ja-JP" altLang="en-US" sz="1100">
              <a:solidFill>
                <a:schemeClr val="dk1"/>
              </a:solidFill>
              <a:effectLst/>
              <a:latin typeface="+mn-lt"/>
              <a:ea typeface="+mn-ea"/>
              <a:cs typeface="+mn-cs"/>
            </a:rPr>
            <a:t>同等とな</a:t>
          </a:r>
          <a:r>
            <a:rPr kumimoji="1" lang="ja-JP" altLang="ja-JP" sz="1100">
              <a:solidFill>
                <a:schemeClr val="dk1"/>
              </a:solidFill>
              <a:effectLst/>
              <a:latin typeface="+mn-lt"/>
              <a:ea typeface="+mn-ea"/>
              <a:cs typeface="+mn-cs"/>
            </a:rPr>
            <a:t>っており、また、全国平均・宮城県平均よりも下回っている。</a:t>
          </a:r>
          <a:endParaRPr lang="ja-JP" altLang="ja-JP" sz="1400">
            <a:effectLst/>
          </a:endParaRPr>
        </a:p>
        <a:p>
          <a:r>
            <a:rPr kumimoji="1" lang="ja-JP" altLang="ja-JP" sz="1100">
              <a:solidFill>
                <a:schemeClr val="dk1"/>
              </a:solidFill>
              <a:effectLst/>
              <a:latin typeface="+mn-lt"/>
              <a:ea typeface="+mn-ea"/>
              <a:cs typeface="+mn-cs"/>
            </a:rPr>
            <a:t>　人口減少や高齢化率が進んでいることに加え、町税の減収などから</a:t>
          </a:r>
          <a:r>
            <a:rPr kumimoji="1" lang="ja-JP" altLang="en-US" sz="1100">
              <a:solidFill>
                <a:schemeClr val="dk1"/>
              </a:solidFill>
              <a:effectLst/>
              <a:latin typeface="+mn-lt"/>
              <a:ea typeface="+mn-ea"/>
              <a:cs typeface="+mn-cs"/>
            </a:rPr>
            <a:t>例年</a:t>
          </a:r>
          <a:r>
            <a:rPr kumimoji="1" lang="ja-JP" altLang="ja-JP" sz="1100">
              <a:solidFill>
                <a:schemeClr val="dk1"/>
              </a:solidFill>
              <a:effectLst/>
              <a:latin typeface="+mn-lt"/>
              <a:ea typeface="+mn-ea"/>
              <a:cs typeface="+mn-cs"/>
            </a:rPr>
            <a:t>類似団体平均を下回っており、今後もこの傾向は継続する見通しである。公共施設等の適切な管理・統廃合に加え、企業誘致・定住促進の推進、徴税の徴収強化を図り、歳入確保に努める。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92157"/>
          <a:ext cx="0" cy="1436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105833</xdr:rowOff>
    </xdr:from>
    <xdr:to>
      <xdr:col>23</xdr:col>
      <xdr:colOff>133350</xdr:colOff>
      <xdr:row>42</xdr:row>
      <xdr:rowOff>105833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3067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27110</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105833</xdr:rowOff>
    </xdr:from>
    <xdr:to>
      <xdr:col>19</xdr:col>
      <xdr:colOff>133350</xdr:colOff>
      <xdr:row>42</xdr:row>
      <xdr:rowOff>117324</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30673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155320</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117324</xdr:rowOff>
    </xdr:from>
    <xdr:to>
      <xdr:col>15</xdr:col>
      <xdr:colOff>82550</xdr:colOff>
      <xdr:row>42</xdr:row>
      <xdr:rowOff>128815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31822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32052</xdr:rowOff>
    </xdr:from>
    <xdr:to>
      <xdr:col>15</xdr:col>
      <xdr:colOff>133350</xdr:colOff>
      <xdr:row>42</xdr:row>
      <xdr:rowOff>133652</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143829</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128815</xdr:rowOff>
    </xdr:from>
    <xdr:to>
      <xdr:col>11</xdr:col>
      <xdr:colOff>31750</xdr:colOff>
      <xdr:row>42</xdr:row>
      <xdr:rowOff>140305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32971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155320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66524</xdr:rowOff>
    </xdr:from>
    <xdr:to>
      <xdr:col>7</xdr:col>
      <xdr:colOff>31750</xdr:colOff>
      <xdr:row>42</xdr:row>
      <xdr:rowOff>168124</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6851</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71560</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55033</xdr:rowOff>
    </xdr:from>
    <xdr:to>
      <xdr:col>19</xdr:col>
      <xdr:colOff>184150</xdr:colOff>
      <xdr:row>42</xdr:row>
      <xdr:rowOff>156633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66524</xdr:rowOff>
    </xdr:from>
    <xdr:to>
      <xdr:col>15</xdr:col>
      <xdr:colOff>133350</xdr:colOff>
      <xdr:row>42</xdr:row>
      <xdr:rowOff>168124</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152901</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78015</xdr:rowOff>
    </xdr:from>
    <xdr:to>
      <xdr:col>11</xdr:col>
      <xdr:colOff>82550</xdr:colOff>
      <xdr:row>43</xdr:row>
      <xdr:rowOff>8165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164392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89505</xdr:rowOff>
    </xdr:from>
    <xdr:to>
      <xdr:col>7</xdr:col>
      <xdr:colOff>31750</xdr:colOff>
      <xdr:row>43</xdr:row>
      <xdr:rowOff>19655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4432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前年度より</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し、類似団体と比較して</a:t>
          </a:r>
          <a:r>
            <a:rPr kumimoji="1" lang="en-US" altLang="ja-JP" sz="1100">
              <a:solidFill>
                <a:schemeClr val="dk1"/>
              </a:solidFill>
              <a:effectLst/>
              <a:latin typeface="+mn-lt"/>
              <a:ea typeface="+mn-ea"/>
              <a:cs typeface="+mn-cs"/>
            </a:rPr>
            <a:t>6.3</a:t>
          </a:r>
          <a:r>
            <a:rPr kumimoji="1" lang="ja-JP" altLang="ja-JP" sz="1100">
              <a:solidFill>
                <a:schemeClr val="dk1"/>
              </a:solidFill>
              <a:effectLst/>
              <a:latin typeface="+mn-lt"/>
              <a:ea typeface="+mn-ea"/>
              <a:cs typeface="+mn-cs"/>
            </a:rPr>
            <a:t>ポイント増となっている。</a:t>
          </a:r>
          <a:endParaRPr lang="ja-JP" altLang="ja-JP" sz="1400">
            <a:effectLst/>
          </a:endParaRPr>
        </a:p>
        <a:p>
          <a:r>
            <a:rPr kumimoji="1" lang="ja-JP" altLang="ja-JP" sz="1100">
              <a:solidFill>
                <a:schemeClr val="dk1"/>
              </a:solidFill>
              <a:effectLst/>
              <a:latin typeface="+mn-lt"/>
              <a:ea typeface="+mn-ea"/>
              <a:cs typeface="+mn-cs"/>
            </a:rPr>
            <a:t>　保育士不足による保育士派遣業務等に伴う物件費の増等支出は前年同様の傾向であるが、</a:t>
          </a:r>
          <a:r>
            <a:rPr kumimoji="1" lang="ja-JP" altLang="en-US" sz="1100">
              <a:solidFill>
                <a:schemeClr val="dk1"/>
              </a:solidFill>
              <a:effectLst/>
              <a:latin typeface="+mn-lt"/>
              <a:ea typeface="+mn-ea"/>
              <a:cs typeface="+mn-cs"/>
            </a:rPr>
            <a:t>前年度あった</a:t>
          </a:r>
          <a:r>
            <a:rPr kumimoji="1" lang="ja-JP" altLang="ja-JP" sz="1100">
              <a:solidFill>
                <a:schemeClr val="dk1"/>
              </a:solidFill>
              <a:effectLst/>
              <a:latin typeface="+mn-lt"/>
              <a:ea typeface="+mn-ea"/>
              <a:cs typeface="+mn-cs"/>
            </a:rPr>
            <a:t>企業の財産処分による一時的な法人町民税の増</a:t>
          </a:r>
          <a:r>
            <a:rPr kumimoji="1" lang="ja-JP" altLang="en-US" sz="1100">
              <a:solidFill>
                <a:schemeClr val="dk1"/>
              </a:solidFill>
              <a:effectLst/>
              <a:latin typeface="+mn-lt"/>
              <a:ea typeface="+mn-ea"/>
              <a:cs typeface="+mn-cs"/>
            </a:rPr>
            <a:t>が無くなったことなど</a:t>
          </a:r>
          <a:r>
            <a:rPr kumimoji="1" lang="ja-JP" altLang="ja-JP" sz="1100">
              <a:solidFill>
                <a:schemeClr val="dk1"/>
              </a:solidFill>
              <a:effectLst/>
              <a:latin typeface="+mn-lt"/>
              <a:ea typeface="+mn-ea"/>
              <a:cs typeface="+mn-cs"/>
            </a:rPr>
            <a:t>が経常収支比率を引き</a:t>
          </a:r>
          <a:r>
            <a:rPr kumimoji="1" lang="ja-JP" altLang="en-US" sz="1100">
              <a:solidFill>
                <a:schemeClr val="dk1"/>
              </a:solidFill>
              <a:effectLst/>
              <a:latin typeface="+mn-lt"/>
              <a:ea typeface="+mn-ea"/>
              <a:cs typeface="+mn-cs"/>
            </a:rPr>
            <a:t>上げた</a:t>
          </a:r>
          <a:r>
            <a:rPr kumimoji="1" lang="ja-JP" altLang="ja-JP" sz="1100">
              <a:solidFill>
                <a:schemeClr val="dk1"/>
              </a:solidFill>
              <a:effectLst/>
              <a:latin typeface="+mn-lt"/>
              <a:ea typeface="+mn-ea"/>
              <a:cs typeface="+mn-cs"/>
            </a:rPr>
            <a:t>ものと考えられる。今後も厳しい状況は変わらず、引き続き事務事業の見直しを進めるとともに、事業の優先度を確認し計画的に廃止・縮小を進め経常経費の削減を図る必要がある。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66</xdr:row>
      <xdr:rowOff>30269</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938385"/>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2346</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31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30269</xdr:rowOff>
    </xdr:from>
    <xdr:to>
      <xdr:col>24</xdr:col>
      <xdr:colOff>12700</xdr:colOff>
      <xdr:row>66</xdr:row>
      <xdr:rowOff>30269</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4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126365</xdr:rowOff>
    </xdr:from>
    <xdr:to>
      <xdr:col>23</xdr:col>
      <xdr:colOff>133350</xdr:colOff>
      <xdr:row>64</xdr:row>
      <xdr:rowOff>79587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927715"/>
          <a:ext cx="838200" cy="12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134848</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5932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118321</xdr:rowOff>
    </xdr:from>
    <xdr:to>
      <xdr:col>23</xdr:col>
      <xdr:colOff>184150</xdr:colOff>
      <xdr:row>63</xdr:row>
      <xdr:rowOff>48471</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126365</xdr:rowOff>
    </xdr:from>
    <xdr:to>
      <xdr:col>19</xdr:col>
      <xdr:colOff>133350</xdr:colOff>
      <xdr:row>64</xdr:row>
      <xdr:rowOff>43392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927715"/>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70062</xdr:rowOff>
    </xdr:from>
    <xdr:to>
      <xdr:col>19</xdr:col>
      <xdr:colOff>184150</xdr:colOff>
      <xdr:row>63</xdr:row>
      <xdr:rowOff>212</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6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10389</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468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82127</xdr:rowOff>
    </xdr:from>
    <xdr:to>
      <xdr:col>15</xdr:col>
      <xdr:colOff>82550</xdr:colOff>
      <xdr:row>64</xdr:row>
      <xdr:rowOff>43392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883477"/>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49954</xdr:rowOff>
    </xdr:from>
    <xdr:to>
      <xdr:col>15</xdr:col>
      <xdr:colOff>133350</xdr:colOff>
      <xdr:row>62</xdr:row>
      <xdr:rowOff>151554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161731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157056</xdr:rowOff>
    </xdr:from>
    <xdr:to>
      <xdr:col>11</xdr:col>
      <xdr:colOff>31750</xdr:colOff>
      <xdr:row>63</xdr:row>
      <xdr:rowOff>82127</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786956"/>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13758</xdr:rowOff>
    </xdr:from>
    <xdr:to>
      <xdr:col>11</xdr:col>
      <xdr:colOff>82550</xdr:colOff>
      <xdr:row>62</xdr:row>
      <xdr:rowOff>115358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125535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41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132927</xdr:rowOff>
    </xdr:from>
    <xdr:to>
      <xdr:col>7</xdr:col>
      <xdr:colOff>31750</xdr:colOff>
      <xdr:row>62</xdr:row>
      <xdr:rowOff>63077</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73254</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28787</xdr:rowOff>
    </xdr:from>
    <xdr:to>
      <xdr:col>23</xdr:col>
      <xdr:colOff>184150</xdr:colOff>
      <xdr:row>64</xdr:row>
      <xdr:rowOff>130387</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10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864</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973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75565</xdr:rowOff>
    </xdr:from>
    <xdr:to>
      <xdr:col>19</xdr:col>
      <xdr:colOff>184150</xdr:colOff>
      <xdr:row>64</xdr:row>
      <xdr:rowOff>5715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8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161942</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96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164042</xdr:rowOff>
    </xdr:from>
    <xdr:to>
      <xdr:col>15</xdr:col>
      <xdr:colOff>133350</xdr:colOff>
      <xdr:row>64</xdr:row>
      <xdr:rowOff>94192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96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78969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31327</xdr:rowOff>
    </xdr:from>
    <xdr:to>
      <xdr:col>11</xdr:col>
      <xdr:colOff>82550</xdr:colOff>
      <xdr:row>63</xdr:row>
      <xdr:rowOff>132927</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117704</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91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106256</xdr:rowOff>
    </xdr:from>
    <xdr:to>
      <xdr:col>7</xdr:col>
      <xdr:colOff>31750</xdr:colOff>
      <xdr:row>63</xdr:row>
      <xdr:rowOff>36406</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21183</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[180,370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人当たり人件費・物件費等決算額は類似団体平均と比べて低くなっているが、平成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年度から徐々に増加してきている傾向がある。</a:t>
          </a:r>
          <a:endParaRPr lang="ja-JP" altLang="ja-JP" sz="1400">
            <a:effectLst/>
          </a:endParaRPr>
        </a:p>
        <a:p>
          <a:r>
            <a:rPr kumimoji="1" lang="ja-JP" altLang="ja-JP" sz="1100">
              <a:solidFill>
                <a:schemeClr val="dk1"/>
              </a:solidFill>
              <a:effectLst/>
              <a:latin typeface="+mn-lt"/>
              <a:ea typeface="+mn-ea"/>
              <a:cs typeface="+mn-cs"/>
            </a:rPr>
            <a:t>　人口が減少していることが大きな要因であり、保育士不足による保育士派遣業務等に伴う物件費の増、公共施設の維持管理費の経費なども影響している。</a:t>
          </a:r>
          <a:endParaRPr lang="ja-JP" altLang="ja-JP" sz="1400">
            <a:effectLst/>
          </a:endParaRPr>
        </a:p>
        <a:p>
          <a:r>
            <a:rPr kumimoji="1" lang="ja-JP" altLang="ja-JP" sz="1100">
              <a:solidFill>
                <a:schemeClr val="dk1"/>
              </a:solidFill>
              <a:effectLst/>
              <a:latin typeface="+mn-lt"/>
              <a:ea typeface="+mn-ea"/>
              <a:cs typeface="+mn-cs"/>
            </a:rPr>
            <a:t>　全国・県平均共に上回っており、今後も事業経費の精査・削減に努めていくとともに、事業の効率化、機械化による適切な定員管理を行い人件費の抑制に努める。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68089</xdr:rowOff>
    </xdr:from>
    <xdr:to>
      <xdr:col>23</xdr:col>
      <xdr:colOff>133350</xdr:colOff>
      <xdr:row>89</xdr:row>
      <xdr:rowOff>125960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784089"/>
          <a:ext cx="0" cy="1600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98037</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357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125960</xdr:rowOff>
    </xdr:from>
    <xdr:to>
      <xdr:col>24</xdr:col>
      <xdr:colOff>12700</xdr:colOff>
      <xdr:row>89</xdr:row>
      <xdr:rowOff>125960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38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154466</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2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68089</xdr:rowOff>
    </xdr:from>
    <xdr:to>
      <xdr:col>24</xdr:col>
      <xdr:colOff>12700</xdr:colOff>
      <xdr:row>80</xdr:row>
      <xdr:rowOff>68089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784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168255</xdr:rowOff>
    </xdr:from>
    <xdr:to>
      <xdr:col>23</xdr:col>
      <xdr:colOff>133350</xdr:colOff>
      <xdr:row>82</xdr:row>
      <xdr:rowOff>64988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055705"/>
          <a:ext cx="838200" cy="68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14755</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73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42678</xdr:rowOff>
    </xdr:from>
    <xdr:to>
      <xdr:col>23</xdr:col>
      <xdr:colOff>184150</xdr:colOff>
      <xdr:row>82</xdr:row>
      <xdr:rowOff>144278</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101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168255</xdr:rowOff>
    </xdr:from>
    <xdr:to>
      <xdr:col>19</xdr:col>
      <xdr:colOff>133350</xdr:colOff>
      <xdr:row>82</xdr:row>
      <xdr:rowOff>5438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3225800" y="14055705"/>
          <a:ext cx="889000" cy="8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9362</xdr:rowOff>
    </xdr:from>
    <xdr:to>
      <xdr:col>19</xdr:col>
      <xdr:colOff>184150</xdr:colOff>
      <xdr:row>82</xdr:row>
      <xdr:rowOff>110962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6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95739</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154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166236</xdr:rowOff>
    </xdr:from>
    <xdr:to>
      <xdr:col>15</xdr:col>
      <xdr:colOff>82550</xdr:colOff>
      <xdr:row>82</xdr:row>
      <xdr:rowOff>5438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053686"/>
          <a:ext cx="889000" cy="10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150633</xdr:rowOff>
    </xdr:from>
    <xdr:to>
      <xdr:col>15</xdr:col>
      <xdr:colOff>133350</xdr:colOff>
      <xdr:row>82</xdr:row>
      <xdr:rowOff>80783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65560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124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139415</xdr:rowOff>
    </xdr:from>
    <xdr:to>
      <xdr:col>11</xdr:col>
      <xdr:colOff>31750</xdr:colOff>
      <xdr:row>81</xdr:row>
      <xdr:rowOff>166236</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026865"/>
          <a:ext cx="889000" cy="26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121693</xdr:rowOff>
    </xdr:from>
    <xdr:to>
      <xdr:col>11</xdr:col>
      <xdr:colOff>82550</xdr:colOff>
      <xdr:row>82</xdr:row>
      <xdr:rowOff>51843</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36620</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09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126012</xdr:rowOff>
    </xdr:from>
    <xdr:to>
      <xdr:col>7</xdr:col>
      <xdr:colOff>31750</xdr:colOff>
      <xdr:row>82</xdr:row>
      <xdr:rowOff>56162</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013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40939</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099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14188</xdr:rowOff>
    </xdr:from>
    <xdr:to>
      <xdr:col>23</xdr:col>
      <xdr:colOff>184150</xdr:colOff>
      <xdr:row>82</xdr:row>
      <xdr:rowOff>115788</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07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30715</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91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117455</xdr:rowOff>
    </xdr:from>
    <xdr:to>
      <xdr:col>19</xdr:col>
      <xdr:colOff>184150</xdr:colOff>
      <xdr:row>82</xdr:row>
      <xdr:rowOff>47605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00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57782</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773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126088</xdr:rowOff>
    </xdr:from>
    <xdr:to>
      <xdr:col>15</xdr:col>
      <xdr:colOff>133350</xdr:colOff>
      <xdr:row>82</xdr:row>
      <xdr:rowOff>56238</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01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66415</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78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115436</xdr:rowOff>
    </xdr:from>
    <xdr:to>
      <xdr:col>11</xdr:col>
      <xdr:colOff>82550</xdr:colOff>
      <xdr:row>82</xdr:row>
      <xdr:rowOff>45586</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00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55763</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771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88615</xdr:rowOff>
    </xdr:from>
    <xdr:to>
      <xdr:col>7</xdr:col>
      <xdr:colOff>31750</xdr:colOff>
      <xdr:row>82</xdr:row>
      <xdr:rowOff>18765</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97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28942</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744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前年度数値から</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しているが、全国町村平均及び類似団体を下回っている状況であり、</a:t>
          </a:r>
          <a:r>
            <a:rPr kumimoji="1" lang="ja-JP" altLang="en-US" sz="1100">
              <a:solidFill>
                <a:schemeClr val="dk1"/>
              </a:solidFill>
              <a:effectLst/>
              <a:latin typeface="+mn-lt"/>
              <a:ea typeface="+mn-ea"/>
              <a:cs typeface="+mn-cs"/>
            </a:rPr>
            <a:t>低くはあるが</a:t>
          </a:r>
          <a:r>
            <a:rPr kumimoji="1" lang="ja-JP" altLang="ja-JP" sz="1100">
              <a:solidFill>
                <a:schemeClr val="dk1"/>
              </a:solidFill>
              <a:effectLst/>
              <a:latin typeface="+mn-lt"/>
              <a:ea typeface="+mn-ea"/>
              <a:cs typeface="+mn-cs"/>
            </a:rPr>
            <a:t>適正な水準内にあると考えられる。</a:t>
          </a:r>
          <a:endParaRPr lang="ja-JP" altLang="ja-JP" sz="1400">
            <a:effectLst/>
          </a:endParaRPr>
        </a:p>
        <a:p>
          <a:r>
            <a:rPr kumimoji="1" lang="ja-JP" altLang="ja-JP" sz="1100">
              <a:solidFill>
                <a:schemeClr val="dk1"/>
              </a:solidFill>
              <a:effectLst/>
              <a:latin typeface="+mn-lt"/>
              <a:ea typeface="+mn-ea"/>
              <a:cs typeface="+mn-cs"/>
            </a:rPr>
            <a:t>　今後も人事院勧告に準拠し、適正な給与水準の保持に努める。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90</xdr:row>
      <xdr:rowOff>36286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961534"/>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133350</xdr:rowOff>
    </xdr:from>
    <xdr:to>
      <xdr:col>81</xdr:col>
      <xdr:colOff>44450</xdr:colOff>
      <xdr:row>83</xdr:row>
      <xdr:rowOff>144841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6179800" y="14363700"/>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34368</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779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62291</xdr:rowOff>
    </xdr:from>
    <xdr:to>
      <xdr:col>81</xdr:col>
      <xdr:colOff>95250</xdr:colOff>
      <xdr:row>86</xdr:row>
      <xdr:rowOff>163891</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121859</xdr:rowOff>
    </xdr:from>
    <xdr:to>
      <xdr:col>77</xdr:col>
      <xdr:colOff>44450</xdr:colOff>
      <xdr:row>83</xdr:row>
      <xdr:rowOff>144841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352209"/>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62291</xdr:rowOff>
    </xdr:from>
    <xdr:to>
      <xdr:col>77</xdr:col>
      <xdr:colOff>95250</xdr:colOff>
      <xdr:row>86</xdr:row>
      <xdr:rowOff>163891</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148668</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893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98879</xdr:rowOff>
    </xdr:from>
    <xdr:to>
      <xdr:col>72</xdr:col>
      <xdr:colOff>203200</xdr:colOff>
      <xdr:row>83</xdr:row>
      <xdr:rowOff>121859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4329229"/>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18445</xdr:rowOff>
    </xdr:from>
    <xdr:to>
      <xdr:col>68</xdr:col>
      <xdr:colOff>152400</xdr:colOff>
      <xdr:row>83</xdr:row>
      <xdr:rowOff>98879</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24879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27818</xdr:rowOff>
    </xdr:from>
    <xdr:to>
      <xdr:col>68</xdr:col>
      <xdr:colOff>203200</xdr:colOff>
      <xdr:row>86</xdr:row>
      <xdr:rowOff>129418</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114195</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99077</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15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94041</xdr:rowOff>
    </xdr:from>
    <xdr:to>
      <xdr:col>77</xdr:col>
      <xdr:colOff>95250</xdr:colOff>
      <xdr:row>84</xdr:row>
      <xdr:rowOff>24191</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32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34368</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093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71059</xdr:rowOff>
    </xdr:from>
    <xdr:to>
      <xdr:col>73</xdr:col>
      <xdr:colOff>44450</xdr:colOff>
      <xdr:row>84</xdr:row>
      <xdr:rowOff>1209</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3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11386</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07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48079</xdr:rowOff>
    </xdr:from>
    <xdr:to>
      <xdr:col>68</xdr:col>
      <xdr:colOff>203200</xdr:colOff>
      <xdr:row>83</xdr:row>
      <xdr:rowOff>149679</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159856</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139095</xdr:rowOff>
    </xdr:from>
    <xdr:to>
      <xdr:col>64</xdr:col>
      <xdr:colOff>152400</xdr:colOff>
      <xdr:row>83</xdr:row>
      <xdr:rowOff>69245</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19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79422</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3966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前年度より</a:t>
          </a:r>
          <a:r>
            <a:rPr kumimoji="1" lang="en-US" altLang="ja-JP" sz="1100">
              <a:solidFill>
                <a:schemeClr val="dk1"/>
              </a:solidFill>
              <a:effectLst/>
              <a:latin typeface="+mn-lt"/>
              <a:ea typeface="+mn-ea"/>
              <a:cs typeface="+mn-cs"/>
            </a:rPr>
            <a:t>0.07</a:t>
          </a:r>
          <a:r>
            <a:rPr kumimoji="1" lang="ja-JP" altLang="ja-JP" sz="1100">
              <a:solidFill>
                <a:schemeClr val="dk1"/>
              </a:solidFill>
              <a:effectLst/>
              <a:latin typeface="+mn-lt"/>
              <a:ea typeface="+mn-ea"/>
              <a:cs typeface="+mn-cs"/>
            </a:rPr>
            <a:t>ポイント増となっており、類似団体・全国平均と比較しても高い数値となっている。</a:t>
          </a:r>
          <a:endParaRPr lang="ja-JP" altLang="ja-JP" sz="1400">
            <a:effectLst/>
          </a:endParaRPr>
        </a:p>
        <a:p>
          <a:r>
            <a:rPr kumimoji="1" lang="ja-JP" altLang="ja-JP" sz="1100">
              <a:solidFill>
                <a:schemeClr val="dk1"/>
              </a:solidFill>
              <a:effectLst/>
              <a:latin typeface="+mn-lt"/>
              <a:ea typeface="+mn-ea"/>
              <a:cs typeface="+mn-cs"/>
            </a:rPr>
            <a:t>　指定管理者制度等を導入していく取組を推進し、適正な定員管理に努めて</a:t>
          </a:r>
          <a:r>
            <a:rPr kumimoji="1" lang="ja-JP" altLang="en-US" sz="1100">
              <a:solidFill>
                <a:schemeClr val="dk1"/>
              </a:solidFill>
              <a:effectLst/>
              <a:latin typeface="+mn-lt"/>
              <a:ea typeface="+mn-ea"/>
              <a:cs typeface="+mn-cs"/>
            </a:rPr>
            <a:t>おり、幼稚園・保育所の統合を図り認定こども園整備を計画するなど、改善に取り組んでいる。数年かけて減少側に</a:t>
          </a:r>
          <a:r>
            <a:rPr kumimoji="1" lang="ja-JP" altLang="ja-JP" sz="1100">
              <a:solidFill>
                <a:schemeClr val="dk1"/>
              </a:solidFill>
              <a:effectLst/>
              <a:latin typeface="+mn-lt"/>
              <a:ea typeface="+mn-ea"/>
              <a:cs typeface="+mn-cs"/>
            </a:rPr>
            <a:t>推移すると予想される。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短期的にも</a:t>
          </a:r>
          <a:r>
            <a:rPr kumimoji="1" lang="ja-JP" altLang="ja-JP" sz="1100">
              <a:solidFill>
                <a:schemeClr val="dk1"/>
              </a:solidFill>
              <a:effectLst/>
              <a:latin typeface="+mn-lt"/>
              <a:ea typeface="+mn-ea"/>
              <a:cs typeface="+mn-cs"/>
            </a:rPr>
            <a:t>事業内容等を精査し、まずは類似団体平均</a:t>
          </a:r>
          <a:r>
            <a:rPr kumimoji="1" lang="en-US" altLang="ja-JP" sz="1100">
              <a:solidFill>
                <a:schemeClr val="dk1"/>
              </a:solidFill>
              <a:effectLst/>
              <a:latin typeface="+mn-lt"/>
              <a:ea typeface="+mn-ea"/>
              <a:cs typeface="+mn-cs"/>
            </a:rPr>
            <a:t>10.59</a:t>
          </a:r>
          <a:r>
            <a:rPr kumimoji="1" lang="ja-JP" altLang="ja-JP" sz="1100">
              <a:solidFill>
                <a:schemeClr val="dk1"/>
              </a:solidFill>
              <a:effectLst/>
              <a:latin typeface="+mn-lt"/>
              <a:ea typeface="+mn-ea"/>
              <a:cs typeface="+mn-cs"/>
            </a:rPr>
            <a:t>を下回るよう適正な定員管理に努めていく。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70282</xdr:rowOff>
    </xdr:from>
    <xdr:to>
      <xdr:col>81</xdr:col>
      <xdr:colOff>44450</xdr:colOff>
      <xdr:row>67</xdr:row>
      <xdr:rowOff>2311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357282"/>
          <a:ext cx="0" cy="11321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145838</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61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2311</xdr:rowOff>
    </xdr:from>
    <xdr:to>
      <xdr:col>81</xdr:col>
      <xdr:colOff>133350</xdr:colOff>
      <xdr:row>67</xdr:row>
      <xdr:rowOff>2311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8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156659</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10100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70282</xdr:rowOff>
    </xdr:from>
    <xdr:to>
      <xdr:col>81</xdr:col>
      <xdr:colOff>133350</xdr:colOff>
      <xdr:row>60</xdr:row>
      <xdr:rowOff>70282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357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123241</xdr:rowOff>
    </xdr:from>
    <xdr:to>
      <xdr:col>81</xdr:col>
      <xdr:colOff>44450</xdr:colOff>
      <xdr:row>61</xdr:row>
      <xdr:rowOff>126619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581691"/>
          <a:ext cx="838200" cy="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89450</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376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72923</xdr:rowOff>
    </xdr:from>
    <xdr:to>
      <xdr:col>81</xdr:col>
      <xdr:colOff>95250</xdr:colOff>
      <xdr:row>62</xdr:row>
      <xdr:rowOff>3073</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113106</xdr:rowOff>
    </xdr:from>
    <xdr:to>
      <xdr:col>77</xdr:col>
      <xdr:colOff>44450</xdr:colOff>
      <xdr:row>61</xdr:row>
      <xdr:rowOff>123241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571556"/>
          <a:ext cx="889000" cy="1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60858</xdr:rowOff>
    </xdr:from>
    <xdr:to>
      <xdr:col>77</xdr:col>
      <xdr:colOff>95250</xdr:colOff>
      <xdr:row>61</xdr:row>
      <xdr:rowOff>162458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1185</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288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99593</xdr:rowOff>
    </xdr:from>
    <xdr:to>
      <xdr:col>72</xdr:col>
      <xdr:colOff>203200</xdr:colOff>
      <xdr:row>61</xdr:row>
      <xdr:rowOff>113106</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558043"/>
          <a:ext cx="889000" cy="1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47828</xdr:rowOff>
    </xdr:from>
    <xdr:to>
      <xdr:col>73</xdr:col>
      <xdr:colOff>44450</xdr:colOff>
      <xdr:row>61</xdr:row>
      <xdr:rowOff>149428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159605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275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99593</xdr:rowOff>
    </xdr:from>
    <xdr:to>
      <xdr:col>68</xdr:col>
      <xdr:colOff>152400</xdr:colOff>
      <xdr:row>61</xdr:row>
      <xdr:rowOff>100076</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558043"/>
          <a:ext cx="889000" cy="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43967</xdr:rowOff>
    </xdr:from>
    <xdr:to>
      <xdr:col>68</xdr:col>
      <xdr:colOff>203200</xdr:colOff>
      <xdr:row>61</xdr:row>
      <xdr:rowOff>145567</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155744</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271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46863</xdr:rowOff>
    </xdr:from>
    <xdr:to>
      <xdr:col>64</xdr:col>
      <xdr:colOff>152400</xdr:colOff>
      <xdr:row>61</xdr:row>
      <xdr:rowOff>148463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158640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2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75819</xdr:rowOff>
    </xdr:from>
    <xdr:to>
      <xdr:col>81</xdr:col>
      <xdr:colOff>95250</xdr:colOff>
      <xdr:row>62</xdr:row>
      <xdr:rowOff>5969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53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47896</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506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72441</xdr:rowOff>
    </xdr:from>
    <xdr:to>
      <xdr:col>77</xdr:col>
      <xdr:colOff>95250</xdr:colOff>
      <xdr:row>62</xdr:row>
      <xdr:rowOff>2591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53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158818</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617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62306</xdr:rowOff>
    </xdr:from>
    <xdr:to>
      <xdr:col>73</xdr:col>
      <xdr:colOff>44450</xdr:colOff>
      <xdr:row>61</xdr:row>
      <xdr:rowOff>163906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52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148683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60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48793</xdr:rowOff>
    </xdr:from>
    <xdr:to>
      <xdr:col>68</xdr:col>
      <xdr:colOff>203200</xdr:colOff>
      <xdr:row>61</xdr:row>
      <xdr:rowOff>150393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50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135170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59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49276</xdr:rowOff>
    </xdr:from>
    <xdr:to>
      <xdr:col>64</xdr:col>
      <xdr:colOff>152400</xdr:colOff>
      <xdr:row>61</xdr:row>
      <xdr:rowOff>150876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50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135653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となっており</a:t>
          </a:r>
          <a:r>
            <a:rPr kumimoji="1" lang="ja-JP" altLang="en-US" sz="1100">
              <a:solidFill>
                <a:schemeClr val="dk1"/>
              </a:solidFill>
              <a:effectLst/>
              <a:latin typeface="+mn-lt"/>
              <a:ea typeface="+mn-ea"/>
              <a:cs typeface="+mn-cs"/>
            </a:rPr>
            <a:t>ほぼ横ばいで、</a:t>
          </a:r>
          <a:r>
            <a:rPr kumimoji="1" lang="ja-JP" altLang="ja-JP" sz="1100">
              <a:solidFill>
                <a:schemeClr val="dk1"/>
              </a:solidFill>
              <a:effectLst/>
              <a:latin typeface="+mn-lt"/>
              <a:ea typeface="+mn-ea"/>
              <a:cs typeface="+mn-cs"/>
            </a:rPr>
            <a:t>類似団体と同等、県平均よりも</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ポイント悪い数値となっている。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ただ、ここ数年は借入抑制により償還額を下回る借入額に納めていることもあり、</a:t>
          </a:r>
          <a:r>
            <a:rPr kumimoji="1" lang="ja-JP" altLang="ja-JP" sz="1100">
              <a:solidFill>
                <a:schemeClr val="dk1"/>
              </a:solidFill>
              <a:effectLst/>
              <a:latin typeface="+mn-lt"/>
              <a:ea typeface="+mn-ea"/>
              <a:cs typeface="+mn-cs"/>
            </a:rPr>
            <a:t>比率が大幅に</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することはないと思われる。起債に大きく頼ることのない財政運営に努め、比率の上昇を抑えていく。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54187</xdr:rowOff>
    </xdr:from>
    <xdr:to>
      <xdr:col>81</xdr:col>
      <xdr:colOff>44450</xdr:colOff>
      <xdr:row>45</xdr:row>
      <xdr:rowOff>138430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9783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110507</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82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138430</xdr:rowOff>
    </xdr:from>
    <xdr:to>
      <xdr:col>81</xdr:col>
      <xdr:colOff>133350</xdr:colOff>
      <xdr:row>45</xdr:row>
      <xdr:rowOff>138430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85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140564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4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54187</xdr:rowOff>
    </xdr:from>
    <xdr:to>
      <xdr:col>81</xdr:col>
      <xdr:colOff>133350</xdr:colOff>
      <xdr:row>37</xdr:row>
      <xdr:rowOff>54187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9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9313</xdr:rowOff>
    </xdr:from>
    <xdr:to>
      <xdr:col>81</xdr:col>
      <xdr:colOff>44450</xdr:colOff>
      <xdr:row>42</xdr:row>
      <xdr:rowOff>17356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210213"/>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154533</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012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138006</xdr:rowOff>
    </xdr:from>
    <xdr:to>
      <xdr:col>81</xdr:col>
      <xdr:colOff>95250</xdr:colOff>
      <xdr:row>42</xdr:row>
      <xdr:rowOff>68156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9313</xdr:rowOff>
    </xdr:from>
    <xdr:to>
      <xdr:col>77</xdr:col>
      <xdr:colOff>44450</xdr:colOff>
      <xdr:row>42</xdr:row>
      <xdr:rowOff>113877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210213"/>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129963</xdr:rowOff>
    </xdr:from>
    <xdr:to>
      <xdr:col>77</xdr:col>
      <xdr:colOff>95250</xdr:colOff>
      <xdr:row>42</xdr:row>
      <xdr:rowOff>60113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70290</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92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113877</xdr:rowOff>
    </xdr:from>
    <xdr:to>
      <xdr:col>72</xdr:col>
      <xdr:colOff>203200</xdr:colOff>
      <xdr:row>42</xdr:row>
      <xdr:rowOff>138006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31477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78333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105833</xdr:rowOff>
    </xdr:from>
    <xdr:to>
      <xdr:col>68</xdr:col>
      <xdr:colOff>152400</xdr:colOff>
      <xdr:row>42</xdr:row>
      <xdr:rowOff>138006</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730673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138006</xdr:rowOff>
    </xdr:from>
    <xdr:to>
      <xdr:col>68</xdr:col>
      <xdr:colOff>203200</xdr:colOff>
      <xdr:row>42</xdr:row>
      <xdr:rowOff>68156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78333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46990</xdr:rowOff>
    </xdr:from>
    <xdr:to>
      <xdr:col>64</xdr:col>
      <xdr:colOff>152400</xdr:colOff>
      <xdr:row>42</xdr:row>
      <xdr:rowOff>148590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158767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01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138006</xdr:rowOff>
    </xdr:from>
    <xdr:to>
      <xdr:col>81</xdr:col>
      <xdr:colOff>95250</xdr:colOff>
      <xdr:row>42</xdr:row>
      <xdr:rowOff>68156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110083</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1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129963</xdr:rowOff>
    </xdr:from>
    <xdr:to>
      <xdr:col>77</xdr:col>
      <xdr:colOff>95250</xdr:colOff>
      <xdr:row>42</xdr:row>
      <xdr:rowOff>60113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44890</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24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63077</xdr:rowOff>
    </xdr:from>
    <xdr:to>
      <xdr:col>73</xdr:col>
      <xdr:colOff>44450</xdr:colOff>
      <xdr:row>42</xdr:row>
      <xdr:rowOff>164677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149454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87206</xdr:rowOff>
    </xdr:from>
    <xdr:to>
      <xdr:col>68</xdr:col>
      <xdr:colOff>203200</xdr:colOff>
      <xdr:row>43</xdr:row>
      <xdr:rowOff>17356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2133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37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55033</xdr:rowOff>
    </xdr:from>
    <xdr:to>
      <xdr:col>64</xdr:col>
      <xdr:colOff>152400</xdr:colOff>
      <xdr:row>42</xdr:row>
      <xdr:rowOff>156633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141410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前年度から</a:t>
          </a:r>
          <a:r>
            <a:rPr kumimoji="1" lang="en-US" altLang="ja-JP" sz="1100">
              <a:solidFill>
                <a:schemeClr val="dk1"/>
              </a:solidFill>
              <a:effectLst/>
              <a:latin typeface="+mn-lt"/>
              <a:ea typeface="+mn-ea"/>
              <a:cs typeface="+mn-cs"/>
            </a:rPr>
            <a:t>7.0</a:t>
          </a:r>
          <a:r>
            <a:rPr kumimoji="1" lang="ja-JP" altLang="ja-JP" sz="1100">
              <a:solidFill>
                <a:schemeClr val="dk1"/>
              </a:solidFill>
              <a:effectLst/>
              <a:latin typeface="+mn-lt"/>
              <a:ea typeface="+mn-ea"/>
              <a:cs typeface="+mn-cs"/>
            </a:rPr>
            <a:t>ポイント減となっており、全国平均</a:t>
          </a:r>
          <a:r>
            <a:rPr kumimoji="1" lang="ja-JP" altLang="en-US" sz="1100">
              <a:solidFill>
                <a:schemeClr val="dk1"/>
              </a:solidFill>
              <a:effectLst/>
              <a:latin typeface="+mn-lt"/>
              <a:ea typeface="+mn-ea"/>
              <a:cs typeface="+mn-cs"/>
            </a:rPr>
            <a:t>を下回る</a:t>
          </a:r>
          <a:r>
            <a:rPr kumimoji="1" lang="ja-JP" altLang="ja-JP" sz="1100">
              <a:solidFill>
                <a:schemeClr val="dk1"/>
              </a:solidFill>
              <a:effectLst/>
              <a:latin typeface="+mn-lt"/>
              <a:ea typeface="+mn-ea"/>
              <a:cs typeface="+mn-cs"/>
            </a:rPr>
            <a:t>数値となっているが、類似団体内では悪い数値となっている。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下水道事業特別会計への元金償還に充てる繰出金が減少したこと、地方債の現在高が平成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年度を下回ったことなどにより将来負担額が減少している。</a:t>
          </a:r>
          <a:endParaRPr lang="ja-JP" altLang="ja-JP" sz="1400">
            <a:effectLst/>
          </a:endParaRPr>
        </a:p>
        <a:p>
          <a:r>
            <a:rPr kumimoji="1" lang="ja-JP" altLang="ja-JP" sz="1100">
              <a:solidFill>
                <a:schemeClr val="dk1"/>
              </a:solidFill>
              <a:effectLst/>
              <a:latin typeface="+mn-lt"/>
              <a:ea typeface="+mn-ea"/>
              <a:cs typeface="+mn-cs"/>
            </a:rPr>
            <a:t>　今後も地方債において、新規発行に際しては借入抑制を実施し、将来負担比率の適正化に努める。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154025</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451100"/>
          <a:ext cx="0" cy="1474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126102</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9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154025</xdr:rowOff>
    </xdr:from>
    <xdr:to>
      <xdr:col>81</xdr:col>
      <xdr:colOff>133350</xdr:colOff>
      <xdr:row>22</xdr:row>
      <xdr:rowOff>154025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92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88798</xdr:rowOff>
    </xdr:from>
    <xdr:to>
      <xdr:col>81</xdr:col>
      <xdr:colOff>44450</xdr:colOff>
      <xdr:row>15</xdr:row>
      <xdr:rowOff>156362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6179800" y="2660548"/>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80027</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3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29921</xdr:rowOff>
    </xdr:from>
    <xdr:to>
      <xdr:col>81</xdr:col>
      <xdr:colOff>95250</xdr:colOff>
      <xdr:row>14</xdr:row>
      <xdr:rowOff>131521</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43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156362</xdr:rowOff>
    </xdr:from>
    <xdr:to>
      <xdr:col>77</xdr:col>
      <xdr:colOff>44450</xdr:colOff>
      <xdr:row>17</xdr:row>
      <xdr:rowOff>49936</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2728112"/>
          <a:ext cx="889000" cy="2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49936</xdr:rowOff>
    </xdr:from>
    <xdr:to>
      <xdr:col>72</xdr:col>
      <xdr:colOff>203200</xdr:colOff>
      <xdr:row>18</xdr:row>
      <xdr:rowOff>52222</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401800" y="2964586"/>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0</xdr:rowOff>
    </xdr:from>
    <xdr:to>
      <xdr:col>73</xdr:col>
      <xdr:colOff>44450</xdr:colOff>
      <xdr:row>14</xdr:row>
      <xdr:rowOff>101600</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52222</xdr:rowOff>
    </xdr:from>
    <xdr:to>
      <xdr:col>68</xdr:col>
      <xdr:colOff>152400</xdr:colOff>
      <xdr:row>18</xdr:row>
      <xdr:rowOff>86970</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3512800" y="3138322"/>
          <a:ext cx="889000" cy="34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0</xdr:rowOff>
    </xdr:from>
    <xdr:to>
      <xdr:col>68</xdr:col>
      <xdr:colOff>203200</xdr:colOff>
      <xdr:row>14</xdr:row>
      <xdr:rowOff>101600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126441</xdr:rowOff>
    </xdr:from>
    <xdr:to>
      <xdr:col>64</xdr:col>
      <xdr:colOff>152400</xdr:colOff>
      <xdr:row>15</xdr:row>
      <xdr:rowOff>56591</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52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66768</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295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37998</xdr:rowOff>
    </xdr:from>
    <xdr:to>
      <xdr:col>81</xdr:col>
      <xdr:colOff>95250</xdr:colOff>
      <xdr:row>15</xdr:row>
      <xdr:rowOff>139598</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60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10075</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581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105562</xdr:rowOff>
    </xdr:from>
    <xdr:to>
      <xdr:col>77</xdr:col>
      <xdr:colOff>95250</xdr:colOff>
      <xdr:row>16</xdr:row>
      <xdr:rowOff>35712</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67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20489</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763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170586</xdr:rowOff>
    </xdr:from>
    <xdr:to>
      <xdr:col>73</xdr:col>
      <xdr:colOff>44450</xdr:colOff>
      <xdr:row>17</xdr:row>
      <xdr:rowOff>100736</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91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85513</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3000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1422</xdr:rowOff>
    </xdr:from>
    <xdr:to>
      <xdr:col>68</xdr:col>
      <xdr:colOff>203200</xdr:colOff>
      <xdr:row>18</xdr:row>
      <xdr:rowOff>103022</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308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87799</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317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36170</xdr:rowOff>
    </xdr:from>
    <xdr:to>
      <xdr:col>64</xdr:col>
      <xdr:colOff>152400</xdr:colOff>
      <xdr:row>18</xdr:row>
      <xdr:rowOff>137770</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312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122546</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320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宮城県松島町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13,896
13,838
53.56
11,681,464
9,859,395
322,224
3,856,774
5,527,682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21.7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人件費に係る経常収支比率は前年度から</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となり、類似団体平均</a:t>
          </a:r>
          <a:r>
            <a:rPr kumimoji="1" lang="ja-JP" altLang="en-US" sz="1100">
              <a:solidFill>
                <a:schemeClr val="dk1"/>
              </a:solidFill>
              <a:effectLst/>
              <a:latin typeface="+mn-lt"/>
              <a:ea typeface="+mn-ea"/>
              <a:cs typeface="+mn-cs"/>
            </a:rPr>
            <a:t>より</a:t>
          </a:r>
          <a:r>
            <a:rPr kumimoji="1" lang="en-US" altLang="ja-JP" sz="1100">
              <a:solidFill>
                <a:schemeClr val="dk1"/>
              </a:solidFill>
              <a:effectLst/>
              <a:latin typeface="+mn-lt"/>
              <a:ea typeface="+mn-ea"/>
              <a:cs typeface="+mn-cs"/>
            </a:rPr>
            <a:t>2.5</a:t>
          </a:r>
          <a:r>
            <a:rPr kumimoji="1" lang="ja-JP" altLang="en-US" sz="1100">
              <a:solidFill>
                <a:schemeClr val="dk1"/>
              </a:solidFill>
              <a:effectLst/>
              <a:latin typeface="+mn-lt"/>
              <a:ea typeface="+mn-ea"/>
              <a:cs typeface="+mn-cs"/>
            </a:rPr>
            <a:t>ポイント増となって</a:t>
          </a:r>
          <a:r>
            <a:rPr kumimoji="1" lang="ja-JP" altLang="ja-JP" sz="1100">
              <a:solidFill>
                <a:schemeClr val="dk1"/>
              </a:solidFill>
              <a:effectLst/>
              <a:latin typeface="+mn-lt"/>
              <a:ea typeface="+mn-ea"/>
              <a:cs typeface="+mn-cs"/>
            </a:rPr>
            <a:t>いる。</a:t>
          </a:r>
          <a:r>
            <a:rPr kumimoji="1" lang="ja-JP" altLang="en-US" sz="1100">
              <a:solidFill>
                <a:schemeClr val="dk1"/>
              </a:solidFill>
              <a:effectLst/>
              <a:latin typeface="+mn-lt"/>
              <a:ea typeface="+mn-ea"/>
              <a:cs typeface="+mn-cs"/>
            </a:rPr>
            <a:t>これは、台風第</a:t>
          </a:r>
          <a:r>
            <a:rPr kumimoji="1" lang="en-US" altLang="ja-JP" sz="1100">
              <a:solidFill>
                <a:schemeClr val="dk1"/>
              </a:solidFill>
              <a:effectLst/>
              <a:latin typeface="+mn-lt"/>
              <a:ea typeface="+mn-ea"/>
              <a:cs typeface="+mn-cs"/>
            </a:rPr>
            <a:t>19</a:t>
          </a:r>
          <a:r>
            <a:rPr kumimoji="1" lang="ja-JP" altLang="en-US" sz="1100">
              <a:solidFill>
                <a:schemeClr val="dk1"/>
              </a:solidFill>
              <a:effectLst/>
              <a:latin typeface="+mn-lt"/>
              <a:ea typeface="+mn-ea"/>
              <a:cs typeface="+mn-cs"/>
            </a:rPr>
            <a:t>号対応のため職員の時間外手当が増加したことによるものである。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その他、</a:t>
          </a:r>
          <a:r>
            <a:rPr kumimoji="1" lang="ja-JP" altLang="ja-JP" sz="1100">
              <a:solidFill>
                <a:schemeClr val="dk1"/>
              </a:solidFill>
              <a:effectLst/>
              <a:latin typeface="+mn-lt"/>
              <a:ea typeface="+mn-ea"/>
              <a:cs typeface="+mn-cs"/>
            </a:rPr>
            <a:t>内訳を類似団体平均と比較すると、職員給は</a:t>
          </a:r>
          <a:r>
            <a:rPr kumimoji="1" lang="ja-JP" altLang="en-US"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％低い値となったが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議員報酬が</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％以上高い値となっている。今後も引き続き適正な定員管理を行い、人件費の抑制に努めていく。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19558</xdr:rowOff>
    </xdr:from>
    <xdr:to>
      <xdr:col>24</xdr:col>
      <xdr:colOff>25400</xdr:colOff>
      <xdr:row>41</xdr:row>
      <xdr:rowOff>152146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02030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124223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5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152146</xdr:rowOff>
    </xdr:from>
    <xdr:to>
      <xdr:col>24</xdr:col>
      <xdr:colOff>114300</xdr:colOff>
      <xdr:row>41</xdr:row>
      <xdr:rowOff>152146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8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105935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6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19558</xdr:rowOff>
    </xdr:from>
    <xdr:to>
      <xdr:col>24</xdr:col>
      <xdr:colOff>114300</xdr:colOff>
      <xdr:row>35</xdr:row>
      <xdr:rowOff>19558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02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60706</xdr:rowOff>
    </xdr:from>
    <xdr:to>
      <xdr:col>24</xdr:col>
      <xdr:colOff>25400</xdr:colOff>
      <xdr:row>37</xdr:row>
      <xdr:rowOff>152146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04356"/>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3573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75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158496</xdr:rowOff>
    </xdr:from>
    <xdr:to>
      <xdr:col>24</xdr:col>
      <xdr:colOff>76200</xdr:colOff>
      <xdr:row>37</xdr:row>
      <xdr:rowOff>88646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60706</xdr:rowOff>
    </xdr:from>
    <xdr:to>
      <xdr:col>19</xdr:col>
      <xdr:colOff>187325</xdr:colOff>
      <xdr:row>37</xdr:row>
      <xdr:rowOff>97282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4043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89679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88138</xdr:rowOff>
    </xdr:from>
    <xdr:to>
      <xdr:col>15</xdr:col>
      <xdr:colOff>98425</xdr:colOff>
      <xdr:row>37</xdr:row>
      <xdr:rowOff>97282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4317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75963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28702</xdr:rowOff>
    </xdr:from>
    <xdr:to>
      <xdr:col>11</xdr:col>
      <xdr:colOff>9525</xdr:colOff>
      <xdr:row>37</xdr:row>
      <xdr:rowOff>88138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7235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71391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117348</xdr:rowOff>
    </xdr:from>
    <xdr:to>
      <xdr:col>6</xdr:col>
      <xdr:colOff>171450</xdr:colOff>
      <xdr:row>37</xdr:row>
      <xdr:rowOff>47498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57675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101346</xdr:rowOff>
    </xdr:from>
    <xdr:to>
      <xdr:col>24</xdr:col>
      <xdr:colOff>76200</xdr:colOff>
      <xdr:row>38</xdr:row>
      <xdr:rowOff>31496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73423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9906</xdr:rowOff>
    </xdr:from>
    <xdr:to>
      <xdr:col>20</xdr:col>
      <xdr:colOff>38100</xdr:colOff>
      <xdr:row>37</xdr:row>
      <xdr:rowOff>111506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96283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46482</xdr:rowOff>
    </xdr:from>
    <xdr:to>
      <xdr:col>15</xdr:col>
      <xdr:colOff>149225</xdr:colOff>
      <xdr:row>37</xdr:row>
      <xdr:rowOff>148082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132859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37338</xdr:rowOff>
    </xdr:from>
    <xdr:to>
      <xdr:col>11</xdr:col>
      <xdr:colOff>60325</xdr:colOff>
      <xdr:row>37</xdr:row>
      <xdr:rowOff>138938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123715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149352</xdr:rowOff>
    </xdr:from>
    <xdr:to>
      <xdr:col>6</xdr:col>
      <xdr:colOff>171450</xdr:colOff>
      <xdr:row>37</xdr:row>
      <xdr:rowOff>79502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64279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物件費に係る経常収支比率は前年度より</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となっており、類似団体平均を</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ポイント上回っている。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も前年に引き続き保育士不足による臨時職員賃金により物件費が増となっている。また、教育費の委託料が類似団体より多いが、これは指定管理委託料によるもので、その分賃金は低くなっている。現在進行中の保育所再編事業により人員の適正配置が実現すれば数値は改善するものと考えられ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45357</xdr:rowOff>
    </xdr:from>
    <xdr:to>
      <xdr:col>82</xdr:col>
      <xdr:colOff>107950</xdr:colOff>
      <xdr:row>21</xdr:row>
      <xdr:rowOff>124278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102757"/>
          <a:ext cx="0" cy="1621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131734</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45357</xdr:rowOff>
    </xdr:from>
    <xdr:to>
      <xdr:col>82</xdr:col>
      <xdr:colOff>196850</xdr:colOff>
      <xdr:row>12</xdr:row>
      <xdr:rowOff>45357</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94343</xdr:rowOff>
    </xdr:from>
    <xdr:to>
      <xdr:col>82</xdr:col>
      <xdr:colOff>107950</xdr:colOff>
      <xdr:row>20</xdr:row>
      <xdr:rowOff>23586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180443"/>
          <a:ext cx="838200" cy="27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21970</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593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5443</xdr:rowOff>
    </xdr:from>
    <xdr:to>
      <xdr:col>82</xdr:col>
      <xdr:colOff>158750</xdr:colOff>
      <xdr:row>16</xdr:row>
      <xdr:rowOff>107043</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94343</xdr:rowOff>
    </xdr:from>
    <xdr:to>
      <xdr:col>78</xdr:col>
      <xdr:colOff>69850</xdr:colOff>
      <xdr:row>18</xdr:row>
      <xdr:rowOff>127000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1804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166007</xdr:rowOff>
    </xdr:from>
    <xdr:to>
      <xdr:col>78</xdr:col>
      <xdr:colOff>120650</xdr:colOff>
      <xdr:row>16</xdr:row>
      <xdr:rowOff>96157</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106334</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506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58964</xdr:rowOff>
    </xdr:from>
    <xdr:to>
      <xdr:col>73</xdr:col>
      <xdr:colOff>180975</xdr:colOff>
      <xdr:row>18</xdr:row>
      <xdr:rowOff>127000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973614"/>
          <a:ext cx="889000" cy="23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111579</xdr:rowOff>
    </xdr:from>
    <xdr:to>
      <xdr:col>74</xdr:col>
      <xdr:colOff>31750</xdr:colOff>
      <xdr:row>16</xdr:row>
      <xdr:rowOff>41729</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51906</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1814</xdr:rowOff>
    </xdr:from>
    <xdr:to>
      <xdr:col>69</xdr:col>
      <xdr:colOff>92075</xdr:colOff>
      <xdr:row>17</xdr:row>
      <xdr:rowOff>58964</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745014"/>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68036</xdr:rowOff>
    </xdr:from>
    <xdr:to>
      <xdr:col>69</xdr:col>
      <xdr:colOff>142875</xdr:colOff>
      <xdr:row>15</xdr:row>
      <xdr:rowOff>169636</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8363</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35379</xdr:rowOff>
    </xdr:from>
    <xdr:to>
      <xdr:col>65</xdr:col>
      <xdr:colOff>53975</xdr:colOff>
      <xdr:row>15</xdr:row>
      <xdr:rowOff>136979</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147156</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144236</xdr:rowOff>
    </xdr:from>
    <xdr:to>
      <xdr:col>82</xdr:col>
      <xdr:colOff>158750</xdr:colOff>
      <xdr:row>20</xdr:row>
      <xdr:rowOff>74386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40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116313</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37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43543</xdr:rowOff>
    </xdr:from>
    <xdr:to>
      <xdr:col>78</xdr:col>
      <xdr:colOff>120650</xdr:colOff>
      <xdr:row>18</xdr:row>
      <xdr:rowOff>145143</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129920</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216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76200</xdr:rowOff>
    </xdr:from>
    <xdr:to>
      <xdr:col>74</xdr:col>
      <xdr:colOff>31750</xdr:colOff>
      <xdr:row>19</xdr:row>
      <xdr:rowOff>6350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162577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8164</xdr:rowOff>
    </xdr:from>
    <xdr:to>
      <xdr:col>69</xdr:col>
      <xdr:colOff>142875</xdr:colOff>
      <xdr:row>17</xdr:row>
      <xdr:rowOff>109764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94541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122464</xdr:rowOff>
    </xdr:from>
    <xdr:to>
      <xdr:col>65</xdr:col>
      <xdr:colOff>53975</xdr:colOff>
      <xdr:row>16</xdr:row>
      <xdr:rowOff>52614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37391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扶助費に係る経常収支比率は前年度から</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、類似団体を</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ポイント下回っている。</a:t>
          </a:r>
          <a:r>
            <a:rPr kumimoji="1" lang="ja-JP" altLang="en-US" sz="1100">
              <a:solidFill>
                <a:schemeClr val="dk1"/>
              </a:solidFill>
              <a:effectLst/>
              <a:latin typeface="+mn-lt"/>
              <a:ea typeface="+mn-ea"/>
              <a:cs typeface="+mn-cs"/>
            </a:rPr>
            <a:t>これは、敬老祝金の額を減額改定したこと及び令和元年度における長寿社会対策基金への積立金を減額したことによる。全体としては</a:t>
          </a:r>
          <a:r>
            <a:rPr kumimoji="1" lang="ja-JP" altLang="ja-JP" sz="1100">
              <a:solidFill>
                <a:schemeClr val="dk1"/>
              </a:solidFill>
              <a:effectLst/>
              <a:latin typeface="+mn-lt"/>
              <a:ea typeface="+mn-ea"/>
              <a:cs typeface="+mn-cs"/>
            </a:rPr>
            <a:t>少子化対策事業の推進や高齢化率の上昇などにより増加傾向にあるが、類似団体平均と比較すると単独事業費が特に低く、人口一人当たりにかかる扶助費が全国でも低いことが分かる。今後も適正な運用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63500</xdr:rowOff>
    </xdr:from>
    <xdr:to>
      <xdr:col>24</xdr:col>
      <xdr:colOff>25400</xdr:colOff>
      <xdr:row>61</xdr:row>
      <xdr:rowOff>158750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3218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149877</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63500</xdr:rowOff>
    </xdr:from>
    <xdr:to>
      <xdr:col>24</xdr:col>
      <xdr:colOff>114300</xdr:colOff>
      <xdr:row>54</xdr:row>
      <xdr:rowOff>63500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32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146050</xdr:rowOff>
    </xdr:from>
    <xdr:to>
      <xdr:col>24</xdr:col>
      <xdr:colOff>25400</xdr:colOff>
      <xdr:row>56</xdr:row>
      <xdr:rowOff>63500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987800" y="95758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92727</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86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120650</xdr:rowOff>
    </xdr:from>
    <xdr:to>
      <xdr:col>24</xdr:col>
      <xdr:colOff>76200</xdr:colOff>
      <xdr:row>58</xdr:row>
      <xdr:rowOff>50800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0</xdr:rowOff>
    </xdr:from>
    <xdr:to>
      <xdr:col>19</xdr:col>
      <xdr:colOff>187325</xdr:colOff>
      <xdr:row>56</xdr:row>
      <xdr:rowOff>63500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098800" y="9601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95250</xdr:rowOff>
    </xdr:from>
    <xdr:to>
      <xdr:col>20</xdr:col>
      <xdr:colOff>38100</xdr:colOff>
      <xdr:row>58</xdr:row>
      <xdr:rowOff>25400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133350</xdr:rowOff>
    </xdr:from>
    <xdr:to>
      <xdr:col>15</xdr:col>
      <xdr:colOff>98425</xdr:colOff>
      <xdr:row>56</xdr:row>
      <xdr:rowOff>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2209800" y="9563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82550</xdr:rowOff>
    </xdr:from>
    <xdr:to>
      <xdr:col>11</xdr:col>
      <xdr:colOff>9525</xdr:colOff>
      <xdr:row>55</xdr:row>
      <xdr:rowOff>133350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1320800" y="9512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80027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111777</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12700</xdr:rowOff>
    </xdr:from>
    <xdr:to>
      <xdr:col>20</xdr:col>
      <xdr:colOff>38100</xdr:colOff>
      <xdr:row>56</xdr:row>
      <xdr:rowOff>114300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124477</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938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120650</xdr:rowOff>
    </xdr:from>
    <xdr:to>
      <xdr:col>15</xdr:col>
      <xdr:colOff>149225</xdr:colOff>
      <xdr:row>56</xdr:row>
      <xdr:rowOff>50800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60977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82550</xdr:rowOff>
    </xdr:from>
    <xdr:to>
      <xdr:col>11</xdr:col>
      <xdr:colOff>60325</xdr:colOff>
      <xdr:row>56</xdr:row>
      <xdr:rowOff>12700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22877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31750</xdr:rowOff>
    </xdr:from>
    <xdr:to>
      <xdr:col>6</xdr:col>
      <xdr:colOff>171450</xdr:colOff>
      <xdr:row>55</xdr:row>
      <xdr:rowOff>133350</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143527</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その他に係る経常収支比率は前年度から</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ポイント減だが、類似団体を</a:t>
          </a:r>
          <a:r>
            <a:rPr kumimoji="1" lang="en-US" altLang="ja-JP" sz="1100">
              <a:solidFill>
                <a:schemeClr val="dk1"/>
              </a:solidFill>
              <a:effectLst/>
              <a:latin typeface="+mn-lt"/>
              <a:ea typeface="+mn-ea"/>
              <a:cs typeface="+mn-cs"/>
            </a:rPr>
            <a:t>6.8</a:t>
          </a:r>
          <a:r>
            <a:rPr kumimoji="1" lang="ja-JP" altLang="ja-JP" sz="1100">
              <a:solidFill>
                <a:schemeClr val="dk1"/>
              </a:solidFill>
              <a:effectLst/>
              <a:latin typeface="+mn-lt"/>
              <a:ea typeface="+mn-ea"/>
              <a:cs typeface="+mn-cs"/>
            </a:rPr>
            <a:t>ポイント上回っている。</a:t>
          </a:r>
          <a:r>
            <a:rPr kumimoji="1" lang="ja-JP" altLang="en-US" sz="1100">
              <a:solidFill>
                <a:schemeClr val="dk1"/>
              </a:solidFill>
              <a:effectLst/>
              <a:latin typeface="+mn-lt"/>
              <a:ea typeface="+mn-ea"/>
              <a:cs typeface="+mn-cs"/>
            </a:rPr>
            <a:t>下水道特別会計への繰出金が減少したことによる。</a:t>
          </a:r>
          <a:endParaRPr lang="ja-JP" altLang="ja-JP" sz="1400">
            <a:effectLst/>
          </a:endParaRPr>
        </a:p>
        <a:p>
          <a:r>
            <a:rPr kumimoji="1" lang="ja-JP" altLang="ja-JP" sz="1100">
              <a:solidFill>
                <a:schemeClr val="dk1"/>
              </a:solidFill>
              <a:effectLst/>
              <a:latin typeface="+mn-lt"/>
              <a:ea typeface="+mn-ea"/>
              <a:cs typeface="+mn-cs"/>
            </a:rPr>
            <a:t>　後期高齢者医療・介護給付費に係る繰出金は依然として多く、今後も同様の傾向が予想される。更に、</a:t>
          </a:r>
          <a:r>
            <a:rPr kumimoji="1" lang="ja-JP" altLang="en-US" sz="1100">
              <a:solidFill>
                <a:schemeClr val="dk1"/>
              </a:solidFill>
              <a:effectLst/>
              <a:latin typeface="+mn-lt"/>
              <a:ea typeface="+mn-ea"/>
              <a:cs typeface="+mn-cs"/>
            </a:rPr>
            <a:t>個別施設計画の整備に伴い計画的補修が本格化すれば</a:t>
          </a:r>
          <a:r>
            <a:rPr kumimoji="1" lang="ja-JP" altLang="ja-JP" sz="1100">
              <a:solidFill>
                <a:schemeClr val="dk1"/>
              </a:solidFill>
              <a:effectLst/>
              <a:latin typeface="+mn-lt"/>
              <a:ea typeface="+mn-ea"/>
              <a:cs typeface="+mn-cs"/>
            </a:rPr>
            <a:t>維持補修費の増加も見込まれる。</a:t>
          </a:r>
          <a:r>
            <a:rPr kumimoji="1" lang="ja-JP" altLang="en-US" sz="1100">
              <a:solidFill>
                <a:schemeClr val="dk1"/>
              </a:solidFill>
              <a:effectLst/>
              <a:latin typeface="+mn-lt"/>
              <a:ea typeface="+mn-ea"/>
              <a:cs typeface="+mn-cs"/>
            </a:rPr>
            <a:t>まずは類似団体平均を目指し</a:t>
          </a:r>
          <a:r>
            <a:rPr kumimoji="1" lang="ja-JP" altLang="ja-JP" sz="1100">
              <a:solidFill>
                <a:schemeClr val="dk1"/>
              </a:solidFill>
              <a:effectLst/>
              <a:latin typeface="+mn-lt"/>
              <a:ea typeface="+mn-ea"/>
              <a:cs typeface="+mn-cs"/>
            </a:rPr>
            <a:t>町全体で事業精査を行い額を減らしていくよう努める。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152146</xdr:rowOff>
    </xdr:from>
    <xdr:to>
      <xdr:col>82</xdr:col>
      <xdr:colOff>107950</xdr:colOff>
      <xdr:row>59</xdr:row>
      <xdr:rowOff>42418</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238996"/>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14495</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13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42418</xdr:rowOff>
    </xdr:from>
    <xdr:to>
      <xdr:col>82</xdr:col>
      <xdr:colOff>196850</xdr:colOff>
      <xdr:row>59</xdr:row>
      <xdr:rowOff>42418</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15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67073</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9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152146</xdr:rowOff>
    </xdr:from>
    <xdr:to>
      <xdr:col>82</xdr:col>
      <xdr:colOff>196850</xdr:colOff>
      <xdr:row>53</xdr:row>
      <xdr:rowOff>152146</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2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140716</xdr:rowOff>
    </xdr:from>
    <xdr:to>
      <xdr:col>82</xdr:col>
      <xdr:colOff>107950</xdr:colOff>
      <xdr:row>58</xdr:row>
      <xdr:rowOff>163576</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1008481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138447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163576</xdr:rowOff>
    </xdr:from>
    <xdr:to>
      <xdr:col>78</xdr:col>
      <xdr:colOff>69850</xdr:colOff>
      <xdr:row>59</xdr:row>
      <xdr:rowOff>92710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1010767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131064</xdr:rowOff>
    </xdr:from>
    <xdr:to>
      <xdr:col>78</xdr:col>
      <xdr:colOff>120650</xdr:colOff>
      <xdr:row>57</xdr:row>
      <xdr:rowOff>61214</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73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71391</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501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65278</xdr:rowOff>
    </xdr:from>
    <xdr:to>
      <xdr:col>73</xdr:col>
      <xdr:colOff>180975</xdr:colOff>
      <xdr:row>59</xdr:row>
      <xdr:rowOff>92710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101808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65278</xdr:rowOff>
    </xdr:from>
    <xdr:to>
      <xdr:col>69</xdr:col>
      <xdr:colOff>92075</xdr:colOff>
      <xdr:row>59</xdr:row>
      <xdr:rowOff>165862</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004800" y="1018082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135636</xdr:rowOff>
    </xdr:from>
    <xdr:to>
      <xdr:col>69</xdr:col>
      <xdr:colOff>142875</xdr:colOff>
      <xdr:row>57</xdr:row>
      <xdr:rowOff>65786</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75963</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50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62247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89916</xdr:rowOff>
    </xdr:from>
    <xdr:to>
      <xdr:col>82</xdr:col>
      <xdr:colOff>158750</xdr:colOff>
      <xdr:row>59</xdr:row>
      <xdr:rowOff>20066</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1003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169943</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942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112776</xdr:rowOff>
    </xdr:from>
    <xdr:to>
      <xdr:col>78</xdr:col>
      <xdr:colOff>120650</xdr:colOff>
      <xdr:row>59</xdr:row>
      <xdr:rowOff>42926</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1005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27703</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10143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41910</xdr:rowOff>
    </xdr:from>
    <xdr:to>
      <xdr:col>74</xdr:col>
      <xdr:colOff>31750</xdr:colOff>
      <xdr:row>59</xdr:row>
      <xdr:rowOff>143510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128287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14478</xdr:rowOff>
    </xdr:from>
    <xdr:to>
      <xdr:col>69</xdr:col>
      <xdr:colOff>142875</xdr:colOff>
      <xdr:row>59</xdr:row>
      <xdr:rowOff>116078</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1013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100855</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1021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115062</xdr:rowOff>
    </xdr:from>
    <xdr:to>
      <xdr:col>65</xdr:col>
      <xdr:colOff>53975</xdr:colOff>
      <xdr:row>60</xdr:row>
      <xdr:rowOff>45212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1023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29989</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1031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補助費等に係る経常収支比率は前年度から</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、類似団体を</a:t>
          </a:r>
          <a:r>
            <a:rPr kumimoji="1" lang="en-US" altLang="ja-JP" sz="1100">
              <a:solidFill>
                <a:schemeClr val="dk1"/>
              </a:solidFill>
              <a:effectLst/>
              <a:latin typeface="+mn-lt"/>
              <a:ea typeface="+mn-ea"/>
              <a:cs typeface="+mn-cs"/>
            </a:rPr>
            <a:t>4.5</a:t>
          </a:r>
          <a:r>
            <a:rPr kumimoji="1" lang="ja-JP" altLang="ja-JP" sz="1100">
              <a:solidFill>
                <a:schemeClr val="dk1"/>
              </a:solidFill>
              <a:effectLst/>
              <a:latin typeface="+mn-lt"/>
              <a:ea typeface="+mn-ea"/>
              <a:cs typeface="+mn-cs"/>
            </a:rPr>
            <a:t>ポイント下回っている。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毎年度実績を元に</a:t>
          </a:r>
          <a:r>
            <a:rPr kumimoji="1" lang="ja-JP" altLang="ja-JP" sz="1100">
              <a:solidFill>
                <a:schemeClr val="dk1"/>
              </a:solidFill>
              <a:effectLst/>
              <a:latin typeface="+mn-lt"/>
              <a:ea typeface="+mn-ea"/>
              <a:cs typeface="+mn-cs"/>
            </a:rPr>
            <a:t>金額の精査に努め総額は減少している。特に、単独で行う事業は類似団体に比べ</a:t>
          </a:r>
          <a:r>
            <a:rPr kumimoji="1" lang="en-US" altLang="ja-JP" sz="1100">
              <a:solidFill>
                <a:schemeClr val="dk1"/>
              </a:solidFill>
              <a:effectLst/>
              <a:latin typeface="+mn-lt"/>
              <a:ea typeface="+mn-ea"/>
              <a:cs typeface="+mn-cs"/>
            </a:rPr>
            <a:t>80</a:t>
          </a:r>
          <a:r>
            <a:rPr kumimoji="1" lang="ja-JP" altLang="ja-JP" sz="1100">
              <a:solidFill>
                <a:schemeClr val="dk1"/>
              </a:solidFill>
              <a:effectLst/>
              <a:latin typeface="+mn-lt"/>
              <a:ea typeface="+mn-ea"/>
              <a:cs typeface="+mn-cs"/>
            </a:rPr>
            <a:t>％低い値となっている。今後も事業の見直しを行い、補助金の交付について金額が適正か、事業の廃止が必要か等を検討し経費の縮減に努めていく。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94996</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95630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67073</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94996</xdr:rowOff>
    </xdr:from>
    <xdr:to>
      <xdr:col>82</xdr:col>
      <xdr:colOff>196850</xdr:colOff>
      <xdr:row>40</xdr:row>
      <xdr:rowOff>94996</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695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72136</xdr:rowOff>
    </xdr:from>
    <xdr:to>
      <xdr:col>82</xdr:col>
      <xdr:colOff>107950</xdr:colOff>
      <xdr:row>36</xdr:row>
      <xdr:rowOff>90424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5671800" y="624433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27703</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371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55626</xdr:rowOff>
    </xdr:from>
    <xdr:to>
      <xdr:col>82</xdr:col>
      <xdr:colOff>158750</xdr:colOff>
      <xdr:row>37</xdr:row>
      <xdr:rowOff>157226</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58420</xdr:rowOff>
    </xdr:from>
    <xdr:to>
      <xdr:col>78</xdr:col>
      <xdr:colOff>69850</xdr:colOff>
      <xdr:row>36</xdr:row>
      <xdr:rowOff>90424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2306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23622</xdr:rowOff>
    </xdr:from>
    <xdr:to>
      <xdr:col>78</xdr:col>
      <xdr:colOff>120650</xdr:colOff>
      <xdr:row>37</xdr:row>
      <xdr:rowOff>125222</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109999</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45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58420</xdr:rowOff>
    </xdr:from>
    <xdr:to>
      <xdr:col>73</xdr:col>
      <xdr:colOff>180975</xdr:colOff>
      <xdr:row>36</xdr:row>
      <xdr:rowOff>72136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893800" y="62306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19050</xdr:rowOff>
    </xdr:from>
    <xdr:to>
      <xdr:col>74</xdr:col>
      <xdr:colOff>31750</xdr:colOff>
      <xdr:row>37</xdr:row>
      <xdr:rowOff>120650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105427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35560</xdr:rowOff>
    </xdr:from>
    <xdr:to>
      <xdr:col>69</xdr:col>
      <xdr:colOff>92075</xdr:colOff>
      <xdr:row>36</xdr:row>
      <xdr:rowOff>72136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2077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14478</xdr:rowOff>
    </xdr:from>
    <xdr:to>
      <xdr:col>69</xdr:col>
      <xdr:colOff>142875</xdr:colOff>
      <xdr:row>37</xdr:row>
      <xdr:rowOff>116078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100855</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158496</xdr:rowOff>
    </xdr:from>
    <xdr:to>
      <xdr:col>65</xdr:col>
      <xdr:colOff>53975</xdr:colOff>
      <xdr:row>37</xdr:row>
      <xdr:rowOff>88646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73423</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37863</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03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39624</xdr:rowOff>
    </xdr:from>
    <xdr:to>
      <xdr:col>78</xdr:col>
      <xdr:colOff>120650</xdr:colOff>
      <xdr:row>36</xdr:row>
      <xdr:rowOff>141224</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xdr:rowOff>
    </xdr:from>
    <xdr:to>
      <xdr:col>74</xdr:col>
      <xdr:colOff>31750</xdr:colOff>
      <xdr:row>36</xdr:row>
      <xdr:rowOff>109220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119397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21336</xdr:rowOff>
    </xdr:from>
    <xdr:to>
      <xdr:col>69</xdr:col>
      <xdr:colOff>142875</xdr:colOff>
      <xdr:row>36</xdr:row>
      <xdr:rowOff>122936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133113</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156210</xdr:rowOff>
    </xdr:from>
    <xdr:to>
      <xdr:col>65</xdr:col>
      <xdr:colOff>53975</xdr:colOff>
      <xdr:row>36</xdr:row>
      <xdr:rowOff>86360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96537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公債費に係る経常収支比率は</a:t>
          </a:r>
          <a:r>
            <a:rPr kumimoji="1" lang="en-US" altLang="ja-JP" sz="1100">
              <a:solidFill>
                <a:schemeClr val="dk1"/>
              </a:solidFill>
              <a:effectLst/>
              <a:latin typeface="+mn-lt"/>
              <a:ea typeface="+mn-ea"/>
              <a:cs typeface="+mn-cs"/>
            </a:rPr>
            <a:t>13.3</a:t>
          </a:r>
          <a:r>
            <a:rPr kumimoji="1" lang="ja-JP" altLang="ja-JP" sz="1100">
              <a:solidFill>
                <a:schemeClr val="dk1"/>
              </a:solidFill>
              <a:effectLst/>
              <a:latin typeface="+mn-lt"/>
              <a:ea typeface="+mn-ea"/>
              <a:cs typeface="+mn-cs"/>
            </a:rPr>
            <a:t>ポイントであり、類似団体を</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ポイント下回っている。</a:t>
          </a:r>
          <a:endParaRPr lang="ja-JP" altLang="ja-JP" sz="1400">
            <a:effectLst/>
          </a:endParaRPr>
        </a:p>
        <a:p>
          <a:r>
            <a:rPr kumimoji="1" lang="ja-JP" altLang="ja-JP" sz="1100">
              <a:solidFill>
                <a:schemeClr val="dk1"/>
              </a:solidFill>
              <a:effectLst/>
              <a:latin typeface="+mn-lt"/>
              <a:ea typeface="+mn-ea"/>
              <a:cs typeface="+mn-cs"/>
            </a:rPr>
            <a:t>　前年度と大きく変わらず平均内を推移しており、今後も事業精査を行い、新規発行に際しては適切な処理に努める。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a:extLst>
            <a:ext uri="{FF2B5EF4-FFF2-40B4-BE49-F238E27FC236}">
              <a16:creationId xmlns:a16="http://schemas.microsoft.com/office/drawing/2014/main" id="{00000000-0008-0000-0400-00006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80</xdr:row>
      <xdr:rowOff>53848</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4826000" y="12631420"/>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25925</xdr:rowOff>
    </xdr:from>
    <xdr:ext cx="762000" cy="259045"/>
    <xdr:sp macro="" textlink="">
      <xdr:nvSpPr>
        <xdr:cNvPr id="357" name="公債費最小値テキスト">
          <a:extLst>
            <a:ext uri="{FF2B5EF4-FFF2-40B4-BE49-F238E27FC236}">
              <a16:creationId xmlns:a16="http://schemas.microsoft.com/office/drawing/2014/main" id="{00000000-0008-0000-0400-000065010000}"/>
            </a:ext>
          </a:extLst>
        </xdr:cNvPr>
        <xdr:cNvSpPr txBox="1"/>
      </xdr:nvSpPr>
      <xdr:spPr>
        <a:xfrm>
          <a:off x="4914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53848</xdr:rowOff>
    </xdr:from>
    <xdr:to>
      <xdr:col>24</xdr:col>
      <xdr:colOff>114300</xdr:colOff>
      <xdr:row>80</xdr:row>
      <xdr:rowOff>53848</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59" name="公債費最大値テキスト">
          <a:extLst>
            <a:ext uri="{FF2B5EF4-FFF2-40B4-BE49-F238E27FC236}">
              <a16:creationId xmlns:a16="http://schemas.microsoft.com/office/drawing/2014/main" id="{00000000-0008-0000-0400-000067010000}"/>
            </a:ext>
          </a:extLst>
        </xdr:cNvPr>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154432</xdr:rowOff>
    </xdr:from>
    <xdr:to>
      <xdr:col>24</xdr:col>
      <xdr:colOff>25400</xdr:colOff>
      <xdr:row>76</xdr:row>
      <xdr:rowOff>163576</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987800" y="1318463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158005</xdr:rowOff>
    </xdr:from>
    <xdr:ext cx="762000" cy="259045"/>
    <xdr:sp macro="" textlink="">
      <xdr:nvSpPr>
        <xdr:cNvPr id="362" name="公債費平均値テキスト">
          <a:extLst>
            <a:ext uri="{FF2B5EF4-FFF2-40B4-BE49-F238E27FC236}">
              <a16:creationId xmlns:a16="http://schemas.microsoft.com/office/drawing/2014/main" id="{00000000-0008-0000-0400-00006A010000}"/>
            </a:ext>
          </a:extLst>
        </xdr:cNvPr>
        <xdr:cNvSpPr txBox="1"/>
      </xdr:nvSpPr>
      <xdr:spPr>
        <a:xfrm>
          <a:off x="4914900" y="13188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14478</xdr:rowOff>
    </xdr:from>
    <xdr:to>
      <xdr:col>24</xdr:col>
      <xdr:colOff>76200</xdr:colOff>
      <xdr:row>77</xdr:row>
      <xdr:rowOff>116078</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47752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154432</xdr:rowOff>
    </xdr:from>
    <xdr:to>
      <xdr:col>19</xdr:col>
      <xdr:colOff>187325</xdr:colOff>
      <xdr:row>76</xdr:row>
      <xdr:rowOff>159004</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098800" y="131846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5335</xdr:rowOff>
    </xdr:from>
    <xdr:to>
      <xdr:col>20</xdr:col>
      <xdr:colOff>38100</xdr:colOff>
      <xdr:row>77</xdr:row>
      <xdr:rowOff>106935</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937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91712</xdr:rowOff>
    </xdr:from>
    <xdr:ext cx="7366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3606800" y="1329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145287</xdr:rowOff>
    </xdr:from>
    <xdr:to>
      <xdr:col>15</xdr:col>
      <xdr:colOff>98425</xdr:colOff>
      <xdr:row>76</xdr:row>
      <xdr:rowOff>159004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2209800" y="13175487"/>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96283</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717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145287</xdr:rowOff>
    </xdr:from>
    <xdr:to>
      <xdr:col>11</xdr:col>
      <xdr:colOff>9525</xdr:colOff>
      <xdr:row>76</xdr:row>
      <xdr:rowOff>145287</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1320800" y="131754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105427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51054</xdr:rowOff>
    </xdr:from>
    <xdr:to>
      <xdr:col>6</xdr:col>
      <xdr:colOff>171450</xdr:colOff>
      <xdr:row>77</xdr:row>
      <xdr:rowOff>152654</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1270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137431</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939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112776</xdr:rowOff>
    </xdr:from>
    <xdr:to>
      <xdr:col>24</xdr:col>
      <xdr:colOff>76200</xdr:colOff>
      <xdr:row>77</xdr:row>
      <xdr:rowOff>42926</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47752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129303</xdr:rowOff>
    </xdr:from>
    <xdr:ext cx="762000" cy="259045"/>
    <xdr:sp macro="" textlink="">
      <xdr:nvSpPr>
        <xdr:cNvPr id="381" name="公債費該当値テキスト">
          <a:extLst>
            <a:ext uri="{FF2B5EF4-FFF2-40B4-BE49-F238E27FC236}">
              <a16:creationId xmlns:a16="http://schemas.microsoft.com/office/drawing/2014/main" id="{00000000-0008-0000-0400-00007D010000}"/>
            </a:ext>
          </a:extLst>
        </xdr:cNvPr>
        <xdr:cNvSpPr txBox="1"/>
      </xdr:nvSpPr>
      <xdr:spPr>
        <a:xfrm>
          <a:off x="4914900" y="1298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103632</xdr:rowOff>
    </xdr:from>
    <xdr:to>
      <xdr:col>20</xdr:col>
      <xdr:colOff>38100</xdr:colOff>
      <xdr:row>77</xdr:row>
      <xdr:rowOff>33782</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937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43959</xdr:rowOff>
    </xdr:from>
    <xdr:ext cx="7366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606800" y="12902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108204</xdr:rowOff>
    </xdr:from>
    <xdr:to>
      <xdr:col>15</xdr:col>
      <xdr:colOff>149225</xdr:colOff>
      <xdr:row>77</xdr:row>
      <xdr:rowOff>38354</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048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48531</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94487</xdr:rowOff>
    </xdr:from>
    <xdr:to>
      <xdr:col>11</xdr:col>
      <xdr:colOff>60325</xdr:colOff>
      <xdr:row>77</xdr:row>
      <xdr:rowOff>24637</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2159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34815</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94487</xdr:rowOff>
    </xdr:from>
    <xdr:to>
      <xdr:col>6</xdr:col>
      <xdr:colOff>171450</xdr:colOff>
      <xdr:row>77</xdr:row>
      <xdr:rowOff>24637</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1270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34815</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公債費以外に係る経常収支比率は前年度から</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、類似団体を</a:t>
          </a:r>
          <a:r>
            <a:rPr kumimoji="1" lang="en-US" altLang="ja-JP" sz="1100">
              <a:solidFill>
                <a:schemeClr val="dk1"/>
              </a:solidFill>
              <a:effectLst/>
              <a:latin typeface="+mn-lt"/>
              <a:ea typeface="+mn-ea"/>
              <a:cs typeface="+mn-cs"/>
            </a:rPr>
            <a:t>7.9</a:t>
          </a:r>
          <a:r>
            <a:rPr kumimoji="1" lang="ja-JP" altLang="ja-JP" sz="1100">
              <a:solidFill>
                <a:schemeClr val="dk1"/>
              </a:solidFill>
              <a:effectLst/>
              <a:latin typeface="+mn-lt"/>
              <a:ea typeface="+mn-ea"/>
              <a:cs typeface="+mn-cs"/>
            </a:rPr>
            <a:t>ポイント上回っている。</a:t>
          </a:r>
          <a:endParaRPr lang="ja-JP" altLang="ja-JP" sz="1400">
            <a:effectLst/>
          </a:endParaRPr>
        </a:p>
        <a:p>
          <a:r>
            <a:rPr kumimoji="1" lang="ja-JP" altLang="ja-JP" sz="1100">
              <a:solidFill>
                <a:schemeClr val="dk1"/>
              </a:solidFill>
              <a:effectLst/>
              <a:latin typeface="+mn-lt"/>
              <a:ea typeface="+mn-ea"/>
              <a:cs typeface="+mn-cs"/>
            </a:rPr>
            <a:t>　物件費については、保育士派遣業務委託や保育臨時職員賃金、扶助費においても少子化対策事業の推進や高齢化率の上昇などにより増加傾向にある。高齢者・介護への繰出金や維持補修費も今後増加する見込みである。</a:t>
          </a:r>
          <a:endParaRPr lang="ja-JP" altLang="ja-JP" sz="1400">
            <a:effectLst/>
          </a:endParaRPr>
        </a:p>
        <a:p>
          <a:r>
            <a:rPr kumimoji="1" lang="ja-JP" altLang="ja-JP" sz="1100">
              <a:solidFill>
                <a:schemeClr val="dk1"/>
              </a:solidFill>
              <a:effectLst/>
              <a:latin typeface="+mn-lt"/>
              <a:ea typeface="+mn-ea"/>
              <a:cs typeface="+mn-cs"/>
            </a:rPr>
            <a:t>引き続き事業経費の精査・削減に努めていく。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53848</xdr:rowOff>
    </xdr:from>
    <xdr:to>
      <xdr:col>82</xdr:col>
      <xdr:colOff>107950</xdr:colOff>
      <xdr:row>81</xdr:row>
      <xdr:rowOff>83565</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741148"/>
          <a:ext cx="0" cy="1229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55642</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94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83565</xdr:rowOff>
    </xdr:from>
    <xdr:to>
      <xdr:col>82</xdr:col>
      <xdr:colOff>196850</xdr:colOff>
      <xdr:row>81</xdr:row>
      <xdr:rowOff>83565</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97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140225</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53848</xdr:rowOff>
    </xdr:from>
    <xdr:to>
      <xdr:col>82</xdr:col>
      <xdr:colOff>196850</xdr:colOff>
      <xdr:row>74</xdr:row>
      <xdr:rowOff>53848</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136144</xdr:rowOff>
    </xdr:from>
    <xdr:to>
      <xdr:col>82</xdr:col>
      <xdr:colOff>107950</xdr:colOff>
      <xdr:row>79</xdr:row>
      <xdr:rowOff>97282</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5671800" y="13509244"/>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44721</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3074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136144</xdr:rowOff>
    </xdr:from>
    <xdr:to>
      <xdr:col>78</xdr:col>
      <xdr:colOff>69850</xdr:colOff>
      <xdr:row>79</xdr:row>
      <xdr:rowOff>60706</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4782800" y="1350924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153924</xdr:rowOff>
    </xdr:from>
    <xdr:to>
      <xdr:col>78</xdr:col>
      <xdr:colOff>120650</xdr:colOff>
      <xdr:row>77</xdr:row>
      <xdr:rowOff>84074</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94251</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2953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94996</xdr:rowOff>
    </xdr:from>
    <xdr:to>
      <xdr:col>73</xdr:col>
      <xdr:colOff>180975</xdr:colOff>
      <xdr:row>79</xdr:row>
      <xdr:rowOff>60706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893800" y="1346809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126492</xdr:rowOff>
    </xdr:from>
    <xdr:to>
      <xdr:col>74</xdr:col>
      <xdr:colOff>31750</xdr:colOff>
      <xdr:row>77</xdr:row>
      <xdr:rowOff>56642</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66819</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156718</xdr:rowOff>
    </xdr:from>
    <xdr:to>
      <xdr:col>69</xdr:col>
      <xdr:colOff>92075</xdr:colOff>
      <xdr:row>78</xdr:row>
      <xdr:rowOff>94996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004800" y="1335836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16527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96537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46482</xdr:rowOff>
    </xdr:from>
    <xdr:to>
      <xdr:col>82</xdr:col>
      <xdr:colOff>158750</xdr:colOff>
      <xdr:row>79</xdr:row>
      <xdr:rowOff>148082</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35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18559</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356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85344</xdr:rowOff>
    </xdr:from>
    <xdr:to>
      <xdr:col>78</xdr:col>
      <xdr:colOff>120650</xdr:colOff>
      <xdr:row>79</xdr:row>
      <xdr:rowOff>15494</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271</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3544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9906</xdr:rowOff>
    </xdr:from>
    <xdr:to>
      <xdr:col>74</xdr:col>
      <xdr:colOff>31750</xdr:colOff>
      <xdr:row>79</xdr:row>
      <xdr:rowOff>111506</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96283</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6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44196</xdr:rowOff>
    </xdr:from>
    <xdr:to>
      <xdr:col>69</xdr:col>
      <xdr:colOff>142875</xdr:colOff>
      <xdr:row>78</xdr:row>
      <xdr:rowOff>145796</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130573</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105918</xdr:rowOff>
    </xdr:from>
    <xdr:to>
      <xdr:col>65</xdr:col>
      <xdr:colOff>53975</xdr:colOff>
      <xdr:row>78</xdr:row>
      <xdr:rowOff>36068</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20845</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宮城県松島町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77744</xdr:rowOff>
    </xdr:from>
    <xdr:to>
      <xdr:col>29</xdr:col>
      <xdr:colOff>127000</xdr:colOff>
      <xdr:row>19</xdr:row>
      <xdr:rowOff>160079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11319"/>
          <a:ext cx="0" cy="145393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132156</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37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160079</xdr:rowOff>
    </xdr:from>
    <xdr:to>
      <xdr:col>30</xdr:col>
      <xdr:colOff>25400</xdr:colOff>
      <xdr:row>19</xdr:row>
      <xdr:rowOff>160079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65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164121</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54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77744</xdr:rowOff>
    </xdr:from>
    <xdr:to>
      <xdr:col>30</xdr:col>
      <xdr:colOff>25400</xdr:colOff>
      <xdr:row>11</xdr:row>
      <xdr:rowOff>77744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113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151026</xdr:rowOff>
    </xdr:from>
    <xdr:to>
      <xdr:col>29</xdr:col>
      <xdr:colOff>127000</xdr:colOff>
      <xdr:row>17</xdr:row>
      <xdr:rowOff>161092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3113301"/>
          <a:ext cx="647700" cy="100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61035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518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44508</xdr:rowOff>
    </xdr:from>
    <xdr:to>
      <xdr:col>29</xdr:col>
      <xdr:colOff>177800</xdr:colOff>
      <xdr:row>17</xdr:row>
      <xdr:rowOff>146108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067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151026</xdr:rowOff>
    </xdr:from>
    <xdr:to>
      <xdr:col>26</xdr:col>
      <xdr:colOff>50800</xdr:colOff>
      <xdr:row>17</xdr:row>
      <xdr:rowOff>154226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13301"/>
          <a:ext cx="698500" cy="32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67224</xdr:rowOff>
    </xdr:from>
    <xdr:to>
      <xdr:col>26</xdr:col>
      <xdr:colOff>101600</xdr:colOff>
      <xdr:row>17</xdr:row>
      <xdr:rowOff>168824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7551</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98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154226</xdr:rowOff>
    </xdr:from>
    <xdr:to>
      <xdr:col>22</xdr:col>
      <xdr:colOff>114300</xdr:colOff>
      <xdr:row>17</xdr:row>
      <xdr:rowOff>160886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16501"/>
          <a:ext cx="698500" cy="66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97048</xdr:rowOff>
    </xdr:from>
    <xdr:to>
      <xdr:col>22</xdr:col>
      <xdr:colOff>165100</xdr:colOff>
      <xdr:row>18</xdr:row>
      <xdr:rowOff>27198</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37375</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2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160886</xdr:rowOff>
    </xdr:from>
    <xdr:to>
      <xdr:col>18</xdr:col>
      <xdr:colOff>177800</xdr:colOff>
      <xdr:row>18</xdr:row>
      <xdr:rowOff>21631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23161"/>
          <a:ext cx="698500" cy="321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110879</xdr:rowOff>
    </xdr:from>
    <xdr:to>
      <xdr:col>19</xdr:col>
      <xdr:colOff>38100</xdr:colOff>
      <xdr:row>18</xdr:row>
      <xdr:rowOff>41029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25806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59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98275</xdr:rowOff>
    </xdr:from>
    <xdr:to>
      <xdr:col>15</xdr:col>
      <xdr:colOff>101600</xdr:colOff>
      <xdr:row>18</xdr:row>
      <xdr:rowOff>28425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38602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2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110292</xdr:rowOff>
    </xdr:from>
    <xdr:to>
      <xdr:col>29</xdr:col>
      <xdr:colOff>177800</xdr:colOff>
      <xdr:row>18</xdr:row>
      <xdr:rowOff>40442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72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82369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44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100226</xdr:rowOff>
    </xdr:from>
    <xdr:to>
      <xdr:col>26</xdr:col>
      <xdr:colOff>101600</xdr:colOff>
      <xdr:row>18</xdr:row>
      <xdr:rowOff>30376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625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15153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48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103426</xdr:rowOff>
    </xdr:from>
    <xdr:to>
      <xdr:col>22</xdr:col>
      <xdr:colOff>165100</xdr:colOff>
      <xdr:row>18</xdr:row>
      <xdr:rowOff>33576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65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18353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52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110086</xdr:rowOff>
    </xdr:from>
    <xdr:to>
      <xdr:col>19</xdr:col>
      <xdr:colOff>38100</xdr:colOff>
      <xdr:row>18</xdr:row>
      <xdr:rowOff>40236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723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50413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841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142281</xdr:rowOff>
    </xdr:from>
    <xdr:to>
      <xdr:col>15</xdr:col>
      <xdr:colOff>101600</xdr:colOff>
      <xdr:row>18</xdr:row>
      <xdr:rowOff>72431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045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57207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90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108464</xdr:rowOff>
    </xdr:from>
    <xdr:to>
      <xdr:col>29</xdr:col>
      <xdr:colOff>127000</xdr:colOff>
      <xdr:row>37</xdr:row>
      <xdr:rowOff>242881</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33014"/>
          <a:ext cx="0" cy="13345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214958</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3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242881</xdr:rowOff>
    </xdr:from>
    <xdr:to>
      <xdr:col>30</xdr:col>
      <xdr:colOff>25400</xdr:colOff>
      <xdr:row>37</xdr:row>
      <xdr:rowOff>242881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675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23391</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77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108464</xdr:rowOff>
    </xdr:from>
    <xdr:to>
      <xdr:col>30</xdr:col>
      <xdr:colOff>25400</xdr:colOff>
      <xdr:row>33</xdr:row>
      <xdr:rowOff>108464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330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112179</xdr:rowOff>
    </xdr:from>
    <xdr:to>
      <xdr:col>29</xdr:col>
      <xdr:colOff>127000</xdr:colOff>
      <xdr:row>35</xdr:row>
      <xdr:rowOff>321463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722529"/>
          <a:ext cx="647700" cy="2092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96956</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7073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91421</xdr:rowOff>
    </xdr:from>
    <xdr:to>
      <xdr:col>29</xdr:col>
      <xdr:colOff>177800</xdr:colOff>
      <xdr:row>35</xdr:row>
      <xdr:rowOff>193021</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01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188417</xdr:rowOff>
    </xdr:from>
    <xdr:to>
      <xdr:col>26</xdr:col>
      <xdr:colOff>50800</xdr:colOff>
      <xdr:row>35</xdr:row>
      <xdr:rowOff>321463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798767"/>
          <a:ext cx="698500" cy="1330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110261</xdr:rowOff>
    </xdr:from>
    <xdr:to>
      <xdr:col>26</xdr:col>
      <xdr:colOff>101600</xdr:colOff>
      <xdr:row>35</xdr:row>
      <xdr:rowOff>211861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222038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489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156756</xdr:rowOff>
    </xdr:from>
    <xdr:to>
      <xdr:col>22</xdr:col>
      <xdr:colOff>114300</xdr:colOff>
      <xdr:row>35</xdr:row>
      <xdr:rowOff>188417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767106"/>
          <a:ext cx="698500" cy="316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103213</xdr:rowOff>
    </xdr:from>
    <xdr:to>
      <xdr:col>22</xdr:col>
      <xdr:colOff>165100</xdr:colOff>
      <xdr:row>35</xdr:row>
      <xdr:rowOff>204813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214990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482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156756</xdr:rowOff>
    </xdr:from>
    <xdr:to>
      <xdr:col>18</xdr:col>
      <xdr:colOff>177800</xdr:colOff>
      <xdr:row>35</xdr:row>
      <xdr:rowOff>170320</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767106"/>
          <a:ext cx="698500" cy="135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107061</xdr:rowOff>
    </xdr:from>
    <xdr:to>
      <xdr:col>19</xdr:col>
      <xdr:colOff>38100</xdr:colOff>
      <xdr:row>35</xdr:row>
      <xdr:rowOff>208661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193438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80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82582</xdr:rowOff>
    </xdr:from>
    <xdr:to>
      <xdr:col>15</xdr:col>
      <xdr:colOff>101600</xdr:colOff>
      <xdr:row>35</xdr:row>
      <xdr:rowOff>184182</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69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194359</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46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61379</xdr:rowOff>
    </xdr:from>
    <xdr:to>
      <xdr:col>29</xdr:col>
      <xdr:colOff>177800</xdr:colOff>
      <xdr:row>35</xdr:row>
      <xdr:rowOff>162979</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671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249356</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516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270663</xdr:rowOff>
    </xdr:from>
    <xdr:to>
      <xdr:col>26</xdr:col>
      <xdr:colOff>101600</xdr:colOff>
      <xdr:row>36</xdr:row>
      <xdr:rowOff>29363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8810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14140</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967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137617</xdr:rowOff>
    </xdr:from>
    <xdr:to>
      <xdr:col>22</xdr:col>
      <xdr:colOff>165100</xdr:colOff>
      <xdr:row>35</xdr:row>
      <xdr:rowOff>239217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747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223994</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834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105956</xdr:rowOff>
    </xdr:from>
    <xdr:to>
      <xdr:col>19</xdr:col>
      <xdr:colOff>38100</xdr:colOff>
      <xdr:row>35</xdr:row>
      <xdr:rowOff>207556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7163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217733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485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119520</xdr:rowOff>
    </xdr:from>
    <xdr:to>
      <xdr:col>15</xdr:col>
      <xdr:colOff>101600</xdr:colOff>
      <xdr:row>35</xdr:row>
      <xdr:rowOff>221120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729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205897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81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宮城県松島町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13,896
13,838
53.56
11,681,464
9,859,395
322,224
3,856,774
5,527,682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21.7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86093</xdr:rowOff>
    </xdr:from>
    <xdr:to>
      <xdr:col>24</xdr:col>
      <xdr:colOff>62865</xdr:colOff>
      <xdr:row>39</xdr:row>
      <xdr:rowOff>64201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29593"/>
          <a:ext cx="1270" cy="1521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68028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5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64201</xdr:rowOff>
    </xdr:from>
    <xdr:to>
      <xdr:col>24</xdr:col>
      <xdr:colOff>152400</xdr:colOff>
      <xdr:row>39</xdr:row>
      <xdr:rowOff>64201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5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32770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04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86093</xdr:rowOff>
    </xdr:from>
    <xdr:to>
      <xdr:col>24</xdr:col>
      <xdr:colOff>152400</xdr:colOff>
      <xdr:row>30</xdr:row>
      <xdr:rowOff>86093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2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138047</xdr:rowOff>
    </xdr:from>
    <xdr:to>
      <xdr:col>24</xdr:col>
      <xdr:colOff>63500</xdr:colOff>
      <xdr:row>37</xdr:row>
      <xdr:rowOff>169578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81697"/>
          <a:ext cx="838200" cy="3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37101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209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14224</xdr:rowOff>
    </xdr:from>
    <xdr:to>
      <xdr:col>24</xdr:col>
      <xdr:colOff>114300</xdr:colOff>
      <xdr:row>37</xdr:row>
      <xdr:rowOff>115824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57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169578</xdr:rowOff>
    </xdr:from>
    <xdr:to>
      <xdr:col>19</xdr:col>
      <xdr:colOff>177800</xdr:colOff>
      <xdr:row>38</xdr:row>
      <xdr:rowOff>8476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513228"/>
          <a:ext cx="889000" cy="10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32093</xdr:rowOff>
    </xdr:from>
    <xdr:to>
      <xdr:col>20</xdr:col>
      <xdr:colOff>38100</xdr:colOff>
      <xdr:row>37</xdr:row>
      <xdr:rowOff>133693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7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150220</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5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5367</xdr:rowOff>
    </xdr:from>
    <xdr:to>
      <xdr:col>15</xdr:col>
      <xdr:colOff>50800</xdr:colOff>
      <xdr:row>38</xdr:row>
      <xdr:rowOff>8476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520467"/>
          <a:ext cx="889000" cy="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54061</xdr:rowOff>
    </xdr:from>
    <xdr:to>
      <xdr:col>15</xdr:col>
      <xdr:colOff>101600</xdr:colOff>
      <xdr:row>37</xdr:row>
      <xdr:rowOff>155661</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738</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7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5367</xdr:rowOff>
    </xdr:from>
    <xdr:to>
      <xdr:col>10</xdr:col>
      <xdr:colOff>114300</xdr:colOff>
      <xdr:row>38</xdr:row>
      <xdr:rowOff>13337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520467"/>
          <a:ext cx="889000" cy="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64615</xdr:rowOff>
    </xdr:from>
    <xdr:to>
      <xdr:col>10</xdr:col>
      <xdr:colOff>165100</xdr:colOff>
      <xdr:row>37</xdr:row>
      <xdr:rowOff>166215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11292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8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42281</xdr:rowOff>
    </xdr:from>
    <xdr:to>
      <xdr:col>6</xdr:col>
      <xdr:colOff>38100</xdr:colOff>
      <xdr:row>37</xdr:row>
      <xdr:rowOff>143881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160408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6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87247</xdr:rowOff>
    </xdr:from>
    <xdr:to>
      <xdr:col>24</xdr:col>
      <xdr:colOff>114300</xdr:colOff>
      <xdr:row>38</xdr:row>
      <xdr:rowOff>17397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3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65674</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0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118778</xdr:rowOff>
    </xdr:from>
    <xdr:to>
      <xdr:col>20</xdr:col>
      <xdr:colOff>38100</xdr:colOff>
      <xdr:row>38</xdr:row>
      <xdr:rowOff>48928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6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40055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5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129126</xdr:rowOff>
    </xdr:from>
    <xdr:to>
      <xdr:col>15</xdr:col>
      <xdr:colOff>101600</xdr:colOff>
      <xdr:row>38</xdr:row>
      <xdr:rowOff>59275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7277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50403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65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126017</xdr:rowOff>
    </xdr:from>
    <xdr:to>
      <xdr:col>10</xdr:col>
      <xdr:colOff>165100</xdr:colOff>
      <xdr:row>38</xdr:row>
      <xdr:rowOff>56167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6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47294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6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133988</xdr:rowOff>
    </xdr:from>
    <xdr:to>
      <xdr:col>6</xdr:col>
      <xdr:colOff>38100</xdr:colOff>
      <xdr:row>38</xdr:row>
      <xdr:rowOff>64137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776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55264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70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21706</xdr:rowOff>
    </xdr:from>
    <xdr:to>
      <xdr:col>24</xdr:col>
      <xdr:colOff>62865</xdr:colOff>
      <xdr:row>57</xdr:row>
      <xdr:rowOff>115345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937106"/>
          <a:ext cx="1270" cy="950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119172</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9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115345</xdr:rowOff>
    </xdr:from>
    <xdr:to>
      <xdr:col>24</xdr:col>
      <xdr:colOff>152400</xdr:colOff>
      <xdr:row>57</xdr:row>
      <xdr:rowOff>115345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8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139833</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712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21706</xdr:rowOff>
    </xdr:from>
    <xdr:to>
      <xdr:col>24</xdr:col>
      <xdr:colOff>152400</xdr:colOff>
      <xdr:row>52</xdr:row>
      <xdr:rowOff>21706</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93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23192</xdr:rowOff>
    </xdr:from>
    <xdr:to>
      <xdr:col>24</xdr:col>
      <xdr:colOff>63500</xdr:colOff>
      <xdr:row>56</xdr:row>
      <xdr:rowOff>85883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624392"/>
          <a:ext cx="838200" cy="62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140410</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570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161983</xdr:rowOff>
    </xdr:from>
    <xdr:to>
      <xdr:col>24</xdr:col>
      <xdr:colOff>114300</xdr:colOff>
      <xdr:row>56</xdr:row>
      <xdr:rowOff>92133</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74664</xdr:rowOff>
    </xdr:from>
    <xdr:to>
      <xdr:col>19</xdr:col>
      <xdr:colOff>177800</xdr:colOff>
      <xdr:row>56</xdr:row>
      <xdr:rowOff>85883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908300" y="9675864"/>
          <a:ext cx="889000" cy="1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15286</xdr:rowOff>
    </xdr:from>
    <xdr:to>
      <xdr:col>20</xdr:col>
      <xdr:colOff>38100</xdr:colOff>
      <xdr:row>56</xdr:row>
      <xdr:rowOff>116886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61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133413</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39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74664</xdr:rowOff>
    </xdr:from>
    <xdr:to>
      <xdr:col>15</xdr:col>
      <xdr:colOff>50800</xdr:colOff>
      <xdr:row>56</xdr:row>
      <xdr:rowOff>82738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675864"/>
          <a:ext cx="889000" cy="8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34813</xdr:rowOff>
    </xdr:from>
    <xdr:to>
      <xdr:col>15</xdr:col>
      <xdr:colOff>101600</xdr:colOff>
      <xdr:row>56</xdr:row>
      <xdr:rowOff>136413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6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127540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72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82738</xdr:rowOff>
    </xdr:from>
    <xdr:to>
      <xdr:col>10</xdr:col>
      <xdr:colOff>114300</xdr:colOff>
      <xdr:row>56</xdr:row>
      <xdr:rowOff>110878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683938"/>
          <a:ext cx="889000" cy="2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58099</xdr:rowOff>
    </xdr:from>
    <xdr:to>
      <xdr:col>10</xdr:col>
      <xdr:colOff>165100</xdr:colOff>
      <xdr:row>56</xdr:row>
      <xdr:rowOff>159699</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150826</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75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67887</xdr:rowOff>
    </xdr:from>
    <xdr:to>
      <xdr:col>6</xdr:col>
      <xdr:colOff>38100</xdr:colOff>
      <xdr:row>56</xdr:row>
      <xdr:rowOff>169487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66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160614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76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143842</xdr:rowOff>
    </xdr:from>
    <xdr:to>
      <xdr:col>24</xdr:col>
      <xdr:colOff>114300</xdr:colOff>
      <xdr:row>56</xdr:row>
      <xdr:rowOff>73992</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57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166719</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425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35083</xdr:rowOff>
    </xdr:from>
    <xdr:to>
      <xdr:col>20</xdr:col>
      <xdr:colOff>38100</xdr:colOff>
      <xdr:row>56</xdr:row>
      <xdr:rowOff>136683</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636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127810</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72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23864</xdr:rowOff>
    </xdr:from>
    <xdr:to>
      <xdr:col>15</xdr:col>
      <xdr:colOff>101600</xdr:colOff>
      <xdr:row>56</xdr:row>
      <xdr:rowOff>125464</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62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141991</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40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31938</xdr:rowOff>
    </xdr:from>
    <xdr:to>
      <xdr:col>10</xdr:col>
      <xdr:colOff>165100</xdr:colOff>
      <xdr:row>56</xdr:row>
      <xdr:rowOff>133538</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63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150065</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40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60078</xdr:rowOff>
    </xdr:from>
    <xdr:to>
      <xdr:col>6</xdr:col>
      <xdr:colOff>38100</xdr:colOff>
      <xdr:row>56</xdr:row>
      <xdr:rowOff>161678</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66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6755</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43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112344</xdr:rowOff>
    </xdr:from>
    <xdr:to>
      <xdr:col>24</xdr:col>
      <xdr:colOff>62865</xdr:colOff>
      <xdr:row>79</xdr:row>
      <xdr:rowOff>9170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285294"/>
          <a:ext cx="1270" cy="1268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12997</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57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9170</xdr:rowOff>
    </xdr:from>
    <xdr:to>
      <xdr:col>24</xdr:col>
      <xdr:colOff>152400</xdr:colOff>
      <xdr:row>79</xdr:row>
      <xdr:rowOff>9170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53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59021</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06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112344</xdr:rowOff>
    </xdr:from>
    <xdr:to>
      <xdr:col>24</xdr:col>
      <xdr:colOff>152400</xdr:colOff>
      <xdr:row>71</xdr:row>
      <xdr:rowOff>112344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285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151397</xdr:rowOff>
    </xdr:from>
    <xdr:to>
      <xdr:col>24</xdr:col>
      <xdr:colOff>63500</xdr:colOff>
      <xdr:row>78</xdr:row>
      <xdr:rowOff>163513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3797300" y="13524497"/>
          <a:ext cx="8382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159363</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89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136486</xdr:rowOff>
    </xdr:from>
    <xdr:to>
      <xdr:col>24</xdr:col>
      <xdr:colOff>114300</xdr:colOff>
      <xdr:row>78</xdr:row>
      <xdr:rowOff>66636</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141376</xdr:rowOff>
    </xdr:from>
    <xdr:to>
      <xdr:col>19</xdr:col>
      <xdr:colOff>177800</xdr:colOff>
      <xdr:row>78</xdr:row>
      <xdr:rowOff>151397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908300" y="13514476"/>
          <a:ext cx="889000" cy="1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142811</xdr:rowOff>
    </xdr:from>
    <xdr:to>
      <xdr:col>20</xdr:col>
      <xdr:colOff>38100</xdr:colOff>
      <xdr:row>78</xdr:row>
      <xdr:rowOff>72961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89488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1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141376</xdr:rowOff>
    </xdr:from>
    <xdr:to>
      <xdr:col>15</xdr:col>
      <xdr:colOff>50800</xdr:colOff>
      <xdr:row>78</xdr:row>
      <xdr:rowOff>156387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514476"/>
          <a:ext cx="889000" cy="15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148183</xdr:rowOff>
    </xdr:from>
    <xdr:to>
      <xdr:col>15</xdr:col>
      <xdr:colOff>101600</xdr:colOff>
      <xdr:row>78</xdr:row>
      <xdr:rowOff>78333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94860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125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155321</xdr:rowOff>
    </xdr:from>
    <xdr:to>
      <xdr:col>10</xdr:col>
      <xdr:colOff>114300</xdr:colOff>
      <xdr:row>78</xdr:row>
      <xdr:rowOff>156387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1130300" y="13528421"/>
          <a:ext cx="889000" cy="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159765</xdr:rowOff>
    </xdr:from>
    <xdr:to>
      <xdr:col>10</xdr:col>
      <xdr:colOff>165100</xdr:colOff>
      <xdr:row>78</xdr:row>
      <xdr:rowOff>89915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36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106442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13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154012</xdr:rowOff>
    </xdr:from>
    <xdr:to>
      <xdr:col>6</xdr:col>
      <xdr:colOff>38100</xdr:colOff>
      <xdr:row>78</xdr:row>
      <xdr:rowOff>84162</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35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100689</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130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112713</xdr:rowOff>
    </xdr:from>
    <xdr:to>
      <xdr:col>24</xdr:col>
      <xdr:colOff>114300</xdr:colOff>
      <xdr:row>79</xdr:row>
      <xdr:rowOff>42863</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48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27640</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400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100597</xdr:rowOff>
    </xdr:from>
    <xdr:to>
      <xdr:col>20</xdr:col>
      <xdr:colOff>38100</xdr:colOff>
      <xdr:row>79</xdr:row>
      <xdr:rowOff>30747</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47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21874</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56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90576</xdr:rowOff>
    </xdr:from>
    <xdr:to>
      <xdr:col>15</xdr:col>
      <xdr:colOff>101600</xdr:colOff>
      <xdr:row>79</xdr:row>
      <xdr:rowOff>20726</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463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11853</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556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105587</xdr:rowOff>
    </xdr:from>
    <xdr:to>
      <xdr:col>10</xdr:col>
      <xdr:colOff>165100</xdr:colOff>
      <xdr:row>79</xdr:row>
      <xdr:rowOff>35737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47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26864</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571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104521</xdr:rowOff>
    </xdr:from>
    <xdr:to>
      <xdr:col>6</xdr:col>
      <xdr:colOff>38100</xdr:colOff>
      <xdr:row>79</xdr:row>
      <xdr:rowOff>34671</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47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25798</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570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8813</xdr:rowOff>
    </xdr:from>
    <xdr:to>
      <xdr:col>24</xdr:col>
      <xdr:colOff>62865</xdr:colOff>
      <xdr:row>99</xdr:row>
      <xdr:rowOff>10961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610763"/>
          <a:ext cx="1270" cy="1373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14788</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8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10961</xdr:rowOff>
    </xdr:from>
    <xdr:to>
      <xdr:col>24</xdr:col>
      <xdr:colOff>152400</xdr:colOff>
      <xdr:row>99</xdr:row>
      <xdr:rowOff>10961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84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126940</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85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8813</xdr:rowOff>
    </xdr:from>
    <xdr:to>
      <xdr:col>24</xdr:col>
      <xdr:colOff>152400</xdr:colOff>
      <xdr:row>91</xdr:row>
      <xdr:rowOff>8813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610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116115</xdr:rowOff>
    </xdr:from>
    <xdr:to>
      <xdr:col>24</xdr:col>
      <xdr:colOff>63500</xdr:colOff>
      <xdr:row>98</xdr:row>
      <xdr:rowOff>119101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918215"/>
          <a:ext cx="838200" cy="2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134408</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250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111531</xdr:rowOff>
    </xdr:from>
    <xdr:to>
      <xdr:col>24</xdr:col>
      <xdr:colOff>114300</xdr:colOff>
      <xdr:row>96</xdr:row>
      <xdr:rowOff>41681</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3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117653</xdr:rowOff>
    </xdr:from>
    <xdr:to>
      <xdr:col>19</xdr:col>
      <xdr:colOff>177800</xdr:colOff>
      <xdr:row>98</xdr:row>
      <xdr:rowOff>119101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919753"/>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158635</xdr:rowOff>
    </xdr:from>
    <xdr:to>
      <xdr:col>20</xdr:col>
      <xdr:colOff>38100</xdr:colOff>
      <xdr:row>96</xdr:row>
      <xdr:rowOff>88785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105312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22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72313</xdr:rowOff>
    </xdr:from>
    <xdr:to>
      <xdr:col>15</xdr:col>
      <xdr:colOff>50800</xdr:colOff>
      <xdr:row>98</xdr:row>
      <xdr:rowOff>117653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019300" y="16874413"/>
          <a:ext cx="889000" cy="45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152743</xdr:rowOff>
    </xdr:from>
    <xdr:to>
      <xdr:col>15</xdr:col>
      <xdr:colOff>101600</xdr:colOff>
      <xdr:row>96</xdr:row>
      <xdr:rowOff>82893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99420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1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72313</xdr:rowOff>
    </xdr:from>
    <xdr:to>
      <xdr:col>10</xdr:col>
      <xdr:colOff>114300</xdr:colOff>
      <xdr:row>98</xdr:row>
      <xdr:rowOff>160896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874413"/>
          <a:ext cx="889000" cy="88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4927</xdr:rowOff>
    </xdr:from>
    <xdr:to>
      <xdr:col>10</xdr:col>
      <xdr:colOff>165100</xdr:colOff>
      <xdr:row>96</xdr:row>
      <xdr:rowOff>106527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123054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23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62218</xdr:rowOff>
    </xdr:from>
    <xdr:to>
      <xdr:col>6</xdr:col>
      <xdr:colOff>38100</xdr:colOff>
      <xdr:row>96</xdr:row>
      <xdr:rowOff>163818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52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8895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29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65315</xdr:rowOff>
    </xdr:from>
    <xdr:to>
      <xdr:col>24</xdr:col>
      <xdr:colOff>114300</xdr:colOff>
      <xdr:row>98</xdr:row>
      <xdr:rowOff>166915</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86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151692</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782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68301</xdr:rowOff>
    </xdr:from>
    <xdr:to>
      <xdr:col>20</xdr:col>
      <xdr:colOff>38100</xdr:colOff>
      <xdr:row>98</xdr:row>
      <xdr:rowOff>169901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87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161028</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96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66853</xdr:rowOff>
    </xdr:from>
    <xdr:to>
      <xdr:col>15</xdr:col>
      <xdr:colOff>101600</xdr:colOff>
      <xdr:row>98</xdr:row>
      <xdr:rowOff>168453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86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159580</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96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21513</xdr:rowOff>
    </xdr:from>
    <xdr:to>
      <xdr:col>10</xdr:col>
      <xdr:colOff>165100</xdr:colOff>
      <xdr:row>98</xdr:row>
      <xdr:rowOff>123113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82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114240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91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110096</xdr:rowOff>
    </xdr:from>
    <xdr:to>
      <xdr:col>6</xdr:col>
      <xdr:colOff>38100</xdr:colOff>
      <xdr:row>99</xdr:row>
      <xdr:rowOff>40246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91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31373</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700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34050</xdr:rowOff>
    </xdr:from>
    <xdr:to>
      <xdr:col>54</xdr:col>
      <xdr:colOff>189865</xdr:colOff>
      <xdr:row>37</xdr:row>
      <xdr:rowOff>164206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520450"/>
          <a:ext cx="1270" cy="987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168033</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1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164206</xdr:rowOff>
    </xdr:from>
    <xdr:to>
      <xdr:col>55</xdr:col>
      <xdr:colOff>88900</xdr:colOff>
      <xdr:row>37</xdr:row>
      <xdr:rowOff>164206</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0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152177</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29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34050</xdr:rowOff>
    </xdr:from>
    <xdr:to>
      <xdr:col>55</xdr:col>
      <xdr:colOff>88900</xdr:colOff>
      <xdr:row>32</xdr:row>
      <xdr:rowOff>34050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52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55941</xdr:rowOff>
    </xdr:from>
    <xdr:to>
      <xdr:col>55</xdr:col>
      <xdr:colOff>0</xdr:colOff>
      <xdr:row>37</xdr:row>
      <xdr:rowOff>104230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399591"/>
          <a:ext cx="838200" cy="4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51477</xdr:rowOff>
    </xdr:from>
    <xdr:ext cx="534377"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052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28600</xdr:rowOff>
    </xdr:from>
    <xdr:to>
      <xdr:col>55</xdr:col>
      <xdr:colOff>50800</xdr:colOff>
      <xdr:row>36</xdr:row>
      <xdr:rowOff>130200</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73150</xdr:rowOff>
    </xdr:from>
    <xdr:to>
      <xdr:col>50</xdr:col>
      <xdr:colOff>114300</xdr:colOff>
      <xdr:row>37</xdr:row>
      <xdr:rowOff>104230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6416800"/>
          <a:ext cx="889000" cy="3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35206</xdr:rowOff>
    </xdr:from>
    <xdr:to>
      <xdr:col>50</xdr:col>
      <xdr:colOff>165100</xdr:colOff>
      <xdr:row>36</xdr:row>
      <xdr:rowOff>136806</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153333</xdr:rowOff>
    </xdr:from>
    <xdr:ext cx="534377"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72111" y="598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145090</xdr:rowOff>
    </xdr:from>
    <xdr:to>
      <xdr:col>45</xdr:col>
      <xdr:colOff>177800</xdr:colOff>
      <xdr:row>37</xdr:row>
      <xdr:rowOff>73150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6317290"/>
          <a:ext cx="889000" cy="99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60832</xdr:rowOff>
    </xdr:from>
    <xdr:to>
      <xdr:col>46</xdr:col>
      <xdr:colOff>38100</xdr:colOff>
      <xdr:row>36</xdr:row>
      <xdr:rowOff>162432</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7509</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83111" y="600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145090</xdr:rowOff>
    </xdr:from>
    <xdr:to>
      <xdr:col>41</xdr:col>
      <xdr:colOff>50800</xdr:colOff>
      <xdr:row>37</xdr:row>
      <xdr:rowOff>81480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317290"/>
          <a:ext cx="889000" cy="107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72884</xdr:rowOff>
    </xdr:from>
    <xdr:to>
      <xdr:col>41</xdr:col>
      <xdr:colOff>101600</xdr:colOff>
      <xdr:row>37</xdr:row>
      <xdr:rowOff>3034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2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19561</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94111" y="602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75998</xdr:rowOff>
    </xdr:from>
    <xdr:to>
      <xdr:col>36</xdr:col>
      <xdr:colOff>165100</xdr:colOff>
      <xdr:row>37</xdr:row>
      <xdr:rowOff>6148</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24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22675</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705111" y="602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5141</xdr:rowOff>
    </xdr:from>
    <xdr:to>
      <xdr:col>55</xdr:col>
      <xdr:colOff>50800</xdr:colOff>
      <xdr:row>37</xdr:row>
      <xdr:rowOff>106741</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34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91518</xdr:rowOff>
    </xdr:from>
    <xdr:ext cx="534377"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263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53430</xdr:rowOff>
    </xdr:from>
    <xdr:to>
      <xdr:col>50</xdr:col>
      <xdr:colOff>165100</xdr:colOff>
      <xdr:row>37</xdr:row>
      <xdr:rowOff>155030</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39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146157</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72111" y="648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22350</xdr:rowOff>
    </xdr:from>
    <xdr:to>
      <xdr:col>46</xdr:col>
      <xdr:colOff>38100</xdr:colOff>
      <xdr:row>37</xdr:row>
      <xdr:rowOff>123950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36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115077</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83111" y="6458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94290</xdr:rowOff>
    </xdr:from>
    <xdr:to>
      <xdr:col>41</xdr:col>
      <xdr:colOff>101600</xdr:colOff>
      <xdr:row>37</xdr:row>
      <xdr:rowOff>24440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26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15567</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94111" y="635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30680</xdr:rowOff>
    </xdr:from>
    <xdr:to>
      <xdr:col>36</xdr:col>
      <xdr:colOff>165100</xdr:colOff>
      <xdr:row>37</xdr:row>
      <xdr:rowOff>132280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37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123407</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646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13571</xdr:rowOff>
    </xdr:from>
    <xdr:to>
      <xdr:col>54</xdr:col>
      <xdr:colOff>189865</xdr:colOff>
      <xdr:row>59</xdr:row>
      <xdr:rowOff>49524</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586071"/>
          <a:ext cx="1270" cy="1579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53351</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6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49524</xdr:rowOff>
    </xdr:from>
    <xdr:to>
      <xdr:col>55</xdr:col>
      <xdr:colOff>88900</xdr:colOff>
      <xdr:row>59</xdr:row>
      <xdr:rowOff>49524</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6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131698</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361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13571</xdr:rowOff>
    </xdr:from>
    <xdr:to>
      <xdr:col>55</xdr:col>
      <xdr:colOff>88900</xdr:colOff>
      <xdr:row>50</xdr:row>
      <xdr:rowOff>13571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58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153915</xdr:rowOff>
    </xdr:from>
    <xdr:to>
      <xdr:col>55</xdr:col>
      <xdr:colOff>0</xdr:colOff>
      <xdr:row>56</xdr:row>
      <xdr:rowOff>169104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755115"/>
          <a:ext cx="838200" cy="1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31763</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044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53336</xdr:rowOff>
    </xdr:from>
    <xdr:to>
      <xdr:col>55</xdr:col>
      <xdr:colOff>50800</xdr:colOff>
      <xdr:row>57</xdr:row>
      <xdr:rowOff>154936</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82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130598</xdr:rowOff>
    </xdr:from>
    <xdr:to>
      <xdr:col>50</xdr:col>
      <xdr:colOff>114300</xdr:colOff>
      <xdr:row>56</xdr:row>
      <xdr:rowOff>169104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731798"/>
          <a:ext cx="889000" cy="3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102525</xdr:rowOff>
    </xdr:from>
    <xdr:to>
      <xdr:col>50</xdr:col>
      <xdr:colOff>165100</xdr:colOff>
      <xdr:row>58</xdr:row>
      <xdr:rowOff>32675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87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23802</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72111" y="996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153840</xdr:rowOff>
    </xdr:from>
    <xdr:to>
      <xdr:col>45</xdr:col>
      <xdr:colOff>177800</xdr:colOff>
      <xdr:row>56</xdr:row>
      <xdr:rowOff>130598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9412140"/>
          <a:ext cx="889000" cy="319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96829</xdr:rowOff>
    </xdr:from>
    <xdr:to>
      <xdr:col>46</xdr:col>
      <xdr:colOff>38100</xdr:colOff>
      <xdr:row>58</xdr:row>
      <xdr:rowOff>26979</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869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18106</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96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85283</xdr:rowOff>
    </xdr:from>
    <xdr:to>
      <xdr:col>41</xdr:col>
      <xdr:colOff>50800</xdr:colOff>
      <xdr:row>54</xdr:row>
      <xdr:rowOff>153840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172133"/>
          <a:ext cx="889000" cy="24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131466</xdr:rowOff>
    </xdr:from>
    <xdr:to>
      <xdr:col>41</xdr:col>
      <xdr:colOff>101600</xdr:colOff>
      <xdr:row>58</xdr:row>
      <xdr:rowOff>61616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04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52743</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99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142876</xdr:rowOff>
    </xdr:from>
    <xdr:to>
      <xdr:col>36</xdr:col>
      <xdr:colOff>165100</xdr:colOff>
      <xdr:row>58</xdr:row>
      <xdr:rowOff>73026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64153</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1000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103115</xdr:rowOff>
    </xdr:from>
    <xdr:to>
      <xdr:col>55</xdr:col>
      <xdr:colOff>50800</xdr:colOff>
      <xdr:row>57</xdr:row>
      <xdr:rowOff>33265</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70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125992</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55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118304</xdr:rowOff>
    </xdr:from>
    <xdr:to>
      <xdr:col>50</xdr:col>
      <xdr:colOff>165100</xdr:colOff>
      <xdr:row>57</xdr:row>
      <xdr:rowOff>48454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71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64981</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49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79798</xdr:rowOff>
    </xdr:from>
    <xdr:to>
      <xdr:col>46</xdr:col>
      <xdr:colOff>38100</xdr:colOff>
      <xdr:row>57</xdr:row>
      <xdr:rowOff>9948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68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26475</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45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103040</xdr:rowOff>
    </xdr:from>
    <xdr:to>
      <xdr:col>41</xdr:col>
      <xdr:colOff>101600</xdr:colOff>
      <xdr:row>55</xdr:row>
      <xdr:rowOff>33190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36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49717</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136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34483</xdr:rowOff>
    </xdr:from>
    <xdr:to>
      <xdr:col>36</xdr:col>
      <xdr:colOff>165100</xdr:colOff>
      <xdr:row>53</xdr:row>
      <xdr:rowOff>136083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12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51</xdr:row>
      <xdr:rowOff>152610</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8896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166681</xdr:rowOff>
    </xdr:from>
    <xdr:to>
      <xdr:col>54</xdr:col>
      <xdr:colOff>189865</xdr:colOff>
      <xdr:row>79</xdr:row>
      <xdr:rowOff>98189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168181"/>
          <a:ext cx="1270" cy="147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102016</xdr:rowOff>
    </xdr:from>
    <xdr:ext cx="378565"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646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98189</xdr:rowOff>
    </xdr:from>
    <xdr:to>
      <xdr:col>55</xdr:col>
      <xdr:colOff>88900</xdr:colOff>
      <xdr:row>79</xdr:row>
      <xdr:rowOff>98189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64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113358</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943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166681</xdr:rowOff>
    </xdr:from>
    <xdr:to>
      <xdr:col>55</xdr:col>
      <xdr:colOff>88900</xdr:colOff>
      <xdr:row>70</xdr:row>
      <xdr:rowOff>166681</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168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80688</xdr:rowOff>
    </xdr:from>
    <xdr:to>
      <xdr:col>55</xdr:col>
      <xdr:colOff>0</xdr:colOff>
      <xdr:row>77</xdr:row>
      <xdr:rowOff>144014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282338"/>
          <a:ext cx="838200" cy="6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74975</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448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96548</xdr:rowOff>
    </xdr:from>
    <xdr:to>
      <xdr:col>55</xdr:col>
      <xdr:colOff>50800</xdr:colOff>
      <xdr:row>79</xdr:row>
      <xdr:rowOff>26698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6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144014</xdr:rowOff>
    </xdr:from>
    <xdr:to>
      <xdr:col>50</xdr:col>
      <xdr:colOff>114300</xdr:colOff>
      <xdr:row>78</xdr:row>
      <xdr:rowOff>132201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345664"/>
          <a:ext cx="889000" cy="159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134133</xdr:rowOff>
    </xdr:from>
    <xdr:to>
      <xdr:col>50</xdr:col>
      <xdr:colOff>165100</xdr:colOff>
      <xdr:row>79</xdr:row>
      <xdr:rowOff>64283</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50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55410</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59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128953</xdr:rowOff>
    </xdr:from>
    <xdr:to>
      <xdr:col>45</xdr:col>
      <xdr:colOff>177800</xdr:colOff>
      <xdr:row>78</xdr:row>
      <xdr:rowOff>132201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2987703"/>
          <a:ext cx="889000" cy="517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135018</xdr:rowOff>
    </xdr:from>
    <xdr:to>
      <xdr:col>46</xdr:col>
      <xdr:colOff>38100</xdr:colOff>
      <xdr:row>79</xdr:row>
      <xdr:rowOff>65168</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508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56295</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60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28375</xdr:rowOff>
    </xdr:from>
    <xdr:to>
      <xdr:col>41</xdr:col>
      <xdr:colOff>50800</xdr:colOff>
      <xdr:row>75</xdr:row>
      <xdr:rowOff>128953</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2887125"/>
          <a:ext cx="889000" cy="100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145106</xdr:rowOff>
    </xdr:from>
    <xdr:to>
      <xdr:col>41</xdr:col>
      <xdr:colOff>101600</xdr:colOff>
      <xdr:row>79</xdr:row>
      <xdr:rowOff>75256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51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66383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610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126459</xdr:rowOff>
    </xdr:from>
    <xdr:to>
      <xdr:col>36</xdr:col>
      <xdr:colOff>165100</xdr:colOff>
      <xdr:row>79</xdr:row>
      <xdr:rowOff>56609</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499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47736</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592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29888</xdr:rowOff>
    </xdr:from>
    <xdr:to>
      <xdr:col>55</xdr:col>
      <xdr:colOff>50800</xdr:colOff>
      <xdr:row>77</xdr:row>
      <xdr:rowOff>131488</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23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52765</xdr:rowOff>
    </xdr:from>
    <xdr:ext cx="599010"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082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93214</xdr:rowOff>
    </xdr:from>
    <xdr:to>
      <xdr:col>50</xdr:col>
      <xdr:colOff>165100</xdr:colOff>
      <xdr:row>78</xdr:row>
      <xdr:rowOff>23364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29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39891</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07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81401</xdr:rowOff>
    </xdr:from>
    <xdr:to>
      <xdr:col>46</xdr:col>
      <xdr:colOff>38100</xdr:colOff>
      <xdr:row>79</xdr:row>
      <xdr:rowOff>11551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45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28078</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22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78153</xdr:rowOff>
    </xdr:from>
    <xdr:to>
      <xdr:col>41</xdr:col>
      <xdr:colOff>101600</xdr:colOff>
      <xdr:row>76</xdr:row>
      <xdr:rowOff>8303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293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74</xdr:row>
      <xdr:rowOff>24830</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61795" y="12712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149025</xdr:rowOff>
    </xdr:from>
    <xdr:to>
      <xdr:col>36</xdr:col>
      <xdr:colOff>165100</xdr:colOff>
      <xdr:row>75</xdr:row>
      <xdr:rowOff>79175</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283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73</xdr:row>
      <xdr:rowOff>95702</xdr:rowOff>
    </xdr:from>
    <xdr:ext cx="59901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672795" y="12611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39</xdr:rowOff>
    </xdr:from>
    <xdr:to>
      <xdr:col>54</xdr:col>
      <xdr:colOff>189865</xdr:colOff>
      <xdr:row>98</xdr:row>
      <xdr:rowOff>96380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73439"/>
          <a:ext cx="1270" cy="1125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100207</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96380</xdr:rowOff>
    </xdr:from>
    <xdr:to>
      <xdr:col>55</xdr:col>
      <xdr:colOff>88900</xdr:colOff>
      <xdr:row>98</xdr:row>
      <xdr:rowOff>96380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89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118166</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48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39</xdr:rowOff>
    </xdr:from>
    <xdr:to>
      <xdr:col>55</xdr:col>
      <xdr:colOff>88900</xdr:colOff>
      <xdr:row>92</xdr:row>
      <xdr:rowOff>39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7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27973</xdr:rowOff>
    </xdr:from>
    <xdr:to>
      <xdr:col>55</xdr:col>
      <xdr:colOff>0</xdr:colOff>
      <xdr:row>98</xdr:row>
      <xdr:rowOff>46696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830073"/>
          <a:ext cx="838200" cy="18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30263</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489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7386</xdr:rowOff>
    </xdr:from>
    <xdr:to>
      <xdr:col>55</xdr:col>
      <xdr:colOff>50800</xdr:colOff>
      <xdr:row>97</xdr:row>
      <xdr:rowOff>108986</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148076</xdr:rowOff>
    </xdr:from>
    <xdr:to>
      <xdr:col>50</xdr:col>
      <xdr:colOff>114300</xdr:colOff>
      <xdr:row>98</xdr:row>
      <xdr:rowOff>27973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607276"/>
          <a:ext cx="889000" cy="222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33240</xdr:rowOff>
    </xdr:from>
    <xdr:to>
      <xdr:col>50</xdr:col>
      <xdr:colOff>165100</xdr:colOff>
      <xdr:row>97</xdr:row>
      <xdr:rowOff>134840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66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151367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43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148076</xdr:rowOff>
    </xdr:from>
    <xdr:to>
      <xdr:col>45</xdr:col>
      <xdr:colOff>177800</xdr:colOff>
      <xdr:row>98</xdr:row>
      <xdr:rowOff>79894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607276"/>
          <a:ext cx="889000" cy="274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27589</xdr:rowOff>
    </xdr:from>
    <xdr:to>
      <xdr:col>46</xdr:col>
      <xdr:colOff>38100</xdr:colOff>
      <xdr:row>97</xdr:row>
      <xdr:rowOff>129189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65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120316</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75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60353</xdr:rowOff>
    </xdr:from>
    <xdr:to>
      <xdr:col>41</xdr:col>
      <xdr:colOff>50800</xdr:colOff>
      <xdr:row>98</xdr:row>
      <xdr:rowOff>79894</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862453"/>
          <a:ext cx="889000" cy="1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53837</xdr:rowOff>
    </xdr:from>
    <xdr:to>
      <xdr:col>41</xdr:col>
      <xdr:colOff>101600</xdr:colOff>
      <xdr:row>97</xdr:row>
      <xdr:rowOff>155437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68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514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45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95822</xdr:rowOff>
    </xdr:from>
    <xdr:to>
      <xdr:col>36</xdr:col>
      <xdr:colOff>165100</xdr:colOff>
      <xdr:row>98</xdr:row>
      <xdr:rowOff>25972</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2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42499</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50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167346</xdr:rowOff>
    </xdr:from>
    <xdr:to>
      <xdr:col>55</xdr:col>
      <xdr:colOff>50800</xdr:colOff>
      <xdr:row>98</xdr:row>
      <xdr:rowOff>97496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9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82273</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71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148623</xdr:rowOff>
    </xdr:from>
    <xdr:to>
      <xdr:col>50</xdr:col>
      <xdr:colOff>165100</xdr:colOff>
      <xdr:row>98</xdr:row>
      <xdr:rowOff>78773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77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69900</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872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97276</xdr:rowOff>
    </xdr:from>
    <xdr:to>
      <xdr:col>46</xdr:col>
      <xdr:colOff>38100</xdr:colOff>
      <xdr:row>97</xdr:row>
      <xdr:rowOff>27426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55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43953</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33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29094</xdr:rowOff>
    </xdr:from>
    <xdr:to>
      <xdr:col>41</xdr:col>
      <xdr:colOff>101600</xdr:colOff>
      <xdr:row>98</xdr:row>
      <xdr:rowOff>130694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3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121821</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92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9553</xdr:rowOff>
    </xdr:from>
    <xdr:to>
      <xdr:col>36</xdr:col>
      <xdr:colOff>165100</xdr:colOff>
      <xdr:row>98</xdr:row>
      <xdr:rowOff>111153</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1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102280</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904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119443</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434393"/>
          <a:ext cx="1269" cy="1296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66120</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209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119443</xdr:rowOff>
    </xdr:from>
    <xdr:to>
      <xdr:col>86</xdr:col>
      <xdr:colOff>25400</xdr:colOff>
      <xdr:row>31</xdr:row>
      <xdr:rowOff>119443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434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15672</xdr:rowOff>
    </xdr:from>
    <xdr:to>
      <xdr:col>85</xdr:col>
      <xdr:colOff>127000</xdr:colOff>
      <xdr:row>38</xdr:row>
      <xdr:rowOff>31877</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187872"/>
          <a:ext cx="838200" cy="359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60520</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75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82093</xdr:rowOff>
    </xdr:from>
    <xdr:to>
      <xdr:col>85</xdr:col>
      <xdr:colOff>177800</xdr:colOff>
      <xdr:row>39</xdr:row>
      <xdr:rowOff>12243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9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91046</xdr:rowOff>
    </xdr:from>
    <xdr:to>
      <xdr:col>81</xdr:col>
      <xdr:colOff>50800</xdr:colOff>
      <xdr:row>38</xdr:row>
      <xdr:rowOff>31877</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5920346"/>
          <a:ext cx="889000" cy="62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105511</xdr:rowOff>
    </xdr:from>
    <xdr:to>
      <xdr:col>81</xdr:col>
      <xdr:colOff>101600</xdr:colOff>
      <xdr:row>39</xdr:row>
      <xdr:rowOff>35661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2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26788</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71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91046</xdr:rowOff>
    </xdr:from>
    <xdr:to>
      <xdr:col>76</xdr:col>
      <xdr:colOff>114300</xdr:colOff>
      <xdr:row>35</xdr:row>
      <xdr:rowOff>139319</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5920346"/>
          <a:ext cx="889000" cy="21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145542</xdr:rowOff>
    </xdr:from>
    <xdr:to>
      <xdr:col>76</xdr:col>
      <xdr:colOff>165100</xdr:colOff>
      <xdr:row>39</xdr:row>
      <xdr:rowOff>75692</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6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66819</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75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139319</xdr:rowOff>
    </xdr:from>
    <xdr:to>
      <xdr:col>71</xdr:col>
      <xdr:colOff>177800</xdr:colOff>
      <xdr:row>36</xdr:row>
      <xdr:rowOff>125349</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140069"/>
          <a:ext cx="889000" cy="15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123292</xdr:rowOff>
    </xdr:from>
    <xdr:to>
      <xdr:col>72</xdr:col>
      <xdr:colOff>38100</xdr:colOff>
      <xdr:row>39</xdr:row>
      <xdr:rowOff>53442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3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44569</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731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144411</xdr:rowOff>
    </xdr:from>
    <xdr:to>
      <xdr:col>67</xdr:col>
      <xdr:colOff>101600</xdr:colOff>
      <xdr:row>39</xdr:row>
      <xdr:rowOff>74561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65688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75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136322</xdr:rowOff>
    </xdr:from>
    <xdr:to>
      <xdr:col>85</xdr:col>
      <xdr:colOff>177800</xdr:colOff>
      <xdr:row>36</xdr:row>
      <xdr:rowOff>66472</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13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159199</xdr:rowOff>
    </xdr:from>
    <xdr:ext cx="534377"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598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152527</xdr:rowOff>
    </xdr:from>
    <xdr:to>
      <xdr:col>81</xdr:col>
      <xdr:colOff>101600</xdr:colOff>
      <xdr:row>38</xdr:row>
      <xdr:rowOff>82677</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49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99204</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14111" y="6271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40246</xdr:rowOff>
    </xdr:from>
    <xdr:to>
      <xdr:col>76</xdr:col>
      <xdr:colOff>165100</xdr:colOff>
      <xdr:row>34</xdr:row>
      <xdr:rowOff>141846</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586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158373</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25111" y="564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88519</xdr:rowOff>
    </xdr:from>
    <xdr:to>
      <xdr:col>72</xdr:col>
      <xdr:colOff>38100</xdr:colOff>
      <xdr:row>36</xdr:row>
      <xdr:rowOff>18669</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08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35196</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36111" y="5864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74549</xdr:rowOff>
    </xdr:from>
    <xdr:to>
      <xdr:col>67</xdr:col>
      <xdr:colOff>101600</xdr:colOff>
      <xdr:row>37</xdr:row>
      <xdr:rowOff>4699</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246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21226</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47111" y="602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156060</xdr:rowOff>
    </xdr:from>
    <xdr:to>
      <xdr:col>85</xdr:col>
      <xdr:colOff>126364</xdr:colOff>
      <xdr:row>79</xdr:row>
      <xdr:rowOff>18573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329010"/>
          <a:ext cx="1269" cy="123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22400</xdr:rowOff>
    </xdr:from>
    <xdr:ext cx="469744"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66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18573</xdr:rowOff>
    </xdr:from>
    <xdr:to>
      <xdr:col>86</xdr:col>
      <xdr:colOff>25400</xdr:colOff>
      <xdr:row>79</xdr:row>
      <xdr:rowOff>18573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6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102737</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2104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156060</xdr:rowOff>
    </xdr:from>
    <xdr:to>
      <xdr:col>86</xdr:col>
      <xdr:colOff>25400</xdr:colOff>
      <xdr:row>71</xdr:row>
      <xdr:rowOff>156060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32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97165</xdr:rowOff>
    </xdr:from>
    <xdr:to>
      <xdr:col>85</xdr:col>
      <xdr:colOff>127000</xdr:colOff>
      <xdr:row>77</xdr:row>
      <xdr:rowOff>98994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5481300" y="13298815"/>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118978</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2977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96101</xdr:rowOff>
    </xdr:from>
    <xdr:to>
      <xdr:col>85</xdr:col>
      <xdr:colOff>177800</xdr:colOff>
      <xdr:row>77</xdr:row>
      <xdr:rowOff>26251</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1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97165</xdr:rowOff>
    </xdr:from>
    <xdr:to>
      <xdr:col>81</xdr:col>
      <xdr:colOff>50800</xdr:colOff>
      <xdr:row>77</xdr:row>
      <xdr:rowOff>105150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298815"/>
          <a:ext cx="889000" cy="7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109048</xdr:rowOff>
    </xdr:from>
    <xdr:to>
      <xdr:col>81</xdr:col>
      <xdr:colOff>101600</xdr:colOff>
      <xdr:row>77</xdr:row>
      <xdr:rowOff>39198</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55725</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291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105150</xdr:rowOff>
    </xdr:from>
    <xdr:to>
      <xdr:col>76</xdr:col>
      <xdr:colOff>114300</xdr:colOff>
      <xdr:row>77</xdr:row>
      <xdr:rowOff>122289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306800"/>
          <a:ext cx="889000" cy="17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110525</xdr:rowOff>
    </xdr:from>
    <xdr:to>
      <xdr:col>76</xdr:col>
      <xdr:colOff>165100</xdr:colOff>
      <xdr:row>77</xdr:row>
      <xdr:rowOff>40675</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57203</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291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110858</xdr:rowOff>
    </xdr:from>
    <xdr:to>
      <xdr:col>71</xdr:col>
      <xdr:colOff>177800</xdr:colOff>
      <xdr:row>77</xdr:row>
      <xdr:rowOff>122289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814300" y="13312508"/>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104239</xdr:rowOff>
    </xdr:from>
    <xdr:to>
      <xdr:col>72</xdr:col>
      <xdr:colOff>38100</xdr:colOff>
      <xdr:row>77</xdr:row>
      <xdr:rowOff>34389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50916</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29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57238</xdr:rowOff>
    </xdr:from>
    <xdr:to>
      <xdr:col>67</xdr:col>
      <xdr:colOff>101600</xdr:colOff>
      <xdr:row>76</xdr:row>
      <xdr:rowOff>158838</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3916</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28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48194</xdr:rowOff>
    </xdr:from>
    <xdr:to>
      <xdr:col>85</xdr:col>
      <xdr:colOff>177800</xdr:colOff>
      <xdr:row>77</xdr:row>
      <xdr:rowOff>149794</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24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26621</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228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46365</xdr:rowOff>
    </xdr:from>
    <xdr:to>
      <xdr:col>81</xdr:col>
      <xdr:colOff>101600</xdr:colOff>
      <xdr:row>77</xdr:row>
      <xdr:rowOff>147965</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24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139092</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340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54350</xdr:rowOff>
    </xdr:from>
    <xdr:to>
      <xdr:col>76</xdr:col>
      <xdr:colOff>165100</xdr:colOff>
      <xdr:row>77</xdr:row>
      <xdr:rowOff>155950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25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147077</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348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71489</xdr:rowOff>
    </xdr:from>
    <xdr:to>
      <xdr:col>72</xdr:col>
      <xdr:colOff>38100</xdr:colOff>
      <xdr:row>78</xdr:row>
      <xdr:rowOff>1639</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27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164216</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36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60058</xdr:rowOff>
    </xdr:from>
    <xdr:to>
      <xdr:col>67</xdr:col>
      <xdr:colOff>101600</xdr:colOff>
      <xdr:row>77</xdr:row>
      <xdr:rowOff>161658</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26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152785</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35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96</xdr:row>
      <xdr:rowOff>100051</xdr:rowOff>
    </xdr:from>
    <xdr:to>
      <xdr:col>85</xdr:col>
      <xdr:colOff>126364</xdr:colOff>
      <xdr:row>98</xdr:row>
      <xdr:rowOff>136993</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6559251"/>
          <a:ext cx="1269" cy="379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140820</xdr:rowOff>
    </xdr:from>
    <xdr:ext cx="378565"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942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136993</xdr:rowOff>
    </xdr:from>
    <xdr:to>
      <xdr:col>86</xdr:col>
      <xdr:colOff>25400</xdr:colOff>
      <xdr:row>98</xdr:row>
      <xdr:rowOff>136993</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93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46728</xdr:rowOff>
    </xdr:from>
    <xdr:ext cx="534377"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6334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96</xdr:row>
      <xdr:rowOff>100051</xdr:rowOff>
    </xdr:from>
    <xdr:to>
      <xdr:col>86</xdr:col>
      <xdr:colOff>25400</xdr:colOff>
      <xdr:row>96</xdr:row>
      <xdr:rowOff>100051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6559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147203</xdr:rowOff>
    </xdr:from>
    <xdr:to>
      <xdr:col>85</xdr:col>
      <xdr:colOff>127000</xdr:colOff>
      <xdr:row>97</xdr:row>
      <xdr:rowOff>140523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606403"/>
          <a:ext cx="838200" cy="1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121336</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7519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142909</xdr:rowOff>
    </xdr:from>
    <xdr:to>
      <xdr:col>85</xdr:col>
      <xdr:colOff>177800</xdr:colOff>
      <xdr:row>98</xdr:row>
      <xdr:rowOff>73059</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773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1448</xdr:rowOff>
    </xdr:from>
    <xdr:to>
      <xdr:col>81</xdr:col>
      <xdr:colOff>50800</xdr:colOff>
      <xdr:row>97</xdr:row>
      <xdr:rowOff>140523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592300" y="15774848"/>
          <a:ext cx="889000" cy="99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143650</xdr:rowOff>
    </xdr:from>
    <xdr:to>
      <xdr:col>81</xdr:col>
      <xdr:colOff>101600</xdr:colOff>
      <xdr:row>98</xdr:row>
      <xdr:rowOff>73800</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7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64927</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86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1448</xdr:rowOff>
    </xdr:from>
    <xdr:to>
      <xdr:col>76</xdr:col>
      <xdr:colOff>114300</xdr:colOff>
      <xdr:row>96</xdr:row>
      <xdr:rowOff>132952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5774848"/>
          <a:ext cx="889000" cy="817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152158</xdr:rowOff>
    </xdr:from>
    <xdr:to>
      <xdr:col>76</xdr:col>
      <xdr:colOff>165100</xdr:colOff>
      <xdr:row>98</xdr:row>
      <xdr:rowOff>82308</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73435</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87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164818</xdr:rowOff>
    </xdr:from>
    <xdr:to>
      <xdr:col>71</xdr:col>
      <xdr:colOff>177800</xdr:colOff>
      <xdr:row>96</xdr:row>
      <xdr:rowOff>132952</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5595318"/>
          <a:ext cx="889000" cy="996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158212</xdr:rowOff>
    </xdr:from>
    <xdr:to>
      <xdr:col>72</xdr:col>
      <xdr:colOff>38100</xdr:colOff>
      <xdr:row>98</xdr:row>
      <xdr:rowOff>88362</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78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79489</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88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141570</xdr:rowOff>
    </xdr:from>
    <xdr:to>
      <xdr:col>67</xdr:col>
      <xdr:colOff>101600</xdr:colOff>
      <xdr:row>98</xdr:row>
      <xdr:rowOff>71720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77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62847</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864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96403</xdr:rowOff>
    </xdr:from>
    <xdr:to>
      <xdr:col>85</xdr:col>
      <xdr:colOff>177800</xdr:colOff>
      <xdr:row>97</xdr:row>
      <xdr:rowOff>26553</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55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11330</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47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89723</xdr:rowOff>
    </xdr:from>
    <xdr:to>
      <xdr:col>81</xdr:col>
      <xdr:colOff>101600</xdr:colOff>
      <xdr:row>98</xdr:row>
      <xdr:rowOff>19873</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72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36400</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495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122098</xdr:rowOff>
    </xdr:from>
    <xdr:to>
      <xdr:col>76</xdr:col>
      <xdr:colOff>165100</xdr:colOff>
      <xdr:row>92</xdr:row>
      <xdr:rowOff>52248</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572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90</xdr:row>
      <xdr:rowOff>68775</xdr:rowOff>
    </xdr:from>
    <xdr:ext cx="59901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292795" y="15499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82152</xdr:rowOff>
    </xdr:from>
    <xdr:to>
      <xdr:col>72</xdr:col>
      <xdr:colOff>38100</xdr:colOff>
      <xdr:row>97</xdr:row>
      <xdr:rowOff>12302</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54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28829</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31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114018</xdr:rowOff>
    </xdr:from>
    <xdr:to>
      <xdr:col>67</xdr:col>
      <xdr:colOff>101600</xdr:colOff>
      <xdr:row>91</xdr:row>
      <xdr:rowOff>44168</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554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89</xdr:row>
      <xdr:rowOff>60695</xdr:rowOff>
    </xdr:from>
    <xdr:ext cx="59901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14795" y="15319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101181</xdr:rowOff>
    </xdr:from>
    <xdr:to>
      <xdr:col>116</xdr:col>
      <xdr:colOff>62864</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2159595" y="5244681"/>
          <a:ext cx="1269" cy="14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0" name="投資及び出資金最小値テキスト">
          <a:extLst>
            <a:ext uri="{FF2B5EF4-FFF2-40B4-BE49-F238E27FC236}">
              <a16:creationId xmlns:a16="http://schemas.microsoft.com/office/drawing/2014/main" id="{00000000-0008-0000-0600-0000DA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47858</xdr:rowOff>
    </xdr:from>
    <xdr:ext cx="534377" cy="259045"/>
    <xdr:sp macro="" textlink="">
      <xdr:nvSpPr>
        <xdr:cNvPr id="732" name="投資及び出資金最大値テキスト">
          <a:extLst>
            <a:ext uri="{FF2B5EF4-FFF2-40B4-BE49-F238E27FC236}">
              <a16:creationId xmlns:a16="http://schemas.microsoft.com/office/drawing/2014/main" id="{00000000-0008-0000-0600-0000DC020000}"/>
            </a:ext>
          </a:extLst>
        </xdr:cNvPr>
        <xdr:cNvSpPr txBox="1"/>
      </xdr:nvSpPr>
      <xdr:spPr>
        <a:xfrm>
          <a:off x="22212300" y="501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101181</xdr:rowOff>
    </xdr:from>
    <xdr:to>
      <xdr:col>116</xdr:col>
      <xdr:colOff>152400</xdr:colOff>
      <xdr:row>30</xdr:row>
      <xdr:rowOff>101181</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5244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100804</xdr:rowOff>
    </xdr:from>
    <xdr:ext cx="469744" cy="259045"/>
    <xdr:sp macro="" textlink="">
      <xdr:nvSpPr>
        <xdr:cNvPr id="735" name="投資及び出資金平均値テキスト">
          <a:extLst>
            <a:ext uri="{FF2B5EF4-FFF2-40B4-BE49-F238E27FC236}">
              <a16:creationId xmlns:a16="http://schemas.microsoft.com/office/drawing/2014/main" id="{00000000-0008-0000-0600-0000DF020000}"/>
            </a:ext>
          </a:extLst>
        </xdr:cNvPr>
        <xdr:cNvSpPr txBox="1"/>
      </xdr:nvSpPr>
      <xdr:spPr>
        <a:xfrm>
          <a:off x="22212300" y="6444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77927</xdr:rowOff>
    </xdr:from>
    <xdr:to>
      <xdr:col>116</xdr:col>
      <xdr:colOff>114300</xdr:colOff>
      <xdr:row>39</xdr:row>
      <xdr:rowOff>8077</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2110700" y="65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58686</xdr:rowOff>
    </xdr:from>
    <xdr:to>
      <xdr:col>112</xdr:col>
      <xdr:colOff>38100</xdr:colOff>
      <xdr:row>38</xdr:row>
      <xdr:rowOff>160286</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1272500" y="657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5364</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088428" y="634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96596</xdr:rowOff>
    </xdr:from>
    <xdr:to>
      <xdr:col>107</xdr:col>
      <xdr:colOff>101600</xdr:colOff>
      <xdr:row>39</xdr:row>
      <xdr:rowOff>26746</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0383500" y="661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43273</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199428" y="6386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112331</xdr:rowOff>
    </xdr:from>
    <xdr:to>
      <xdr:col>102</xdr:col>
      <xdr:colOff>165100</xdr:colOff>
      <xdr:row>39</xdr:row>
      <xdr:rowOff>42481</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9494500" y="6627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59009</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10428" y="6402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124905</xdr:rowOff>
    </xdr:from>
    <xdr:to>
      <xdr:col>98</xdr:col>
      <xdr:colOff>38100</xdr:colOff>
      <xdr:row>39</xdr:row>
      <xdr:rowOff>55055</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8605500" y="664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71581</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21428" y="6415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4" name="投資及び出資金該当値テキスト">
          <a:extLst>
            <a:ext uri="{FF2B5EF4-FFF2-40B4-BE49-F238E27FC236}">
              <a16:creationId xmlns:a16="http://schemas.microsoft.com/office/drawing/2014/main" id="{00000000-0008-0000-0600-0000F2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38126</xdr:rowOff>
    </xdr:from>
    <xdr:to>
      <xdr:col>116</xdr:col>
      <xdr:colOff>62864</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610626"/>
          <a:ext cx="1269" cy="1549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156253</xdr:rowOff>
    </xdr:from>
    <xdr:ext cx="534377"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38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38126</xdr:rowOff>
    </xdr:from>
    <xdr:to>
      <xdr:col>116</xdr:col>
      <xdr:colOff>152400</xdr:colOff>
      <xdr:row>50</xdr:row>
      <xdr:rowOff>38126</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610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169608</xdr:rowOff>
    </xdr:from>
    <xdr:to>
      <xdr:col>116</xdr:col>
      <xdr:colOff>63500</xdr:colOff>
      <xdr:row>58</xdr:row>
      <xdr:rowOff>10275</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1323300" y="9942258"/>
          <a:ext cx="838200" cy="1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53763</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997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75336</xdr:rowOff>
    </xdr:from>
    <xdr:to>
      <xdr:col>116</xdr:col>
      <xdr:colOff>114300</xdr:colOff>
      <xdr:row>59</xdr:row>
      <xdr:rowOff>5486</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169608</xdr:rowOff>
    </xdr:from>
    <xdr:to>
      <xdr:col>111</xdr:col>
      <xdr:colOff>177800</xdr:colOff>
      <xdr:row>58</xdr:row>
      <xdr:rowOff>2463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0434300" y="9942258"/>
          <a:ext cx="889000" cy="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83109</xdr:rowOff>
    </xdr:from>
    <xdr:to>
      <xdr:col>112</xdr:col>
      <xdr:colOff>38100</xdr:colOff>
      <xdr:row>59</xdr:row>
      <xdr:rowOff>13259</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1002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4386</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8" y="1011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2463</xdr:rowOff>
    </xdr:from>
    <xdr:to>
      <xdr:col>107</xdr:col>
      <xdr:colOff>50800</xdr:colOff>
      <xdr:row>58</xdr:row>
      <xdr:rowOff>5435</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9545300" y="9946563"/>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84747</xdr:rowOff>
    </xdr:from>
    <xdr:to>
      <xdr:col>107</xdr:col>
      <xdr:colOff>101600</xdr:colOff>
      <xdr:row>59</xdr:row>
      <xdr:rowOff>14897</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1002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6024</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10121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1092</xdr:rowOff>
    </xdr:from>
    <xdr:to>
      <xdr:col>102</xdr:col>
      <xdr:colOff>114300</xdr:colOff>
      <xdr:row>58</xdr:row>
      <xdr:rowOff>5435</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656300" y="9945192"/>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85852</xdr:rowOff>
    </xdr:from>
    <xdr:to>
      <xdr:col>102</xdr:col>
      <xdr:colOff>165100</xdr:colOff>
      <xdr:row>59</xdr:row>
      <xdr:rowOff>16002</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1002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7129</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1012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64592</xdr:rowOff>
    </xdr:from>
    <xdr:to>
      <xdr:col>98</xdr:col>
      <xdr:colOff>38100</xdr:colOff>
      <xdr:row>58</xdr:row>
      <xdr:rowOff>166192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1000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157319</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10101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130925</xdr:rowOff>
    </xdr:from>
    <xdr:to>
      <xdr:col>116</xdr:col>
      <xdr:colOff>114300</xdr:colOff>
      <xdr:row>58</xdr:row>
      <xdr:rowOff>61075</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990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153802</xdr:rowOff>
    </xdr:from>
    <xdr:ext cx="469744"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975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118808</xdr:rowOff>
    </xdr:from>
    <xdr:to>
      <xdr:col>112</xdr:col>
      <xdr:colOff>38100</xdr:colOff>
      <xdr:row>58</xdr:row>
      <xdr:rowOff>48958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989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65485</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9666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123113</xdr:rowOff>
    </xdr:from>
    <xdr:to>
      <xdr:col>107</xdr:col>
      <xdr:colOff>101600</xdr:colOff>
      <xdr:row>58</xdr:row>
      <xdr:rowOff>53263</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989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69790</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199428" y="967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126085</xdr:rowOff>
    </xdr:from>
    <xdr:to>
      <xdr:col>102</xdr:col>
      <xdr:colOff>165100</xdr:colOff>
      <xdr:row>58</xdr:row>
      <xdr:rowOff>56235</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989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72762</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10428" y="9673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121742</xdr:rowOff>
    </xdr:from>
    <xdr:to>
      <xdr:col>98</xdr:col>
      <xdr:colOff>38100</xdr:colOff>
      <xdr:row>58</xdr:row>
      <xdr:rowOff>51892</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989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68419</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21428" y="9669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73</xdr:row>
      <xdr:rowOff>73017</xdr:rowOff>
    </xdr:from>
    <xdr:to>
      <xdr:col>116</xdr:col>
      <xdr:colOff>62864</xdr:colOff>
      <xdr:row>79</xdr:row>
      <xdr:rowOff>17276</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588867"/>
          <a:ext cx="1269" cy="972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21103</xdr:rowOff>
    </xdr:from>
    <xdr:ext cx="469744"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565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17276</xdr:rowOff>
    </xdr:from>
    <xdr:to>
      <xdr:col>116</xdr:col>
      <xdr:colOff>152400</xdr:colOff>
      <xdr:row>79</xdr:row>
      <xdr:rowOff>17276</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561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19694</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2364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73</xdr:row>
      <xdr:rowOff>73017</xdr:rowOff>
    </xdr:from>
    <xdr:to>
      <xdr:col>116</xdr:col>
      <xdr:colOff>152400</xdr:colOff>
      <xdr:row>73</xdr:row>
      <xdr:rowOff>73017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588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98079</xdr:rowOff>
    </xdr:from>
    <xdr:to>
      <xdr:col>116</xdr:col>
      <xdr:colOff>63500</xdr:colOff>
      <xdr:row>73</xdr:row>
      <xdr:rowOff>73017</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1323300" y="12271029"/>
          <a:ext cx="838200" cy="31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45260</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30754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66833</xdr:rowOff>
    </xdr:from>
    <xdr:to>
      <xdr:col>116</xdr:col>
      <xdr:colOff>114300</xdr:colOff>
      <xdr:row>76</xdr:row>
      <xdr:rowOff>168433</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09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98079</xdr:rowOff>
    </xdr:from>
    <xdr:to>
      <xdr:col>111</xdr:col>
      <xdr:colOff>177800</xdr:colOff>
      <xdr:row>73</xdr:row>
      <xdr:rowOff>76820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2271029"/>
          <a:ext cx="889000" cy="32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62299</xdr:rowOff>
    </xdr:from>
    <xdr:to>
      <xdr:col>112</xdr:col>
      <xdr:colOff>38100</xdr:colOff>
      <xdr:row>76</xdr:row>
      <xdr:rowOff>163899</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309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155026</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318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23007</xdr:rowOff>
    </xdr:from>
    <xdr:to>
      <xdr:col>107</xdr:col>
      <xdr:colOff>50800</xdr:colOff>
      <xdr:row>73</xdr:row>
      <xdr:rowOff>76820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9545300" y="12195957"/>
          <a:ext cx="889000" cy="39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57635</xdr:rowOff>
    </xdr:from>
    <xdr:to>
      <xdr:col>107</xdr:col>
      <xdr:colOff>101600</xdr:colOff>
      <xdr:row>76</xdr:row>
      <xdr:rowOff>159235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3087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150362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318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23007</xdr:rowOff>
    </xdr:from>
    <xdr:to>
      <xdr:col>102</xdr:col>
      <xdr:colOff>114300</xdr:colOff>
      <xdr:row>71</xdr:row>
      <xdr:rowOff>142032</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2195957"/>
          <a:ext cx="889000" cy="119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66109</xdr:rowOff>
    </xdr:from>
    <xdr:to>
      <xdr:col>102</xdr:col>
      <xdr:colOff>165100</xdr:colOff>
      <xdr:row>76</xdr:row>
      <xdr:rowOff>167709</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309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158836</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318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44833</xdr:rowOff>
    </xdr:from>
    <xdr:to>
      <xdr:col>98</xdr:col>
      <xdr:colOff>38100</xdr:colOff>
      <xdr:row>76</xdr:row>
      <xdr:rowOff>146433</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307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137560</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316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22217</xdr:rowOff>
    </xdr:from>
    <xdr:to>
      <xdr:col>116</xdr:col>
      <xdr:colOff>114300</xdr:colOff>
      <xdr:row>73</xdr:row>
      <xdr:rowOff>123817</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253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146694</xdr:rowOff>
    </xdr:from>
    <xdr:ext cx="599010"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491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47279</xdr:rowOff>
    </xdr:from>
    <xdr:to>
      <xdr:col>112</xdr:col>
      <xdr:colOff>38100</xdr:colOff>
      <xdr:row>71</xdr:row>
      <xdr:rowOff>148879</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222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69</xdr:row>
      <xdr:rowOff>165406</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23795" y="1199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26020</xdr:rowOff>
    </xdr:from>
    <xdr:to>
      <xdr:col>107</xdr:col>
      <xdr:colOff>101600</xdr:colOff>
      <xdr:row>73</xdr:row>
      <xdr:rowOff>127620</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54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71</xdr:row>
      <xdr:rowOff>144147</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34795" y="12317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143657</xdr:rowOff>
    </xdr:from>
    <xdr:to>
      <xdr:col>102</xdr:col>
      <xdr:colOff>165100</xdr:colOff>
      <xdr:row>71</xdr:row>
      <xdr:rowOff>73807</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14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69</xdr:row>
      <xdr:rowOff>90334</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45795" y="11920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91232</xdr:rowOff>
    </xdr:from>
    <xdr:to>
      <xdr:col>98</xdr:col>
      <xdr:colOff>38100</xdr:colOff>
      <xdr:row>72</xdr:row>
      <xdr:rowOff>21382</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226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70</xdr:row>
      <xdr:rowOff>37909</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56795" y="12039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人件費は住民１人当たり</a:t>
          </a:r>
          <a:r>
            <a:rPr kumimoji="1" lang="en-US" altLang="ja-JP" sz="1100">
              <a:solidFill>
                <a:schemeClr val="dk1"/>
              </a:solidFill>
              <a:effectLst/>
              <a:latin typeface="+mn-lt"/>
              <a:ea typeface="+mn-ea"/>
              <a:cs typeface="+mn-cs"/>
            </a:rPr>
            <a:t>82,717</a:t>
          </a:r>
          <a:r>
            <a:rPr kumimoji="1" lang="ja-JP" altLang="ja-JP" sz="1100">
              <a:solidFill>
                <a:schemeClr val="dk1"/>
              </a:solidFill>
              <a:effectLst/>
              <a:latin typeface="+mn-lt"/>
              <a:ea typeface="+mn-ea"/>
              <a:cs typeface="+mn-cs"/>
            </a:rPr>
            <a:t>円となっており県平均や類似団体平均と比べても低い水準となっている。ラスパイレス指数が</a:t>
          </a:r>
          <a:r>
            <a:rPr kumimoji="1" lang="en-US" altLang="ja-JP" sz="1100">
              <a:solidFill>
                <a:schemeClr val="dk1"/>
              </a:solidFill>
              <a:effectLst/>
              <a:latin typeface="+mn-lt"/>
              <a:ea typeface="+mn-ea"/>
              <a:cs typeface="+mn-cs"/>
            </a:rPr>
            <a:t>92.4%</a:t>
          </a:r>
          <a:r>
            <a:rPr kumimoji="1" lang="ja-JP" altLang="ja-JP" sz="1100">
              <a:solidFill>
                <a:schemeClr val="dk1"/>
              </a:solidFill>
              <a:effectLst/>
              <a:latin typeface="+mn-lt"/>
              <a:ea typeface="+mn-ea"/>
              <a:cs typeface="+mn-cs"/>
            </a:rPr>
            <a:t>で類似団体平均と比べて低いことが要因である。</a:t>
          </a:r>
          <a:endParaRPr lang="ja-JP" altLang="ja-JP" sz="1400">
            <a:effectLst/>
          </a:endParaRPr>
        </a:p>
        <a:p>
          <a:r>
            <a:rPr kumimoji="1" lang="ja-JP" altLang="ja-JP" sz="1100">
              <a:solidFill>
                <a:schemeClr val="dk1"/>
              </a:solidFill>
              <a:effectLst/>
              <a:latin typeface="+mn-lt"/>
              <a:ea typeface="+mn-ea"/>
              <a:cs typeface="+mn-cs"/>
            </a:rPr>
            <a:t>普通建設事業費は住民１人当たり</a:t>
          </a:r>
          <a:r>
            <a:rPr kumimoji="1" lang="en-US" altLang="ja-JP" sz="1100">
              <a:solidFill>
                <a:schemeClr val="dk1"/>
              </a:solidFill>
              <a:effectLst/>
              <a:latin typeface="+mn-lt"/>
              <a:ea typeface="+mn-ea"/>
              <a:cs typeface="+mn-cs"/>
            </a:rPr>
            <a:t>140,847</a:t>
          </a:r>
          <a:r>
            <a:rPr kumimoji="1" lang="ja-JP" altLang="ja-JP" sz="1100">
              <a:solidFill>
                <a:schemeClr val="dk1"/>
              </a:solidFill>
              <a:effectLst/>
              <a:latin typeface="+mn-lt"/>
              <a:ea typeface="+mn-ea"/>
              <a:cs typeface="+mn-cs"/>
            </a:rPr>
            <a:t>円と昨年度から</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、類似団体平均と比べ</a:t>
          </a:r>
          <a:r>
            <a:rPr kumimoji="1" lang="ja-JP" altLang="en-US" sz="1100">
              <a:solidFill>
                <a:schemeClr val="dk1"/>
              </a:solidFill>
              <a:effectLst/>
              <a:latin typeface="+mn-lt"/>
              <a:ea typeface="+mn-ea"/>
              <a:cs typeface="+mn-cs"/>
            </a:rPr>
            <a:t>て</a:t>
          </a:r>
          <a:r>
            <a:rPr kumimoji="1" lang="ja-JP" altLang="ja-JP" sz="1100">
              <a:solidFill>
                <a:schemeClr val="dk1"/>
              </a:solidFill>
              <a:effectLst/>
              <a:latin typeface="+mn-lt"/>
              <a:ea typeface="+mn-ea"/>
              <a:cs typeface="+mn-cs"/>
            </a:rPr>
            <a:t>高水準となっている。また繰出金は住民１人当たり</a:t>
          </a:r>
          <a:r>
            <a:rPr kumimoji="1" lang="en-US" altLang="ja-JP" sz="1100">
              <a:solidFill>
                <a:schemeClr val="dk1"/>
              </a:solidFill>
              <a:effectLst/>
              <a:latin typeface="+mn-lt"/>
              <a:ea typeface="+mn-ea"/>
              <a:cs typeface="+mn-cs"/>
            </a:rPr>
            <a:t>131,251</a:t>
          </a:r>
          <a:r>
            <a:rPr kumimoji="1" lang="ja-JP" altLang="ja-JP" sz="1100">
              <a:solidFill>
                <a:schemeClr val="dk1"/>
              </a:solidFill>
              <a:effectLst/>
              <a:latin typeface="+mn-lt"/>
              <a:ea typeface="+mn-ea"/>
              <a:cs typeface="+mn-cs"/>
            </a:rPr>
            <a:t>円と類似団体最大値となっている。これらについては、東日本大震災復興交付金事業である避難道路整備事業や下水道整備事業に伴うものであり復興期間中は高水準で推移するものである。なお、普通建設事業費のうち更新整備に関しては類似団体平均を下回り、新規整備とは逆に低い水準で推移している。</a:t>
          </a:r>
          <a:endParaRPr lang="ja-JP" altLang="ja-JP" sz="1400">
            <a:effectLst/>
          </a:endParaRPr>
        </a:p>
        <a:p>
          <a:r>
            <a:rPr kumimoji="1" lang="ja-JP" altLang="ja-JP" sz="1100">
              <a:solidFill>
                <a:schemeClr val="dk1"/>
              </a:solidFill>
              <a:effectLst/>
              <a:latin typeface="+mn-lt"/>
              <a:ea typeface="+mn-ea"/>
              <a:cs typeface="+mn-cs"/>
            </a:rPr>
            <a:t>災害復旧事業費は住民</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a:t>
          </a:r>
          <a:r>
            <a:rPr kumimoji="1" lang="en-US" altLang="ja-JP" sz="1100">
              <a:solidFill>
                <a:schemeClr val="dk1"/>
              </a:solidFill>
              <a:effectLst/>
              <a:latin typeface="+mn-lt"/>
              <a:ea typeface="+mn-ea"/>
              <a:cs typeface="+mn-cs"/>
            </a:rPr>
            <a:t>42,766</a:t>
          </a:r>
          <a:r>
            <a:rPr kumimoji="1" lang="ja-JP" altLang="ja-JP" sz="1100">
              <a:solidFill>
                <a:schemeClr val="dk1"/>
              </a:solidFill>
              <a:effectLst/>
              <a:latin typeface="+mn-lt"/>
              <a:ea typeface="+mn-ea"/>
              <a:cs typeface="+mn-cs"/>
            </a:rPr>
            <a:t>円と昨年度から</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倍以上の増</a:t>
          </a:r>
          <a:r>
            <a:rPr kumimoji="1" lang="ja-JP" altLang="ja-JP" sz="1100">
              <a:solidFill>
                <a:schemeClr val="dk1"/>
              </a:solidFill>
              <a:effectLst/>
              <a:latin typeface="+mn-lt"/>
              <a:ea typeface="+mn-ea"/>
              <a:cs typeface="+mn-cs"/>
            </a:rPr>
            <a:t>となっている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依然として類似団体平均と比べ高水準である。</a:t>
          </a:r>
          <a:r>
            <a:rPr kumimoji="1" lang="ja-JP" altLang="en-US" sz="1100">
              <a:solidFill>
                <a:schemeClr val="dk1"/>
              </a:solidFill>
              <a:effectLst/>
              <a:latin typeface="+mn-lt"/>
              <a:ea typeface="+mn-ea"/>
              <a:cs typeface="+mn-cs"/>
            </a:rPr>
            <a:t>令和元年度</a:t>
          </a:r>
          <a:r>
            <a:rPr kumimoji="1" lang="ja-JP" altLang="ja-JP" sz="1100">
              <a:solidFill>
                <a:schemeClr val="dk1"/>
              </a:solidFill>
              <a:effectLst/>
              <a:latin typeface="+mn-lt"/>
              <a:ea typeface="+mn-ea"/>
              <a:cs typeface="+mn-cs"/>
            </a:rPr>
            <a:t>台風第</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号分の災害復旧事業費に加え</a:t>
          </a:r>
          <a:r>
            <a:rPr kumimoji="1" lang="ja-JP" altLang="en-US" sz="1100">
              <a:solidFill>
                <a:schemeClr val="dk1"/>
              </a:solidFill>
              <a:effectLst/>
              <a:latin typeface="+mn-lt"/>
              <a:ea typeface="+mn-ea"/>
              <a:cs typeface="+mn-cs"/>
            </a:rPr>
            <a:t>、例年同様</a:t>
          </a:r>
          <a:r>
            <a:rPr kumimoji="1" lang="ja-JP" altLang="ja-JP" sz="1100">
              <a:solidFill>
                <a:schemeClr val="dk1"/>
              </a:solidFill>
              <a:effectLst/>
              <a:latin typeface="+mn-lt"/>
              <a:ea typeface="+mn-ea"/>
              <a:cs typeface="+mn-cs"/>
            </a:rPr>
            <a:t>震災による橋梁災害復旧事業が大きな要因であり事業完了までは高水準が続くものである。</a:t>
          </a:r>
          <a:endParaRPr lang="ja-JP" altLang="ja-JP" sz="1400">
            <a:effectLst/>
          </a:endParaRPr>
        </a:p>
        <a:p>
          <a:r>
            <a:rPr kumimoji="1" lang="ja-JP" altLang="ja-JP" sz="1100">
              <a:solidFill>
                <a:schemeClr val="dk1"/>
              </a:solidFill>
              <a:effectLst/>
              <a:latin typeface="+mn-lt"/>
              <a:ea typeface="+mn-ea"/>
              <a:cs typeface="+mn-cs"/>
            </a:rPr>
            <a:t>積立金は住民１人当たり</a:t>
          </a:r>
          <a:r>
            <a:rPr kumimoji="1" lang="en-US" altLang="ja-JP" sz="1100">
              <a:solidFill>
                <a:schemeClr val="dk1"/>
              </a:solidFill>
              <a:effectLst/>
              <a:latin typeface="+mn-lt"/>
              <a:ea typeface="+mn-ea"/>
              <a:cs typeface="+mn-cs"/>
            </a:rPr>
            <a:t>73,359</a:t>
          </a:r>
          <a:r>
            <a:rPr kumimoji="1" lang="ja-JP" altLang="ja-JP" sz="1100">
              <a:solidFill>
                <a:schemeClr val="dk1"/>
              </a:solidFill>
              <a:effectLst/>
              <a:latin typeface="+mn-lt"/>
              <a:ea typeface="+mn-ea"/>
              <a:cs typeface="+mn-cs"/>
            </a:rPr>
            <a:t>円と昨年度から</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倍近くの増加</a:t>
          </a:r>
          <a:r>
            <a:rPr kumimoji="1" lang="ja-JP" altLang="ja-JP" sz="1100">
              <a:solidFill>
                <a:schemeClr val="dk1"/>
              </a:solidFill>
              <a:effectLst/>
              <a:latin typeface="+mn-lt"/>
              <a:ea typeface="+mn-ea"/>
              <a:cs typeface="+mn-cs"/>
            </a:rPr>
            <a:t>となっているが、東日本大震災復興交付金の積立によるものであり、事業が完了するまでは</a:t>
          </a:r>
          <a:r>
            <a:rPr kumimoji="1" lang="ja-JP" altLang="en-US" sz="1100">
              <a:solidFill>
                <a:schemeClr val="dk1"/>
              </a:solidFill>
              <a:effectLst/>
              <a:latin typeface="+mn-lt"/>
              <a:ea typeface="+mn-ea"/>
              <a:cs typeface="+mn-cs"/>
            </a:rPr>
            <a:t>増減を繰り返しながら</a:t>
          </a:r>
          <a:r>
            <a:rPr kumimoji="1" lang="ja-JP" altLang="ja-JP" sz="1100">
              <a:solidFill>
                <a:schemeClr val="dk1"/>
              </a:solidFill>
              <a:effectLst/>
              <a:latin typeface="+mn-lt"/>
              <a:ea typeface="+mn-ea"/>
              <a:cs typeface="+mn-cs"/>
            </a:rPr>
            <a:t>高水準となる。</a:t>
          </a:r>
          <a:endParaRPr lang="ja-JP" altLang="ja-JP" sz="1400">
            <a:effectLst/>
          </a:endParaRPr>
        </a:p>
        <a:p>
          <a:r>
            <a:rPr kumimoji="1" lang="ja-JP" altLang="ja-JP" sz="1100">
              <a:solidFill>
                <a:schemeClr val="dk1"/>
              </a:solidFill>
              <a:effectLst/>
              <a:latin typeface="+mn-lt"/>
              <a:ea typeface="+mn-ea"/>
              <a:cs typeface="+mn-cs"/>
            </a:rPr>
            <a:t>復興事業により住民１人当たりのコストが高水準となっているが、その後の維持費等も考慮し</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年度以降は類似団体平均を目指し</a:t>
          </a:r>
          <a:r>
            <a:rPr kumimoji="1" lang="ja-JP" altLang="ja-JP" sz="1100">
              <a:solidFill>
                <a:schemeClr val="dk1"/>
              </a:solidFill>
              <a:effectLst/>
              <a:latin typeface="+mn-lt"/>
              <a:ea typeface="+mn-ea"/>
              <a:cs typeface="+mn-cs"/>
            </a:rPr>
            <a:t>事業の選択・精査を徹底し事業費の削減に努めていく。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宮城県松島町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13,896
13,838
53.56
11,681,464
9,859,395
322,224
3,856,774
5,527,682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21.7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124841</xdr:rowOff>
    </xdr:from>
    <xdr:to>
      <xdr:col>24</xdr:col>
      <xdr:colOff>62865</xdr:colOff>
      <xdr:row>38</xdr:row>
      <xdr:rowOff>34734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096891"/>
          <a:ext cx="1270" cy="1452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38561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5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34734</xdr:rowOff>
    </xdr:from>
    <xdr:to>
      <xdr:col>24</xdr:col>
      <xdr:colOff>152400</xdr:colOff>
      <xdr:row>38</xdr:row>
      <xdr:rowOff>34734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49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71518</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7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124841</xdr:rowOff>
    </xdr:from>
    <xdr:to>
      <xdr:col>24</xdr:col>
      <xdr:colOff>152400</xdr:colOff>
      <xdr:row>29</xdr:row>
      <xdr:rowOff>124841</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096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89598</xdr:rowOff>
    </xdr:from>
    <xdr:to>
      <xdr:col>24</xdr:col>
      <xdr:colOff>63500</xdr:colOff>
      <xdr:row>34</xdr:row>
      <xdr:rowOff>110744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918898"/>
          <a:ext cx="838200" cy="2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59517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60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81090</xdr:rowOff>
    </xdr:from>
    <xdr:to>
      <xdr:col>24</xdr:col>
      <xdr:colOff>114300</xdr:colOff>
      <xdr:row>36</xdr:row>
      <xdr:rowOff>11240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110744</xdr:rowOff>
    </xdr:from>
    <xdr:to>
      <xdr:col>19</xdr:col>
      <xdr:colOff>177800</xdr:colOff>
      <xdr:row>35</xdr:row>
      <xdr:rowOff>46165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940044"/>
          <a:ext cx="889000" cy="10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116141</xdr:rowOff>
    </xdr:from>
    <xdr:to>
      <xdr:col>20</xdr:col>
      <xdr:colOff>38100</xdr:colOff>
      <xdr:row>36</xdr:row>
      <xdr:rowOff>46291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37418</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09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46165</xdr:rowOff>
    </xdr:from>
    <xdr:to>
      <xdr:col>15</xdr:col>
      <xdr:colOff>50800</xdr:colOff>
      <xdr:row>36</xdr:row>
      <xdr:rowOff>32258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46915"/>
          <a:ext cx="889000" cy="15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153670</xdr:rowOff>
    </xdr:from>
    <xdr:to>
      <xdr:col>15</xdr:col>
      <xdr:colOff>101600</xdr:colOff>
      <xdr:row>36</xdr:row>
      <xdr:rowOff>83820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74947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88074</xdr:rowOff>
    </xdr:from>
    <xdr:to>
      <xdr:col>10</xdr:col>
      <xdr:colOff>114300</xdr:colOff>
      <xdr:row>36</xdr:row>
      <xdr:rowOff>32258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88824"/>
          <a:ext cx="889000" cy="11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161290</xdr:rowOff>
    </xdr:from>
    <xdr:to>
      <xdr:col>10</xdr:col>
      <xdr:colOff>165100</xdr:colOff>
      <xdr:row>36</xdr:row>
      <xdr:rowOff>91440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82567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45085</xdr:rowOff>
    </xdr:from>
    <xdr:to>
      <xdr:col>6</xdr:col>
      <xdr:colOff>38100</xdr:colOff>
      <xdr:row>35</xdr:row>
      <xdr:rowOff>146685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137812</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3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38798</xdr:rowOff>
    </xdr:from>
    <xdr:to>
      <xdr:col>24</xdr:col>
      <xdr:colOff>114300</xdr:colOff>
      <xdr:row>34</xdr:row>
      <xdr:rowOff>140398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6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61675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19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59944</xdr:rowOff>
    </xdr:from>
    <xdr:to>
      <xdr:col>20</xdr:col>
      <xdr:colOff>38100</xdr:colOff>
      <xdr:row>34</xdr:row>
      <xdr:rowOff>161544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88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6621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664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166815</xdr:rowOff>
    </xdr:from>
    <xdr:to>
      <xdr:col>15</xdr:col>
      <xdr:colOff>101600</xdr:colOff>
      <xdr:row>35</xdr:row>
      <xdr:rowOff>96965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9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113492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71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152908</xdr:rowOff>
    </xdr:from>
    <xdr:to>
      <xdr:col>10</xdr:col>
      <xdr:colOff>165100</xdr:colOff>
      <xdr:row>36</xdr:row>
      <xdr:rowOff>83058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5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99585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92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37274</xdr:rowOff>
    </xdr:from>
    <xdr:to>
      <xdr:col>6</xdr:col>
      <xdr:colOff>38100</xdr:colOff>
      <xdr:row>35</xdr:row>
      <xdr:rowOff>138874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3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155401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813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130762</xdr:rowOff>
    </xdr:from>
    <xdr:to>
      <xdr:col>24</xdr:col>
      <xdr:colOff>62865</xdr:colOff>
      <xdr:row>58</xdr:row>
      <xdr:rowOff>135520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03262"/>
          <a:ext cx="1270" cy="1376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139347</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8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135520</xdr:rowOff>
    </xdr:from>
    <xdr:to>
      <xdr:col>24</xdr:col>
      <xdr:colOff>152400</xdr:colOff>
      <xdr:row>58</xdr:row>
      <xdr:rowOff>135520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7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77439</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78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462,737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130762</xdr:rowOff>
    </xdr:from>
    <xdr:to>
      <xdr:col>24</xdr:col>
      <xdr:colOff>152400</xdr:colOff>
      <xdr:row>50</xdr:row>
      <xdr:rowOff>130762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03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169594</xdr:rowOff>
    </xdr:from>
    <xdr:to>
      <xdr:col>24</xdr:col>
      <xdr:colOff>63500</xdr:colOff>
      <xdr:row>57</xdr:row>
      <xdr:rowOff>139905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770794"/>
          <a:ext cx="838200" cy="14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137997</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391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159570</xdr:rowOff>
    </xdr:from>
    <xdr:to>
      <xdr:col>24</xdr:col>
      <xdr:colOff>114300</xdr:colOff>
      <xdr:row>57</xdr:row>
      <xdr:rowOff>89720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90626</xdr:rowOff>
    </xdr:from>
    <xdr:to>
      <xdr:col>19</xdr:col>
      <xdr:colOff>177800</xdr:colOff>
      <xdr:row>57</xdr:row>
      <xdr:rowOff>139905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177476"/>
          <a:ext cx="889000" cy="735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20634</xdr:rowOff>
    </xdr:from>
    <xdr:to>
      <xdr:col>20</xdr:col>
      <xdr:colOff>38100</xdr:colOff>
      <xdr:row>57</xdr:row>
      <xdr:rowOff>122234</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93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138761</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568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90626</xdr:rowOff>
    </xdr:from>
    <xdr:to>
      <xdr:col>15</xdr:col>
      <xdr:colOff>50800</xdr:colOff>
      <xdr:row>55</xdr:row>
      <xdr:rowOff>10887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177476"/>
          <a:ext cx="889000" cy="26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41848</xdr:rowOff>
    </xdr:from>
    <xdr:to>
      <xdr:col>15</xdr:col>
      <xdr:colOff>101600</xdr:colOff>
      <xdr:row>57</xdr:row>
      <xdr:rowOff>143448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1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134575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907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49</xdr:row>
      <xdr:rowOff>133505</xdr:rowOff>
    </xdr:from>
    <xdr:to>
      <xdr:col>10</xdr:col>
      <xdr:colOff>114300</xdr:colOff>
      <xdr:row>55</xdr:row>
      <xdr:rowOff>10887</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8534555"/>
          <a:ext cx="889000" cy="906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74505</xdr:rowOff>
    </xdr:from>
    <xdr:to>
      <xdr:col>10</xdr:col>
      <xdr:colOff>165100</xdr:colOff>
      <xdr:row>58</xdr:row>
      <xdr:rowOff>4655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167232</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93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79135</xdr:rowOff>
    </xdr:from>
    <xdr:to>
      <xdr:col>6</xdr:col>
      <xdr:colOff>38100</xdr:colOff>
      <xdr:row>58</xdr:row>
      <xdr:rowOff>9285</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5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412</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94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118794</xdr:rowOff>
    </xdr:from>
    <xdr:to>
      <xdr:col>24</xdr:col>
      <xdr:colOff>114300</xdr:colOff>
      <xdr:row>57</xdr:row>
      <xdr:rowOff>48944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71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141671</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571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89105</xdr:rowOff>
    </xdr:from>
    <xdr:to>
      <xdr:col>20</xdr:col>
      <xdr:colOff>38100</xdr:colOff>
      <xdr:row>58</xdr:row>
      <xdr:rowOff>19255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6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10382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95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39826</xdr:rowOff>
    </xdr:from>
    <xdr:to>
      <xdr:col>15</xdr:col>
      <xdr:colOff>101600</xdr:colOff>
      <xdr:row>53</xdr:row>
      <xdr:rowOff>141426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12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157953</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8901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131537</xdr:rowOff>
    </xdr:from>
    <xdr:to>
      <xdr:col>10</xdr:col>
      <xdr:colOff>165100</xdr:colOff>
      <xdr:row>55</xdr:row>
      <xdr:rowOff>61687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38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78214</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165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49</xdr:row>
      <xdr:rowOff>82705</xdr:rowOff>
    </xdr:from>
    <xdr:to>
      <xdr:col>6</xdr:col>
      <xdr:colOff>38100</xdr:colOff>
      <xdr:row>50</xdr:row>
      <xdr:rowOff>12855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848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48</xdr:row>
      <xdr:rowOff>29382</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8258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120726</xdr:rowOff>
    </xdr:from>
    <xdr:to>
      <xdr:col>24</xdr:col>
      <xdr:colOff>62865</xdr:colOff>
      <xdr:row>78</xdr:row>
      <xdr:rowOff>130191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93676"/>
          <a:ext cx="1270" cy="120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134018</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07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130191</xdr:rowOff>
    </xdr:from>
    <xdr:to>
      <xdr:col>24</xdr:col>
      <xdr:colOff>152400</xdr:colOff>
      <xdr:row>78</xdr:row>
      <xdr:rowOff>130191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03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67403</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68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269,990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120726</xdr:rowOff>
    </xdr:from>
    <xdr:to>
      <xdr:col>24</xdr:col>
      <xdr:colOff>152400</xdr:colOff>
      <xdr:row>71</xdr:row>
      <xdr:rowOff>120726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93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4787</xdr:rowOff>
    </xdr:from>
    <xdr:to>
      <xdr:col>24</xdr:col>
      <xdr:colOff>63500</xdr:colOff>
      <xdr:row>78</xdr:row>
      <xdr:rowOff>93287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377887"/>
          <a:ext cx="838200" cy="8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98099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568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75222</xdr:rowOff>
    </xdr:from>
    <xdr:to>
      <xdr:col>24</xdr:col>
      <xdr:colOff>114300</xdr:colOff>
      <xdr:row>77</xdr:row>
      <xdr:rowOff>5372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1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93287</xdr:rowOff>
    </xdr:from>
    <xdr:to>
      <xdr:col>19</xdr:col>
      <xdr:colOff>177800</xdr:colOff>
      <xdr:row>78</xdr:row>
      <xdr:rowOff>112040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466387"/>
          <a:ext cx="889000" cy="18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117049</xdr:rowOff>
    </xdr:from>
    <xdr:to>
      <xdr:col>20</xdr:col>
      <xdr:colOff>38100</xdr:colOff>
      <xdr:row>77</xdr:row>
      <xdr:rowOff>47199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4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63725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22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112040</xdr:rowOff>
    </xdr:from>
    <xdr:to>
      <xdr:col>15</xdr:col>
      <xdr:colOff>50800</xdr:colOff>
      <xdr:row>78</xdr:row>
      <xdr:rowOff>129756</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485140"/>
          <a:ext cx="889000" cy="1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120173</xdr:rowOff>
    </xdr:from>
    <xdr:to>
      <xdr:col>15</xdr:col>
      <xdr:colOff>101600</xdr:colOff>
      <xdr:row>77</xdr:row>
      <xdr:rowOff>50323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5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66850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925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129756</xdr:rowOff>
    </xdr:from>
    <xdr:to>
      <xdr:col>10</xdr:col>
      <xdr:colOff>114300</xdr:colOff>
      <xdr:row>79</xdr:row>
      <xdr:rowOff>17148</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502856"/>
          <a:ext cx="889000" cy="5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147848</xdr:rowOff>
    </xdr:from>
    <xdr:to>
      <xdr:col>10</xdr:col>
      <xdr:colOff>165100</xdr:colOff>
      <xdr:row>77</xdr:row>
      <xdr:rowOff>77998</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7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94525</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5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20282</xdr:rowOff>
    </xdr:from>
    <xdr:to>
      <xdr:col>6</xdr:col>
      <xdr:colOff>38100</xdr:colOff>
      <xdr:row>77</xdr:row>
      <xdr:rowOff>121882</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2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138409</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99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125437</xdr:rowOff>
    </xdr:from>
    <xdr:to>
      <xdr:col>24</xdr:col>
      <xdr:colOff>114300</xdr:colOff>
      <xdr:row>78</xdr:row>
      <xdr:rowOff>55587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32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40364</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242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42487</xdr:rowOff>
    </xdr:from>
    <xdr:to>
      <xdr:col>20</xdr:col>
      <xdr:colOff>38100</xdr:colOff>
      <xdr:row>78</xdr:row>
      <xdr:rowOff>144087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41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135214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508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61240</xdr:rowOff>
    </xdr:from>
    <xdr:to>
      <xdr:col>15</xdr:col>
      <xdr:colOff>101600</xdr:colOff>
      <xdr:row>78</xdr:row>
      <xdr:rowOff>162840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43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153967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527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78956</xdr:rowOff>
    </xdr:from>
    <xdr:to>
      <xdr:col>10</xdr:col>
      <xdr:colOff>165100</xdr:colOff>
      <xdr:row>79</xdr:row>
      <xdr:rowOff>9106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45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233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544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137798</xdr:rowOff>
    </xdr:from>
    <xdr:to>
      <xdr:col>6</xdr:col>
      <xdr:colOff>38100</xdr:colOff>
      <xdr:row>79</xdr:row>
      <xdr:rowOff>67948</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51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59075</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603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864</xdr:rowOff>
    </xdr:from>
    <xdr:to>
      <xdr:col>24</xdr:col>
      <xdr:colOff>62865</xdr:colOff>
      <xdr:row>98</xdr:row>
      <xdr:rowOff>63957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431364"/>
          <a:ext cx="1270" cy="143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67784</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686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63957</xdr:rowOff>
    </xdr:from>
    <xdr:to>
      <xdr:col>24</xdr:col>
      <xdr:colOff>152400</xdr:colOff>
      <xdr:row>98</xdr:row>
      <xdr:rowOff>63957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86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118991</xdr:rowOff>
    </xdr:from>
    <xdr:ext cx="599010"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206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150,754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864</xdr:rowOff>
    </xdr:from>
    <xdr:to>
      <xdr:col>24</xdr:col>
      <xdr:colOff>152400</xdr:colOff>
      <xdr:row>90</xdr:row>
      <xdr:rowOff>864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431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14612</xdr:rowOff>
    </xdr:from>
    <xdr:to>
      <xdr:col>24</xdr:col>
      <xdr:colOff>63500</xdr:colOff>
      <xdr:row>97</xdr:row>
      <xdr:rowOff>67712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3797300" y="16645262"/>
          <a:ext cx="838200" cy="53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162144</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278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139267</xdr:rowOff>
    </xdr:from>
    <xdr:to>
      <xdr:col>24</xdr:col>
      <xdr:colOff>114300</xdr:colOff>
      <xdr:row>96</xdr:row>
      <xdr:rowOff>69417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42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64697</xdr:rowOff>
    </xdr:from>
    <xdr:to>
      <xdr:col>19</xdr:col>
      <xdr:colOff>177800</xdr:colOff>
      <xdr:row>97</xdr:row>
      <xdr:rowOff>67712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908300" y="16695347"/>
          <a:ext cx="889000" cy="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149685</xdr:rowOff>
    </xdr:from>
    <xdr:to>
      <xdr:col>20</xdr:col>
      <xdr:colOff>38100</xdr:colOff>
      <xdr:row>96</xdr:row>
      <xdr:rowOff>79835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43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96362</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21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64697</xdr:rowOff>
    </xdr:from>
    <xdr:to>
      <xdr:col>15</xdr:col>
      <xdr:colOff>50800</xdr:colOff>
      <xdr:row>97</xdr:row>
      <xdr:rowOff>102645</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6695347"/>
          <a:ext cx="889000" cy="3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165874</xdr:rowOff>
    </xdr:from>
    <xdr:to>
      <xdr:col>15</xdr:col>
      <xdr:colOff>101600</xdr:colOff>
      <xdr:row>96</xdr:row>
      <xdr:rowOff>96024</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45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112551</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22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102428</xdr:rowOff>
    </xdr:from>
    <xdr:to>
      <xdr:col>10</xdr:col>
      <xdr:colOff>114300</xdr:colOff>
      <xdr:row>97</xdr:row>
      <xdr:rowOff>102645</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a:off x="1130300" y="16733078"/>
          <a:ext cx="88900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163348</xdr:rowOff>
    </xdr:from>
    <xdr:to>
      <xdr:col>10</xdr:col>
      <xdr:colOff>165100</xdr:colOff>
      <xdr:row>96</xdr:row>
      <xdr:rowOff>93498</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45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110025</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22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11894</xdr:rowOff>
    </xdr:from>
    <xdr:to>
      <xdr:col>6</xdr:col>
      <xdr:colOff>38100</xdr:colOff>
      <xdr:row>96</xdr:row>
      <xdr:rowOff>113494</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47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130021</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24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135262</xdr:rowOff>
    </xdr:from>
    <xdr:to>
      <xdr:col>24</xdr:col>
      <xdr:colOff>114300</xdr:colOff>
      <xdr:row>97</xdr:row>
      <xdr:rowOff>65412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59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113689</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57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16912</xdr:rowOff>
    </xdr:from>
    <xdr:to>
      <xdr:col>20</xdr:col>
      <xdr:colOff>38100</xdr:colOff>
      <xdr:row>97</xdr:row>
      <xdr:rowOff>118512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64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109639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740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13897</xdr:rowOff>
    </xdr:from>
    <xdr:to>
      <xdr:col>15</xdr:col>
      <xdr:colOff>101600</xdr:colOff>
      <xdr:row>97</xdr:row>
      <xdr:rowOff>115497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64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106624</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73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51845</xdr:rowOff>
    </xdr:from>
    <xdr:to>
      <xdr:col>10</xdr:col>
      <xdr:colOff>165100</xdr:colOff>
      <xdr:row>97</xdr:row>
      <xdr:rowOff>153445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68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144572</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77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51628</xdr:rowOff>
    </xdr:from>
    <xdr:to>
      <xdr:col>6</xdr:col>
      <xdr:colOff>38100</xdr:colOff>
      <xdr:row>97</xdr:row>
      <xdr:rowOff>153228</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68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144355</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775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105084</xdr:rowOff>
    </xdr:from>
    <xdr:to>
      <xdr:col>54</xdr:col>
      <xdr:colOff>189865</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420034"/>
          <a:ext cx="1270" cy="1365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51761</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519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105084</xdr:rowOff>
    </xdr:from>
    <xdr:to>
      <xdr:col>55</xdr:col>
      <xdr:colOff>88900</xdr:colOff>
      <xdr:row>31</xdr:row>
      <xdr:rowOff>105084</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420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106716</xdr:rowOff>
    </xdr:from>
    <xdr:to>
      <xdr:col>55</xdr:col>
      <xdr:colOff>0</xdr:colOff>
      <xdr:row>32</xdr:row>
      <xdr:rowOff>140027</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9639300" y="5593116"/>
          <a:ext cx="838200" cy="33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6911</xdr:rowOff>
    </xdr:from>
    <xdr:ext cx="378565"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5220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28484</xdr:rowOff>
    </xdr:from>
    <xdr:to>
      <xdr:col>55</xdr:col>
      <xdr:colOff>50800</xdr:colOff>
      <xdr:row>38</xdr:row>
      <xdr:rowOff>130084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54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140027</xdr:rowOff>
    </xdr:from>
    <xdr:to>
      <xdr:col>50</xdr:col>
      <xdr:colOff>114300</xdr:colOff>
      <xdr:row>32</xdr:row>
      <xdr:rowOff>148844</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8750300" y="5626427"/>
          <a:ext cx="889000" cy="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1379</xdr:rowOff>
    </xdr:from>
    <xdr:to>
      <xdr:col>50</xdr:col>
      <xdr:colOff>165100</xdr:colOff>
      <xdr:row>38</xdr:row>
      <xdr:rowOff>102979</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516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94106</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50017" y="6609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148844</xdr:rowOff>
    </xdr:from>
    <xdr:to>
      <xdr:col>45</xdr:col>
      <xdr:colOff>177800</xdr:colOff>
      <xdr:row>33</xdr:row>
      <xdr:rowOff>20501</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7861300" y="5635244"/>
          <a:ext cx="889000" cy="4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13788</xdr:rowOff>
    </xdr:from>
    <xdr:to>
      <xdr:col>46</xdr:col>
      <xdr:colOff>38100</xdr:colOff>
      <xdr:row>38</xdr:row>
      <xdr:rowOff>115388</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52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106515</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61017" y="66216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141986</xdr:rowOff>
    </xdr:from>
    <xdr:to>
      <xdr:col>41</xdr:col>
      <xdr:colOff>50800</xdr:colOff>
      <xdr:row>33</xdr:row>
      <xdr:rowOff>20501</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a:off x="6972300" y="5285486"/>
          <a:ext cx="889000" cy="39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167277</xdr:rowOff>
    </xdr:from>
    <xdr:to>
      <xdr:col>41</xdr:col>
      <xdr:colOff>101600</xdr:colOff>
      <xdr:row>38</xdr:row>
      <xdr:rowOff>97427</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88554</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2017" y="6603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147356</xdr:rowOff>
    </xdr:from>
    <xdr:to>
      <xdr:col>36</xdr:col>
      <xdr:colOff>165100</xdr:colOff>
      <xdr:row>38</xdr:row>
      <xdr:rowOff>77506</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49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68633</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3017" y="6583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55916</xdr:rowOff>
    </xdr:from>
    <xdr:to>
      <xdr:col>55</xdr:col>
      <xdr:colOff>50800</xdr:colOff>
      <xdr:row>32</xdr:row>
      <xdr:rowOff>157516</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554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78793</xdr:rowOff>
    </xdr:from>
    <xdr:ext cx="469744"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539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89227</xdr:rowOff>
    </xdr:from>
    <xdr:to>
      <xdr:col>50</xdr:col>
      <xdr:colOff>165100</xdr:colOff>
      <xdr:row>33</xdr:row>
      <xdr:rowOff>19377</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557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31</xdr:row>
      <xdr:rowOff>35904</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04428" y="5350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98044</xdr:rowOff>
    </xdr:from>
    <xdr:to>
      <xdr:col>46</xdr:col>
      <xdr:colOff>38100</xdr:colOff>
      <xdr:row>33</xdr:row>
      <xdr:rowOff>28194</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558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31</xdr:row>
      <xdr:rowOff>44721</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15428" y="5359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141151</xdr:rowOff>
    </xdr:from>
    <xdr:to>
      <xdr:col>41</xdr:col>
      <xdr:colOff>101600</xdr:colOff>
      <xdr:row>33</xdr:row>
      <xdr:rowOff>71301</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562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31</xdr:row>
      <xdr:rowOff>87828</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626428" y="5402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91186</xdr:rowOff>
    </xdr:from>
    <xdr:to>
      <xdr:col>36</xdr:col>
      <xdr:colOff>165100</xdr:colOff>
      <xdr:row>31</xdr:row>
      <xdr:rowOff>21336</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523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37863</xdr:rowOff>
    </xdr:from>
    <xdr:ext cx="469744"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37428" y="500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59195</xdr:rowOff>
    </xdr:from>
    <xdr:to>
      <xdr:col>54</xdr:col>
      <xdr:colOff>189865</xdr:colOff>
      <xdr:row>59</xdr:row>
      <xdr:rowOff>21057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631695"/>
          <a:ext cx="1270" cy="1504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24884</xdr:rowOff>
    </xdr:from>
    <xdr:ext cx="469744"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140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21057</xdr:rowOff>
    </xdr:from>
    <xdr:to>
      <xdr:col>55</xdr:col>
      <xdr:colOff>88900</xdr:colOff>
      <xdr:row>59</xdr:row>
      <xdr:rowOff>21057</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136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5872</xdr:rowOff>
    </xdr:from>
    <xdr:ext cx="599010"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40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120,339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59195</xdr:rowOff>
    </xdr:from>
    <xdr:to>
      <xdr:col>55</xdr:col>
      <xdr:colOff>88900</xdr:colOff>
      <xdr:row>50</xdr:row>
      <xdr:rowOff>59195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63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139840</xdr:rowOff>
    </xdr:from>
    <xdr:to>
      <xdr:col>55</xdr:col>
      <xdr:colOff>0</xdr:colOff>
      <xdr:row>57</xdr:row>
      <xdr:rowOff>8534</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9639300" y="9569590"/>
          <a:ext cx="838200" cy="211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119537</xdr:rowOff>
    </xdr:from>
    <xdr:ext cx="534377"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7207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141110</xdr:rowOff>
    </xdr:from>
    <xdr:to>
      <xdr:col>55</xdr:col>
      <xdr:colOff>50800</xdr:colOff>
      <xdr:row>57</xdr:row>
      <xdr:rowOff>71260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74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91999</xdr:rowOff>
    </xdr:from>
    <xdr:to>
      <xdr:col>50</xdr:col>
      <xdr:colOff>114300</xdr:colOff>
      <xdr:row>55</xdr:row>
      <xdr:rowOff>139840</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8750300" y="9521749"/>
          <a:ext cx="889000" cy="47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144767</xdr:rowOff>
    </xdr:from>
    <xdr:to>
      <xdr:col>50</xdr:col>
      <xdr:colOff>165100</xdr:colOff>
      <xdr:row>57</xdr:row>
      <xdr:rowOff>74917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7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66044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372111" y="9838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72149</xdr:rowOff>
    </xdr:from>
    <xdr:to>
      <xdr:col>45</xdr:col>
      <xdr:colOff>177800</xdr:colOff>
      <xdr:row>55</xdr:row>
      <xdr:rowOff>91999</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7861300" y="9501899"/>
          <a:ext cx="889000" cy="1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119647</xdr:rowOff>
    </xdr:from>
    <xdr:to>
      <xdr:col>46</xdr:col>
      <xdr:colOff>38100</xdr:colOff>
      <xdr:row>57</xdr:row>
      <xdr:rowOff>49797</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72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40924</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483111" y="981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72149</xdr:rowOff>
    </xdr:from>
    <xdr:to>
      <xdr:col>41</xdr:col>
      <xdr:colOff>50800</xdr:colOff>
      <xdr:row>58</xdr:row>
      <xdr:rowOff>16307</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flipV="1">
          <a:off x="6972300" y="9501899"/>
          <a:ext cx="889000" cy="458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154242</xdr:rowOff>
    </xdr:from>
    <xdr:to>
      <xdr:col>41</xdr:col>
      <xdr:colOff>101600</xdr:colOff>
      <xdr:row>57</xdr:row>
      <xdr:rowOff>84392</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75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75519</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594111" y="9848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123393</xdr:rowOff>
    </xdr:from>
    <xdr:to>
      <xdr:col>36</xdr:col>
      <xdr:colOff>165100</xdr:colOff>
      <xdr:row>57</xdr:row>
      <xdr:rowOff>53543</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7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70070</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05111" y="949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129184</xdr:rowOff>
    </xdr:from>
    <xdr:to>
      <xdr:col>55</xdr:col>
      <xdr:colOff>50800</xdr:colOff>
      <xdr:row>57</xdr:row>
      <xdr:rowOff>59334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973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152061</xdr:rowOff>
    </xdr:from>
    <xdr:ext cx="534377"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958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89040</xdr:rowOff>
    </xdr:from>
    <xdr:to>
      <xdr:col>50</xdr:col>
      <xdr:colOff>165100</xdr:colOff>
      <xdr:row>56</xdr:row>
      <xdr:rowOff>19190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951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35717</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372111" y="929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41199</xdr:rowOff>
    </xdr:from>
    <xdr:to>
      <xdr:col>46</xdr:col>
      <xdr:colOff>38100</xdr:colOff>
      <xdr:row>55</xdr:row>
      <xdr:rowOff>142799</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947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159326</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483111" y="924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21349</xdr:rowOff>
    </xdr:from>
    <xdr:to>
      <xdr:col>41</xdr:col>
      <xdr:colOff>101600</xdr:colOff>
      <xdr:row>55</xdr:row>
      <xdr:rowOff>122949</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945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139476</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594111" y="922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136957</xdr:rowOff>
    </xdr:from>
    <xdr:to>
      <xdr:col>36</xdr:col>
      <xdr:colOff>165100</xdr:colOff>
      <xdr:row>58</xdr:row>
      <xdr:rowOff>67107</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990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58234</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05111" y="1000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商工費グラフ枠">
          <a:extLst>
            <a:ext uri="{FF2B5EF4-FFF2-40B4-BE49-F238E27FC236}">
              <a16:creationId xmlns:a16="http://schemas.microsoft.com/office/drawing/2014/main" id="{00000000-0008-0000-07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57036</xdr:rowOff>
    </xdr:from>
    <xdr:to>
      <xdr:col>54</xdr:col>
      <xdr:colOff>189865</xdr:colOff>
      <xdr:row>79</xdr:row>
      <xdr:rowOff>34379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10475595" y="12229986"/>
          <a:ext cx="1270" cy="134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38206</xdr:rowOff>
    </xdr:from>
    <xdr:ext cx="378565" cy="259045"/>
    <xdr:sp macro="" textlink="">
      <xdr:nvSpPr>
        <xdr:cNvPr id="406" name="商工費最小値テキスト">
          <a:extLst>
            <a:ext uri="{FF2B5EF4-FFF2-40B4-BE49-F238E27FC236}">
              <a16:creationId xmlns:a16="http://schemas.microsoft.com/office/drawing/2014/main" id="{00000000-0008-0000-0700-000096010000}"/>
            </a:ext>
          </a:extLst>
        </xdr:cNvPr>
        <xdr:cNvSpPr txBox="1"/>
      </xdr:nvSpPr>
      <xdr:spPr>
        <a:xfrm>
          <a:off x="10528300" y="13582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34379</xdr:rowOff>
    </xdr:from>
    <xdr:to>
      <xdr:col>55</xdr:col>
      <xdr:colOff>88900</xdr:colOff>
      <xdr:row>79</xdr:row>
      <xdr:rowOff>34379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357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3713</xdr:rowOff>
    </xdr:from>
    <xdr:ext cx="599010" cy="259045"/>
    <xdr:sp macro="" textlink="">
      <xdr:nvSpPr>
        <xdr:cNvPr id="408" name="商工費最大値テキスト">
          <a:extLst>
            <a:ext uri="{FF2B5EF4-FFF2-40B4-BE49-F238E27FC236}">
              <a16:creationId xmlns:a16="http://schemas.microsoft.com/office/drawing/2014/main" id="{00000000-0008-0000-0700-000098010000}"/>
            </a:ext>
          </a:extLst>
        </xdr:cNvPr>
        <xdr:cNvSpPr txBox="1"/>
      </xdr:nvSpPr>
      <xdr:spPr>
        <a:xfrm>
          <a:off x="10528300" y="1200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107,009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57036</xdr:rowOff>
    </xdr:from>
    <xdr:to>
      <xdr:col>55</xdr:col>
      <xdr:colOff>88900</xdr:colOff>
      <xdr:row>71</xdr:row>
      <xdr:rowOff>57036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222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73558</xdr:rowOff>
    </xdr:from>
    <xdr:to>
      <xdr:col>55</xdr:col>
      <xdr:colOff>0</xdr:colOff>
      <xdr:row>78</xdr:row>
      <xdr:rowOff>76479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9639300" y="13446658"/>
          <a:ext cx="838200" cy="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121023</xdr:rowOff>
    </xdr:from>
    <xdr:ext cx="534377" cy="259045"/>
    <xdr:sp macro="" textlink="">
      <xdr:nvSpPr>
        <xdr:cNvPr id="411" name="商工費平均値テキスト">
          <a:extLst>
            <a:ext uri="{FF2B5EF4-FFF2-40B4-BE49-F238E27FC236}">
              <a16:creationId xmlns:a16="http://schemas.microsoft.com/office/drawing/2014/main" id="{00000000-0008-0000-0700-00009B010000}"/>
            </a:ext>
          </a:extLst>
        </xdr:cNvPr>
        <xdr:cNvSpPr txBox="1"/>
      </xdr:nvSpPr>
      <xdr:spPr>
        <a:xfrm>
          <a:off x="10528300" y="13151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98146</xdr:rowOff>
    </xdr:from>
    <xdr:to>
      <xdr:col>55</xdr:col>
      <xdr:colOff>50800</xdr:colOff>
      <xdr:row>78</xdr:row>
      <xdr:rowOff>28296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10426700" y="1329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24854</xdr:rowOff>
    </xdr:from>
    <xdr:to>
      <xdr:col>50</xdr:col>
      <xdr:colOff>114300</xdr:colOff>
      <xdr:row>78</xdr:row>
      <xdr:rowOff>73558</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8750300" y="13397954"/>
          <a:ext cx="889000" cy="48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141185</xdr:rowOff>
    </xdr:from>
    <xdr:to>
      <xdr:col>50</xdr:col>
      <xdr:colOff>165100</xdr:colOff>
      <xdr:row>78</xdr:row>
      <xdr:rowOff>71335</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9588500" y="133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87862</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372111" y="1311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157099</xdr:rowOff>
    </xdr:from>
    <xdr:to>
      <xdr:col>45</xdr:col>
      <xdr:colOff>177800</xdr:colOff>
      <xdr:row>78</xdr:row>
      <xdr:rowOff>24854</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7861300" y="13358749"/>
          <a:ext cx="889000" cy="39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131787</xdr:rowOff>
    </xdr:from>
    <xdr:to>
      <xdr:col>46</xdr:col>
      <xdr:colOff>38100</xdr:colOff>
      <xdr:row>78</xdr:row>
      <xdr:rowOff>61937</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8699500" y="1333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78464</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83111" y="1310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157099</xdr:rowOff>
    </xdr:from>
    <xdr:to>
      <xdr:col>41</xdr:col>
      <xdr:colOff>50800</xdr:colOff>
      <xdr:row>78</xdr:row>
      <xdr:rowOff>1054</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flipV="1">
          <a:off x="6972300" y="13358749"/>
          <a:ext cx="889000" cy="1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166663</xdr:rowOff>
    </xdr:from>
    <xdr:to>
      <xdr:col>41</xdr:col>
      <xdr:colOff>101600</xdr:colOff>
      <xdr:row>78</xdr:row>
      <xdr:rowOff>96813</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7810500" y="133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87940</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594111" y="1346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159144</xdr:rowOff>
    </xdr:from>
    <xdr:to>
      <xdr:col>36</xdr:col>
      <xdr:colOff>165100</xdr:colOff>
      <xdr:row>78</xdr:row>
      <xdr:rowOff>89294</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6921500" y="1336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80421</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05111" y="1345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25679</xdr:rowOff>
    </xdr:from>
    <xdr:to>
      <xdr:col>55</xdr:col>
      <xdr:colOff>50800</xdr:colOff>
      <xdr:row>78</xdr:row>
      <xdr:rowOff>127279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10426700" y="1339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4106</xdr:rowOff>
    </xdr:from>
    <xdr:ext cx="534377" cy="259045"/>
    <xdr:sp macro="" textlink="">
      <xdr:nvSpPr>
        <xdr:cNvPr id="430" name="商工費該当値テキスト">
          <a:extLst>
            <a:ext uri="{FF2B5EF4-FFF2-40B4-BE49-F238E27FC236}">
              <a16:creationId xmlns:a16="http://schemas.microsoft.com/office/drawing/2014/main" id="{00000000-0008-0000-0700-0000AE010000}"/>
            </a:ext>
          </a:extLst>
        </xdr:cNvPr>
        <xdr:cNvSpPr txBox="1"/>
      </xdr:nvSpPr>
      <xdr:spPr>
        <a:xfrm>
          <a:off x="10528300" y="1337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22758</xdr:rowOff>
    </xdr:from>
    <xdr:to>
      <xdr:col>50</xdr:col>
      <xdr:colOff>165100</xdr:colOff>
      <xdr:row>78</xdr:row>
      <xdr:rowOff>124358</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9588500" y="1339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115485</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9372111" y="13488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145504</xdr:rowOff>
    </xdr:from>
    <xdr:to>
      <xdr:col>46</xdr:col>
      <xdr:colOff>38100</xdr:colOff>
      <xdr:row>78</xdr:row>
      <xdr:rowOff>75654</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8699500" y="1334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66781</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8483111" y="1343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106299</xdr:rowOff>
    </xdr:from>
    <xdr:to>
      <xdr:col>41</xdr:col>
      <xdr:colOff>101600</xdr:colOff>
      <xdr:row>78</xdr:row>
      <xdr:rowOff>36449</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7810500" y="1330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52976</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7594111" y="13083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121704</xdr:rowOff>
    </xdr:from>
    <xdr:to>
      <xdr:col>36</xdr:col>
      <xdr:colOff>165100</xdr:colOff>
      <xdr:row>78</xdr:row>
      <xdr:rowOff>51854</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6921500" y="13323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68381</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705111" y="1309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94391</xdr:rowOff>
    </xdr:from>
    <xdr:to>
      <xdr:col>54</xdr:col>
      <xdr:colOff>189865</xdr:colOff>
      <xdr:row>98</xdr:row>
      <xdr:rowOff>79355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867791"/>
          <a:ext cx="1270" cy="1013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83182</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88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79355</xdr:rowOff>
    </xdr:from>
    <xdr:to>
      <xdr:col>55</xdr:col>
      <xdr:colOff>88900</xdr:colOff>
      <xdr:row>98</xdr:row>
      <xdr:rowOff>79355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881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41068</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643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234,910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94391</xdr:rowOff>
    </xdr:from>
    <xdr:to>
      <xdr:col>55</xdr:col>
      <xdr:colOff>88900</xdr:colOff>
      <xdr:row>92</xdr:row>
      <xdr:rowOff>94391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867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145858</xdr:rowOff>
    </xdr:from>
    <xdr:to>
      <xdr:col>55</xdr:col>
      <xdr:colOff>0</xdr:colOff>
      <xdr:row>93</xdr:row>
      <xdr:rowOff>92132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5919258"/>
          <a:ext cx="838200" cy="11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149330</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608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170903</xdr:rowOff>
    </xdr:from>
    <xdr:to>
      <xdr:col>55</xdr:col>
      <xdr:colOff>50800</xdr:colOff>
      <xdr:row>97</xdr:row>
      <xdr:rowOff>101053</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63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145858</xdr:rowOff>
    </xdr:from>
    <xdr:to>
      <xdr:col>50</xdr:col>
      <xdr:colOff>114300</xdr:colOff>
      <xdr:row>93</xdr:row>
      <xdr:rowOff>163722</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5919258"/>
          <a:ext cx="889000" cy="189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161128</xdr:rowOff>
    </xdr:from>
    <xdr:to>
      <xdr:col>50</xdr:col>
      <xdr:colOff>165100</xdr:colOff>
      <xdr:row>97</xdr:row>
      <xdr:rowOff>91278</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6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82405</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71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95352</xdr:rowOff>
    </xdr:from>
    <xdr:to>
      <xdr:col>45</xdr:col>
      <xdr:colOff>177800</xdr:colOff>
      <xdr:row>93</xdr:row>
      <xdr:rowOff>163722</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5697302"/>
          <a:ext cx="889000" cy="41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1191</xdr:rowOff>
    </xdr:from>
    <xdr:to>
      <xdr:col>46</xdr:col>
      <xdr:colOff>38100</xdr:colOff>
      <xdr:row>97</xdr:row>
      <xdr:rowOff>102791</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631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93918</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724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76780</xdr:rowOff>
    </xdr:from>
    <xdr:to>
      <xdr:col>41</xdr:col>
      <xdr:colOff>50800</xdr:colOff>
      <xdr:row>91</xdr:row>
      <xdr:rowOff>95352</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5678730"/>
          <a:ext cx="889000" cy="1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19048</xdr:rowOff>
    </xdr:from>
    <xdr:to>
      <xdr:col>41</xdr:col>
      <xdr:colOff>101600</xdr:colOff>
      <xdr:row>97</xdr:row>
      <xdr:rowOff>120648</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649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111775</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74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7062</xdr:rowOff>
    </xdr:from>
    <xdr:to>
      <xdr:col>36</xdr:col>
      <xdr:colOff>165100</xdr:colOff>
      <xdr:row>97</xdr:row>
      <xdr:rowOff>108662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637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99789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73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41332</xdr:rowOff>
    </xdr:from>
    <xdr:to>
      <xdr:col>55</xdr:col>
      <xdr:colOff>50800</xdr:colOff>
      <xdr:row>93</xdr:row>
      <xdr:rowOff>142932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598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64209</xdr:rowOff>
    </xdr:from>
    <xdr:ext cx="599010"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5837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95058</xdr:rowOff>
    </xdr:from>
    <xdr:to>
      <xdr:col>50</xdr:col>
      <xdr:colOff>165100</xdr:colOff>
      <xdr:row>93</xdr:row>
      <xdr:rowOff>25208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586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41735</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39795" y="15643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112922</xdr:rowOff>
    </xdr:from>
    <xdr:to>
      <xdr:col>46</xdr:col>
      <xdr:colOff>38100</xdr:colOff>
      <xdr:row>94</xdr:row>
      <xdr:rowOff>43072</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05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59599</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50795" y="15832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44552</xdr:rowOff>
    </xdr:from>
    <xdr:to>
      <xdr:col>41</xdr:col>
      <xdr:colOff>101600</xdr:colOff>
      <xdr:row>91</xdr:row>
      <xdr:rowOff>146152</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564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89</xdr:row>
      <xdr:rowOff>162679</xdr:rowOff>
    </xdr:from>
    <xdr:ext cx="59901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61795" y="15421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25980</xdr:rowOff>
    </xdr:from>
    <xdr:to>
      <xdr:col>36</xdr:col>
      <xdr:colOff>165100</xdr:colOff>
      <xdr:row>91</xdr:row>
      <xdr:rowOff>127580</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562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89</xdr:row>
      <xdr:rowOff>144107</xdr:rowOff>
    </xdr:from>
    <xdr:ext cx="599010"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672795" y="15403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139069</xdr:rowOff>
    </xdr:from>
    <xdr:to>
      <xdr:col>85</xdr:col>
      <xdr:colOff>126364</xdr:colOff>
      <xdr:row>38</xdr:row>
      <xdr:rowOff>120432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282569"/>
          <a:ext cx="1269" cy="1352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124259</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63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120432</xdr:rowOff>
    </xdr:from>
    <xdr:to>
      <xdr:col>86</xdr:col>
      <xdr:colOff>25400</xdr:colOff>
      <xdr:row>38</xdr:row>
      <xdr:rowOff>120432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63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85746</xdr:rowOff>
    </xdr:from>
    <xdr:ext cx="599010"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057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138,058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139069</xdr:rowOff>
    </xdr:from>
    <xdr:to>
      <xdr:col>86</xdr:col>
      <xdr:colOff>25400</xdr:colOff>
      <xdr:row>30</xdr:row>
      <xdr:rowOff>139069</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28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42208</xdr:rowOff>
    </xdr:from>
    <xdr:to>
      <xdr:col>85</xdr:col>
      <xdr:colOff>127000</xdr:colOff>
      <xdr:row>38</xdr:row>
      <xdr:rowOff>44614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5481300" y="6557308"/>
          <a:ext cx="838200" cy="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110395</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282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87518</xdr:rowOff>
    </xdr:from>
    <xdr:to>
      <xdr:col>85</xdr:col>
      <xdr:colOff>177800</xdr:colOff>
      <xdr:row>38</xdr:row>
      <xdr:rowOff>17667</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43116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155985</xdr:rowOff>
    </xdr:from>
    <xdr:to>
      <xdr:col>81</xdr:col>
      <xdr:colOff>50800</xdr:colOff>
      <xdr:row>38</xdr:row>
      <xdr:rowOff>42208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4592300" y="6499635"/>
          <a:ext cx="889000" cy="5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81335</xdr:rowOff>
    </xdr:from>
    <xdr:to>
      <xdr:col>81</xdr:col>
      <xdr:colOff>101600</xdr:colOff>
      <xdr:row>38</xdr:row>
      <xdr:rowOff>11485</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42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28012</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20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155985</xdr:rowOff>
    </xdr:from>
    <xdr:to>
      <xdr:col>76</xdr:col>
      <xdr:colOff>114300</xdr:colOff>
      <xdr:row>38</xdr:row>
      <xdr:rowOff>81266</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3703300" y="6499635"/>
          <a:ext cx="889000" cy="9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113665</xdr:rowOff>
    </xdr:from>
    <xdr:to>
      <xdr:col>76</xdr:col>
      <xdr:colOff>165100</xdr:colOff>
      <xdr:row>38</xdr:row>
      <xdr:rowOff>43815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34942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55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81266</xdr:rowOff>
    </xdr:from>
    <xdr:to>
      <xdr:col>71</xdr:col>
      <xdr:colOff>177800</xdr:colOff>
      <xdr:row>38</xdr:row>
      <xdr:rowOff>86578</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2814300" y="6596366"/>
          <a:ext cx="889000" cy="5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117377</xdr:rowOff>
    </xdr:from>
    <xdr:to>
      <xdr:col>72</xdr:col>
      <xdr:colOff>38100</xdr:colOff>
      <xdr:row>38</xdr:row>
      <xdr:rowOff>47527</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46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64054</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23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89727</xdr:rowOff>
    </xdr:from>
    <xdr:to>
      <xdr:col>67</xdr:col>
      <xdr:colOff>101600</xdr:colOff>
      <xdr:row>38</xdr:row>
      <xdr:rowOff>19878</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43337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36404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20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165264</xdr:rowOff>
    </xdr:from>
    <xdr:to>
      <xdr:col>85</xdr:col>
      <xdr:colOff>177800</xdr:colOff>
      <xdr:row>38</xdr:row>
      <xdr:rowOff>95414</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50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80190</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42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162858</xdr:rowOff>
    </xdr:from>
    <xdr:to>
      <xdr:col>81</xdr:col>
      <xdr:colOff>101600</xdr:colOff>
      <xdr:row>38</xdr:row>
      <xdr:rowOff>93008</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50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84135</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59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105185</xdr:rowOff>
    </xdr:from>
    <xdr:to>
      <xdr:col>76</xdr:col>
      <xdr:colOff>165100</xdr:colOff>
      <xdr:row>38</xdr:row>
      <xdr:rowOff>35335</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44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51862</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22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30466</xdr:rowOff>
    </xdr:from>
    <xdr:to>
      <xdr:col>72</xdr:col>
      <xdr:colOff>38100</xdr:colOff>
      <xdr:row>38</xdr:row>
      <xdr:rowOff>132066</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54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123193</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63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35778</xdr:rowOff>
    </xdr:from>
    <xdr:to>
      <xdr:col>67</xdr:col>
      <xdr:colOff>101600</xdr:colOff>
      <xdr:row>38</xdr:row>
      <xdr:rowOff>137378</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55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128505</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64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100046</xdr:rowOff>
    </xdr:from>
    <xdr:to>
      <xdr:col>85</xdr:col>
      <xdr:colOff>126364</xdr:colOff>
      <xdr:row>58</xdr:row>
      <xdr:rowOff>111864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843996"/>
          <a:ext cx="1269" cy="1211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115691</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05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111864</xdr:rowOff>
    </xdr:from>
    <xdr:to>
      <xdr:col>86</xdr:col>
      <xdr:colOff>25400</xdr:colOff>
      <xdr:row>58</xdr:row>
      <xdr:rowOff>111864</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05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46723</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619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100046</xdr:rowOff>
    </xdr:from>
    <xdr:to>
      <xdr:col>86</xdr:col>
      <xdr:colOff>25400</xdr:colOff>
      <xdr:row>51</xdr:row>
      <xdr:rowOff>100046</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843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7283</xdr:rowOff>
    </xdr:from>
    <xdr:to>
      <xdr:col>85</xdr:col>
      <xdr:colOff>127000</xdr:colOff>
      <xdr:row>58</xdr:row>
      <xdr:rowOff>44382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951383"/>
          <a:ext cx="838200" cy="3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81891</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6830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59014</xdr:rowOff>
    </xdr:from>
    <xdr:to>
      <xdr:col>85</xdr:col>
      <xdr:colOff>177800</xdr:colOff>
      <xdr:row>57</xdr:row>
      <xdr:rowOff>160614</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83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37340</xdr:rowOff>
    </xdr:from>
    <xdr:to>
      <xdr:col>81</xdr:col>
      <xdr:colOff>50800</xdr:colOff>
      <xdr:row>58</xdr:row>
      <xdr:rowOff>44382</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981440"/>
          <a:ext cx="889000" cy="7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94813</xdr:rowOff>
    </xdr:from>
    <xdr:to>
      <xdr:col>81</xdr:col>
      <xdr:colOff>101600</xdr:colOff>
      <xdr:row>58</xdr:row>
      <xdr:rowOff>24963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8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41490</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64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37340</xdr:rowOff>
    </xdr:from>
    <xdr:to>
      <xdr:col>76</xdr:col>
      <xdr:colOff>114300</xdr:colOff>
      <xdr:row>58</xdr:row>
      <xdr:rowOff>51361</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981440"/>
          <a:ext cx="889000" cy="1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100966</xdr:rowOff>
    </xdr:from>
    <xdr:to>
      <xdr:col>76</xdr:col>
      <xdr:colOff>165100</xdr:colOff>
      <xdr:row>58</xdr:row>
      <xdr:rowOff>31116</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87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47643</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64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49597</xdr:rowOff>
    </xdr:from>
    <xdr:to>
      <xdr:col>71</xdr:col>
      <xdr:colOff>177800</xdr:colOff>
      <xdr:row>58</xdr:row>
      <xdr:rowOff>51361</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2814300" y="9993697"/>
          <a:ext cx="889000" cy="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107299</xdr:rowOff>
    </xdr:from>
    <xdr:to>
      <xdr:col>72</xdr:col>
      <xdr:colOff>38100</xdr:colOff>
      <xdr:row>58</xdr:row>
      <xdr:rowOff>37449</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87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53976</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65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112092</xdr:rowOff>
    </xdr:from>
    <xdr:to>
      <xdr:col>67</xdr:col>
      <xdr:colOff>101600</xdr:colOff>
      <xdr:row>58</xdr:row>
      <xdr:rowOff>42242</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88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58769</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65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127933</xdr:rowOff>
    </xdr:from>
    <xdr:to>
      <xdr:col>85</xdr:col>
      <xdr:colOff>177800</xdr:colOff>
      <xdr:row>58</xdr:row>
      <xdr:rowOff>58083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90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42860</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815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165032</xdr:rowOff>
    </xdr:from>
    <xdr:to>
      <xdr:col>81</xdr:col>
      <xdr:colOff>101600</xdr:colOff>
      <xdr:row>58</xdr:row>
      <xdr:rowOff>95182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93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86309</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10030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157990</xdr:rowOff>
    </xdr:from>
    <xdr:to>
      <xdr:col>76</xdr:col>
      <xdr:colOff>165100</xdr:colOff>
      <xdr:row>58</xdr:row>
      <xdr:rowOff>88140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93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79267</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10023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561</xdr:rowOff>
    </xdr:from>
    <xdr:to>
      <xdr:col>72</xdr:col>
      <xdr:colOff>38100</xdr:colOff>
      <xdr:row>58</xdr:row>
      <xdr:rowOff>102161</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94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93288</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10037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170247</xdr:rowOff>
    </xdr:from>
    <xdr:to>
      <xdr:col>67</xdr:col>
      <xdr:colOff>101600</xdr:colOff>
      <xdr:row>58</xdr:row>
      <xdr:rowOff>100397</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94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91524</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1003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119444</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292394"/>
          <a:ext cx="1269" cy="1296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66121</xdr:rowOff>
    </xdr:from>
    <xdr:ext cx="599010"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2067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119444</xdr:rowOff>
    </xdr:from>
    <xdr:to>
      <xdr:col>86</xdr:col>
      <xdr:colOff>25400</xdr:colOff>
      <xdr:row>71</xdr:row>
      <xdr:rowOff>119444</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2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15672</xdr:rowOff>
    </xdr:from>
    <xdr:to>
      <xdr:col>85</xdr:col>
      <xdr:colOff>127000</xdr:colOff>
      <xdr:row>78</xdr:row>
      <xdr:rowOff>31877</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5481300" y="13045872"/>
          <a:ext cx="838200" cy="359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60520</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433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82093</xdr:rowOff>
    </xdr:from>
    <xdr:to>
      <xdr:col>85</xdr:col>
      <xdr:colOff>177800</xdr:colOff>
      <xdr:row>79</xdr:row>
      <xdr:rowOff>12243</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455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91046</xdr:rowOff>
    </xdr:from>
    <xdr:to>
      <xdr:col>81</xdr:col>
      <xdr:colOff>50800</xdr:colOff>
      <xdr:row>78</xdr:row>
      <xdr:rowOff>31877</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2778346"/>
          <a:ext cx="889000" cy="62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105511</xdr:rowOff>
    </xdr:from>
    <xdr:to>
      <xdr:col>81</xdr:col>
      <xdr:colOff>101600</xdr:colOff>
      <xdr:row>79</xdr:row>
      <xdr:rowOff>35661</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4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26788</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57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91046</xdr:rowOff>
    </xdr:from>
    <xdr:to>
      <xdr:col>76</xdr:col>
      <xdr:colOff>114300</xdr:colOff>
      <xdr:row>75</xdr:row>
      <xdr:rowOff>139319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3703300" y="12778346"/>
          <a:ext cx="889000" cy="21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145542</xdr:rowOff>
    </xdr:from>
    <xdr:to>
      <xdr:col>76</xdr:col>
      <xdr:colOff>165100</xdr:colOff>
      <xdr:row>79</xdr:row>
      <xdr:rowOff>75692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518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66819</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611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139319</xdr:rowOff>
    </xdr:from>
    <xdr:to>
      <xdr:col>71</xdr:col>
      <xdr:colOff>177800</xdr:colOff>
      <xdr:row>76</xdr:row>
      <xdr:rowOff>125349</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2814300" y="12998069"/>
          <a:ext cx="889000" cy="15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123292</xdr:rowOff>
    </xdr:from>
    <xdr:to>
      <xdr:col>72</xdr:col>
      <xdr:colOff>38100</xdr:colOff>
      <xdr:row>79</xdr:row>
      <xdr:rowOff>53442</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49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44569</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589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144411</xdr:rowOff>
    </xdr:from>
    <xdr:to>
      <xdr:col>67</xdr:col>
      <xdr:colOff>101600</xdr:colOff>
      <xdr:row>79</xdr:row>
      <xdr:rowOff>74561</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51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65688</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610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136322</xdr:rowOff>
    </xdr:from>
    <xdr:to>
      <xdr:col>85</xdr:col>
      <xdr:colOff>177800</xdr:colOff>
      <xdr:row>76</xdr:row>
      <xdr:rowOff>66472</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299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159199</xdr:rowOff>
    </xdr:from>
    <xdr:ext cx="534377"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284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152527</xdr:rowOff>
    </xdr:from>
    <xdr:to>
      <xdr:col>81</xdr:col>
      <xdr:colOff>101600</xdr:colOff>
      <xdr:row>78</xdr:row>
      <xdr:rowOff>82677</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35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99204</xdr:rowOff>
    </xdr:from>
    <xdr:ext cx="534377"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14111" y="13129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40246</xdr:rowOff>
    </xdr:from>
    <xdr:to>
      <xdr:col>76</xdr:col>
      <xdr:colOff>165100</xdr:colOff>
      <xdr:row>74</xdr:row>
      <xdr:rowOff>141846</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272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158373</xdr:rowOff>
    </xdr:from>
    <xdr:ext cx="534377"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325111" y="1250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88519</xdr:rowOff>
    </xdr:from>
    <xdr:to>
      <xdr:col>72</xdr:col>
      <xdr:colOff>38100</xdr:colOff>
      <xdr:row>76</xdr:row>
      <xdr:rowOff>18669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294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35196</xdr:rowOff>
    </xdr:from>
    <xdr:ext cx="534377"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436111" y="1272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74549</xdr:rowOff>
    </xdr:from>
    <xdr:to>
      <xdr:col>67</xdr:col>
      <xdr:colOff>101600</xdr:colOff>
      <xdr:row>77</xdr:row>
      <xdr:rowOff>4699</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10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21226</xdr:rowOff>
    </xdr:from>
    <xdr:ext cx="534377"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547111" y="12879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156060</xdr:rowOff>
    </xdr:from>
    <xdr:to>
      <xdr:col>85</xdr:col>
      <xdr:colOff>126364</xdr:colOff>
      <xdr:row>99</xdr:row>
      <xdr:rowOff>18573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758010"/>
          <a:ext cx="1269" cy="123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22400</xdr:rowOff>
    </xdr:from>
    <xdr:ext cx="469744"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9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18573</xdr:rowOff>
    </xdr:from>
    <xdr:to>
      <xdr:col>86</xdr:col>
      <xdr:colOff>25400</xdr:colOff>
      <xdr:row>99</xdr:row>
      <xdr:rowOff>18573</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992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102737</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53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156060</xdr:rowOff>
    </xdr:from>
    <xdr:to>
      <xdr:col>86</xdr:col>
      <xdr:colOff>25400</xdr:colOff>
      <xdr:row>91</xdr:row>
      <xdr:rowOff>156060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75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97165</xdr:rowOff>
    </xdr:from>
    <xdr:to>
      <xdr:col>85</xdr:col>
      <xdr:colOff>127000</xdr:colOff>
      <xdr:row>97</xdr:row>
      <xdr:rowOff>98994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5481300" y="16727815"/>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118978</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406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96101</xdr:rowOff>
    </xdr:from>
    <xdr:to>
      <xdr:col>85</xdr:col>
      <xdr:colOff>177800</xdr:colOff>
      <xdr:row>97</xdr:row>
      <xdr:rowOff>26251</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5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97165</xdr:rowOff>
    </xdr:from>
    <xdr:to>
      <xdr:col>81</xdr:col>
      <xdr:colOff>50800</xdr:colOff>
      <xdr:row>97</xdr:row>
      <xdr:rowOff>105150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727815"/>
          <a:ext cx="889000" cy="7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109048</xdr:rowOff>
    </xdr:from>
    <xdr:to>
      <xdr:col>81</xdr:col>
      <xdr:colOff>101600</xdr:colOff>
      <xdr:row>97</xdr:row>
      <xdr:rowOff>39198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55725</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34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105150</xdr:rowOff>
    </xdr:from>
    <xdr:to>
      <xdr:col>76</xdr:col>
      <xdr:colOff>114300</xdr:colOff>
      <xdr:row>97</xdr:row>
      <xdr:rowOff>122289</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735800"/>
          <a:ext cx="889000" cy="17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110525</xdr:rowOff>
    </xdr:from>
    <xdr:to>
      <xdr:col>76</xdr:col>
      <xdr:colOff>165100</xdr:colOff>
      <xdr:row>97</xdr:row>
      <xdr:rowOff>40675</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57202</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34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110858</xdr:rowOff>
    </xdr:from>
    <xdr:to>
      <xdr:col>71</xdr:col>
      <xdr:colOff>177800</xdr:colOff>
      <xdr:row>97</xdr:row>
      <xdr:rowOff>122289</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2814300" y="16741508"/>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104239</xdr:rowOff>
    </xdr:from>
    <xdr:to>
      <xdr:col>72</xdr:col>
      <xdr:colOff>38100</xdr:colOff>
      <xdr:row>97</xdr:row>
      <xdr:rowOff>34389</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50916</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57231</xdr:rowOff>
    </xdr:from>
    <xdr:to>
      <xdr:col>67</xdr:col>
      <xdr:colOff>101600</xdr:colOff>
      <xdr:row>96</xdr:row>
      <xdr:rowOff>158831</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3908</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2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48194</xdr:rowOff>
    </xdr:from>
    <xdr:to>
      <xdr:col>85</xdr:col>
      <xdr:colOff>177800</xdr:colOff>
      <xdr:row>97</xdr:row>
      <xdr:rowOff>149794</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67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26621</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65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46365</xdr:rowOff>
    </xdr:from>
    <xdr:to>
      <xdr:col>81</xdr:col>
      <xdr:colOff>101600</xdr:colOff>
      <xdr:row>97</xdr:row>
      <xdr:rowOff>147965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67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139092</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769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54350</xdr:rowOff>
    </xdr:from>
    <xdr:to>
      <xdr:col>76</xdr:col>
      <xdr:colOff>165100</xdr:colOff>
      <xdr:row>97</xdr:row>
      <xdr:rowOff>155950</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68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147077</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77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71489</xdr:rowOff>
    </xdr:from>
    <xdr:to>
      <xdr:col>72</xdr:col>
      <xdr:colOff>38100</xdr:colOff>
      <xdr:row>98</xdr:row>
      <xdr:rowOff>1639</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70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164216</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79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60058</xdr:rowOff>
    </xdr:from>
    <xdr:to>
      <xdr:col>67</xdr:col>
      <xdr:colOff>101600</xdr:colOff>
      <xdr:row>97</xdr:row>
      <xdr:rowOff>161658</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69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152785</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78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41768</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528168"/>
          <a:ext cx="1269" cy="1126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165158</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680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159895</xdr:rowOff>
    </xdr:from>
    <xdr:ext cx="534377"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30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41768</xdr:rowOff>
    </xdr:from>
    <xdr:to>
      <xdr:col>116</xdr:col>
      <xdr:colOff>152400</xdr:colOff>
      <xdr:row>32</xdr:row>
      <xdr:rowOff>41768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528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82607</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262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59730</xdr:rowOff>
    </xdr:from>
    <xdr:to>
      <xdr:col>116</xdr:col>
      <xdr:colOff>114300</xdr:colOff>
      <xdr:row>38</xdr:row>
      <xdr:rowOff>161330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7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84191</xdr:rowOff>
    </xdr:from>
    <xdr:to>
      <xdr:col>112</xdr:col>
      <xdr:colOff>38100</xdr:colOff>
      <xdr:row>39</xdr:row>
      <xdr:rowOff>14341</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59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30868</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374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82636</xdr:rowOff>
    </xdr:from>
    <xdr:to>
      <xdr:col>107</xdr:col>
      <xdr:colOff>101600</xdr:colOff>
      <xdr:row>39</xdr:row>
      <xdr:rowOff>12786</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29313</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82636</xdr:rowOff>
    </xdr:from>
    <xdr:to>
      <xdr:col>102</xdr:col>
      <xdr:colOff>165100</xdr:colOff>
      <xdr:row>39</xdr:row>
      <xdr:rowOff>12786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29313</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67457</xdr:rowOff>
    </xdr:from>
    <xdr:to>
      <xdr:col>98</xdr:col>
      <xdr:colOff>38100</xdr:colOff>
      <xdr:row>38</xdr:row>
      <xdr:rowOff>169057</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58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14135</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357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38158</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532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総務費は住民１人当たり</a:t>
          </a:r>
          <a:r>
            <a:rPr kumimoji="1" lang="en-US" altLang="ja-JP" sz="1100">
              <a:solidFill>
                <a:schemeClr val="dk1"/>
              </a:solidFill>
              <a:effectLst/>
              <a:latin typeface="+mn-lt"/>
              <a:ea typeface="+mn-ea"/>
              <a:cs typeface="+mn-cs"/>
            </a:rPr>
            <a:t>135,846</a:t>
          </a:r>
          <a:r>
            <a:rPr kumimoji="1" lang="ja-JP" altLang="ja-JP" sz="1100">
              <a:solidFill>
                <a:schemeClr val="dk1"/>
              </a:solidFill>
              <a:effectLst/>
              <a:latin typeface="+mn-lt"/>
              <a:ea typeface="+mn-ea"/>
              <a:cs typeface="+mn-cs"/>
            </a:rPr>
            <a:t>円で前年度から</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近く増加</a:t>
          </a:r>
          <a:r>
            <a:rPr kumimoji="1" lang="ja-JP" altLang="ja-JP" sz="1100">
              <a:solidFill>
                <a:schemeClr val="dk1"/>
              </a:solidFill>
              <a:effectLst/>
              <a:latin typeface="+mn-lt"/>
              <a:ea typeface="+mn-ea"/>
              <a:cs typeface="+mn-cs"/>
            </a:rPr>
            <a:t>している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復興事業に係る東日本復興交付金の積立金が事業進捗によって大きく変動するため、事業が完了するまでは増減がある。</a:t>
          </a:r>
          <a:endParaRPr lang="ja-JP" altLang="ja-JP" sz="1400">
            <a:effectLst/>
          </a:endParaRPr>
        </a:p>
        <a:p>
          <a:r>
            <a:rPr kumimoji="1" lang="ja-JP" altLang="ja-JP" sz="1100">
              <a:solidFill>
                <a:schemeClr val="dk1"/>
              </a:solidFill>
              <a:effectLst/>
              <a:latin typeface="+mn-lt"/>
              <a:ea typeface="+mn-ea"/>
              <a:cs typeface="+mn-cs"/>
            </a:rPr>
            <a:t>土木費は住民１人当たり</a:t>
          </a:r>
          <a:r>
            <a:rPr kumimoji="1" lang="en-US" altLang="ja-JP" sz="1100">
              <a:solidFill>
                <a:schemeClr val="dk1"/>
              </a:solidFill>
              <a:effectLst/>
              <a:latin typeface="+mn-lt"/>
              <a:ea typeface="+mn-ea"/>
              <a:cs typeface="+mn-cs"/>
            </a:rPr>
            <a:t>197,904</a:t>
          </a:r>
          <a:r>
            <a:rPr kumimoji="1" lang="ja-JP" altLang="ja-JP" sz="1100">
              <a:solidFill>
                <a:schemeClr val="dk1"/>
              </a:solidFill>
              <a:effectLst/>
              <a:latin typeface="+mn-lt"/>
              <a:ea typeface="+mn-ea"/>
              <a:cs typeface="+mn-cs"/>
            </a:rPr>
            <a:t>円、災害復旧費は１人当たり</a:t>
          </a:r>
          <a:r>
            <a:rPr kumimoji="1" lang="en-US" altLang="ja-JP" sz="1100">
              <a:solidFill>
                <a:schemeClr val="dk1"/>
              </a:solidFill>
              <a:effectLst/>
              <a:latin typeface="+mn-lt"/>
              <a:ea typeface="+mn-ea"/>
              <a:cs typeface="+mn-cs"/>
            </a:rPr>
            <a:t>42,766</a:t>
          </a:r>
          <a:r>
            <a:rPr kumimoji="1" lang="ja-JP" altLang="ja-JP" sz="1100">
              <a:solidFill>
                <a:schemeClr val="dk1"/>
              </a:solidFill>
              <a:effectLst/>
              <a:latin typeface="+mn-lt"/>
              <a:ea typeface="+mn-ea"/>
              <a:cs typeface="+mn-cs"/>
            </a:rPr>
            <a:t>円となっており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類似団体平均より高い状況となっている。東日本大震災による復興・復旧事業により高水準となっている。</a:t>
          </a:r>
          <a:endParaRPr lang="ja-JP" altLang="ja-JP" sz="1400">
            <a:effectLst/>
          </a:endParaRPr>
        </a:p>
        <a:p>
          <a:r>
            <a:rPr kumimoji="1" lang="ja-JP" altLang="ja-JP" sz="1100">
              <a:solidFill>
                <a:schemeClr val="dk1"/>
              </a:solidFill>
              <a:effectLst/>
              <a:latin typeface="+mn-lt"/>
              <a:ea typeface="+mn-ea"/>
              <a:cs typeface="+mn-cs"/>
            </a:rPr>
            <a:t>農林水産業費は住民</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a:t>
          </a:r>
          <a:r>
            <a:rPr kumimoji="1" lang="en-US" altLang="ja-JP" sz="1100">
              <a:solidFill>
                <a:schemeClr val="dk1"/>
              </a:solidFill>
              <a:effectLst/>
              <a:latin typeface="+mn-lt"/>
              <a:ea typeface="+mn-ea"/>
              <a:cs typeface="+mn-cs"/>
            </a:rPr>
            <a:t>28,889</a:t>
          </a:r>
          <a:r>
            <a:rPr kumimoji="1" lang="ja-JP" altLang="ja-JP" sz="1100">
              <a:solidFill>
                <a:schemeClr val="dk1"/>
              </a:solidFill>
              <a:effectLst/>
              <a:latin typeface="+mn-lt"/>
              <a:ea typeface="+mn-ea"/>
              <a:cs typeface="+mn-cs"/>
            </a:rPr>
            <a:t>円となっており復興事業である農山漁村地域振興基盤総合整備事業</a:t>
          </a:r>
          <a:r>
            <a:rPr kumimoji="1" lang="ja-JP" altLang="en-US" sz="1100">
              <a:solidFill>
                <a:schemeClr val="dk1"/>
              </a:solidFill>
              <a:effectLst/>
              <a:latin typeface="+mn-lt"/>
              <a:ea typeface="+mn-ea"/>
              <a:cs typeface="+mn-cs"/>
            </a:rPr>
            <a:t>が最終年度で予算額が減少したこと</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類似団体平均と近い数値に下がって</a:t>
          </a:r>
          <a:r>
            <a:rPr kumimoji="1" lang="ja-JP" altLang="ja-JP" sz="1100">
              <a:solidFill>
                <a:schemeClr val="dk1"/>
              </a:solidFill>
              <a:effectLst/>
              <a:latin typeface="+mn-lt"/>
              <a:ea typeface="+mn-ea"/>
              <a:cs typeface="+mn-cs"/>
            </a:rPr>
            <a:t>いる。</a:t>
          </a:r>
          <a:r>
            <a:rPr kumimoji="1" lang="ja-JP" altLang="en-US" sz="1100">
              <a:solidFill>
                <a:schemeClr val="dk1"/>
              </a:solidFill>
              <a:effectLst/>
              <a:latin typeface="+mn-lt"/>
              <a:ea typeface="+mn-ea"/>
              <a:cs typeface="+mn-cs"/>
            </a:rPr>
            <a:t>今後は当該事業の実施前である平成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年度の数値に近づいていくと思われ、類似団体平均を下回る水準となる。</a:t>
          </a:r>
          <a:endParaRPr lang="ja-JP" altLang="ja-JP" sz="1400">
            <a:effectLst/>
          </a:endParaRPr>
        </a:p>
        <a:p>
          <a:r>
            <a:rPr kumimoji="1" lang="ja-JP" altLang="ja-JP" sz="1100">
              <a:solidFill>
                <a:schemeClr val="dk1"/>
              </a:solidFill>
              <a:effectLst/>
              <a:latin typeface="+mn-lt"/>
              <a:ea typeface="+mn-ea"/>
              <a:cs typeface="+mn-cs"/>
            </a:rPr>
            <a:t>東日本大震災による復興事業完了までは住民１人当たりのコストは類似団体より高水準で推移すると予想されるが、その後の維持費等も考慮し事業の選択・精査を徹底し</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年度以降に類似団体平均程度となるよう</a:t>
          </a:r>
          <a:r>
            <a:rPr kumimoji="1" lang="ja-JP" altLang="ja-JP" sz="1100">
              <a:solidFill>
                <a:schemeClr val="dk1"/>
              </a:solidFill>
              <a:effectLst/>
              <a:latin typeface="+mn-lt"/>
              <a:ea typeface="+mn-ea"/>
              <a:cs typeface="+mn-cs"/>
            </a:rPr>
            <a:t>事業費の削減に努めていく。</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宮城県松島町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mn-lt"/>
              <a:ea typeface="+mn-ea"/>
              <a:cs typeface="+mn-cs"/>
            </a:rPr>
            <a:t>　財政調整基金については、事業の精査等により最低水準の取り崩しに努めているが、</a:t>
          </a:r>
          <a:r>
            <a:rPr kumimoji="1" lang="ja-JP" altLang="en-US" sz="1000">
              <a:solidFill>
                <a:schemeClr val="dk1"/>
              </a:solidFill>
              <a:effectLst/>
              <a:latin typeface="+mn-lt"/>
              <a:ea typeface="+mn-ea"/>
              <a:cs typeface="+mn-cs"/>
            </a:rPr>
            <a:t>認定こども園</a:t>
          </a:r>
          <a:r>
            <a:rPr kumimoji="1" lang="ja-JP" altLang="ja-JP" sz="1000">
              <a:solidFill>
                <a:schemeClr val="dk1"/>
              </a:solidFill>
              <a:effectLst/>
              <a:latin typeface="+mn-lt"/>
              <a:ea typeface="+mn-ea"/>
              <a:cs typeface="+mn-cs"/>
            </a:rPr>
            <a:t>整備事業並びに施設老朽化対策事業等により財源不足が見込まれ、基金取崩で減少していくと考えられる。</a:t>
          </a:r>
          <a:endParaRPr lang="ja-JP" altLang="ja-JP" sz="1000">
            <a:effectLst/>
          </a:endParaRPr>
        </a:p>
        <a:p>
          <a:r>
            <a:rPr kumimoji="1" lang="ja-JP" altLang="ja-JP" sz="1000">
              <a:solidFill>
                <a:schemeClr val="dk1"/>
              </a:solidFill>
              <a:effectLst/>
              <a:latin typeface="+mn-lt"/>
              <a:ea typeface="+mn-ea"/>
              <a:cs typeface="+mn-cs"/>
            </a:rPr>
            <a:t>　実質収支額については、引き続き黒字となっている。財政調整基金の標準財政規模比が大幅に下がったが、復興事業の進捗により震災復興特別交付税分が財政調整基金に出入りしているため、復興の進捗と共に下がりながら震災前の水準</a:t>
          </a:r>
          <a:r>
            <a:rPr kumimoji="1" lang="ja-JP" altLang="en-US"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20</a:t>
          </a:r>
          <a:r>
            <a:rPr kumimoji="1" lang="ja-JP" altLang="en-US" sz="1000">
              <a:solidFill>
                <a:schemeClr val="dk1"/>
              </a:solidFill>
              <a:effectLst/>
              <a:latin typeface="+mn-lt"/>
              <a:ea typeface="+mn-ea"/>
              <a:cs typeface="+mn-cs"/>
            </a:rPr>
            <a:t>％未満程度）</a:t>
          </a:r>
          <a:r>
            <a:rPr kumimoji="1" lang="ja-JP" altLang="ja-JP" sz="1000">
              <a:solidFill>
                <a:schemeClr val="dk1"/>
              </a:solidFill>
              <a:effectLst/>
              <a:latin typeface="+mn-lt"/>
              <a:ea typeface="+mn-ea"/>
              <a:cs typeface="+mn-cs"/>
            </a:rPr>
            <a:t>に近づいていく。今後は復興事業も完了に向かうため、事務事業の見直しを推進し、健全な行政運営に努めていく。</a:t>
          </a:r>
          <a:endParaRPr lang="ja-JP" altLang="ja-JP" sz="10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宮城県松島町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連結実質赤字比率については、本町においては全会計で黒字を維持している。</a:t>
          </a:r>
          <a:endParaRPr lang="ja-JP" altLang="ja-JP" sz="1400">
            <a:effectLst/>
          </a:endParaRPr>
        </a:p>
        <a:p>
          <a:r>
            <a:rPr kumimoji="1" lang="ja-JP" altLang="ja-JP" sz="1100">
              <a:solidFill>
                <a:schemeClr val="dk1"/>
              </a:solidFill>
              <a:effectLst/>
              <a:latin typeface="+mn-lt"/>
              <a:ea typeface="+mn-ea"/>
              <a:cs typeface="+mn-cs"/>
            </a:rPr>
            <a:t>　一般会計及び下水道事業特別会計においては復旧事業の影響により数値が変動する可能性が高いが、今後も各会計において適切な財源確保に努める。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宮城県松島町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本町における実質公債費比率については、</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7.9</a:t>
          </a:r>
          <a:r>
            <a:rPr kumimoji="1" lang="ja-JP" altLang="ja-JP" sz="1100">
              <a:solidFill>
                <a:schemeClr val="dk1"/>
              </a:solidFill>
              <a:effectLst/>
              <a:latin typeface="+mn-lt"/>
              <a:ea typeface="+mn-ea"/>
              <a:cs typeface="+mn-cs"/>
            </a:rPr>
            <a:t>％であり平成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年度と比べると</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元利償還金については、</a:t>
          </a:r>
          <a:r>
            <a:rPr kumimoji="1" lang="ja-JP" altLang="en-US" sz="1100">
              <a:solidFill>
                <a:schemeClr val="dk1"/>
              </a:solidFill>
              <a:effectLst/>
              <a:latin typeface="+mn-lt"/>
              <a:ea typeface="+mn-ea"/>
              <a:cs typeface="+mn-cs"/>
            </a:rPr>
            <a:t>松島運動公園整備事業</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償還完了等により</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年度より減額となった。</a:t>
          </a:r>
          <a:endParaRPr lang="ja-JP" altLang="ja-JP" sz="1400">
            <a:effectLst/>
          </a:endParaRPr>
        </a:p>
        <a:p>
          <a:r>
            <a:rPr kumimoji="1" lang="ja-JP" altLang="ja-JP" sz="1100">
              <a:solidFill>
                <a:schemeClr val="dk1"/>
              </a:solidFill>
              <a:effectLst/>
              <a:latin typeface="+mn-lt"/>
              <a:ea typeface="+mn-ea"/>
              <a:cs typeface="+mn-cs"/>
            </a:rPr>
            <a:t>　今後も</a:t>
          </a:r>
          <a:r>
            <a:rPr kumimoji="1" lang="ja-JP" altLang="en-US" sz="1100">
              <a:solidFill>
                <a:schemeClr val="dk1"/>
              </a:solidFill>
              <a:effectLst/>
              <a:latin typeface="+mn-lt"/>
              <a:ea typeface="+mn-ea"/>
              <a:cs typeface="+mn-cs"/>
            </a:rPr>
            <a:t>松島中学校グラウンド改修工事</a:t>
          </a:r>
          <a:r>
            <a:rPr kumimoji="1" lang="ja-JP" altLang="ja-JP" sz="1100">
              <a:solidFill>
                <a:schemeClr val="dk1"/>
              </a:solidFill>
              <a:effectLst/>
              <a:latin typeface="+mn-lt"/>
              <a:ea typeface="+mn-ea"/>
              <a:cs typeface="+mn-cs"/>
            </a:rPr>
            <a:t>や</a:t>
          </a:r>
          <a:r>
            <a:rPr kumimoji="1" lang="ja-JP" altLang="en-US" sz="1100">
              <a:solidFill>
                <a:schemeClr val="dk1"/>
              </a:solidFill>
              <a:effectLst/>
              <a:latin typeface="+mn-lt"/>
              <a:ea typeface="+mn-ea"/>
              <a:cs typeface="+mn-cs"/>
            </a:rPr>
            <a:t>町営三浦墓地法面整備事業</a:t>
          </a:r>
          <a:r>
            <a:rPr kumimoji="1" lang="ja-JP" altLang="ja-JP" sz="1100">
              <a:solidFill>
                <a:schemeClr val="dk1"/>
              </a:solidFill>
              <a:effectLst/>
              <a:latin typeface="+mn-lt"/>
              <a:ea typeface="+mn-ea"/>
              <a:cs typeface="+mn-cs"/>
            </a:rPr>
            <a:t>に係る起債の償還開始により元利償還金については高い数値を推移すると見込まれる。新規発行に際しては起債に大きく頼ることのない財政運営に努め、実質公債費比率の上昇を抑えていく。</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宮城県松島町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本町における将来負担比率については、</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21.7</a:t>
          </a:r>
          <a:r>
            <a:rPr kumimoji="1" lang="ja-JP" altLang="ja-JP" sz="1100">
              <a:solidFill>
                <a:schemeClr val="dk1"/>
              </a:solidFill>
              <a:effectLst/>
              <a:latin typeface="+mn-lt"/>
              <a:ea typeface="+mn-ea"/>
              <a:cs typeface="+mn-cs"/>
            </a:rPr>
            <a:t>％であり平成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年度と比べると</a:t>
          </a:r>
          <a:r>
            <a:rPr kumimoji="1" lang="en-US" altLang="ja-JP" sz="1100">
              <a:solidFill>
                <a:schemeClr val="dk1"/>
              </a:solidFill>
              <a:effectLst/>
              <a:latin typeface="+mn-lt"/>
              <a:ea typeface="+mn-ea"/>
              <a:cs typeface="+mn-cs"/>
            </a:rPr>
            <a:t>7.0</a:t>
          </a:r>
          <a:r>
            <a:rPr kumimoji="1" lang="ja-JP" altLang="ja-JP" sz="1100">
              <a:solidFill>
                <a:schemeClr val="dk1"/>
              </a:solidFill>
              <a:effectLst/>
              <a:latin typeface="+mn-lt"/>
              <a:ea typeface="+mn-ea"/>
              <a:cs typeface="+mn-cs"/>
            </a:rPr>
            <a:t>ポイント減となっている。</a:t>
          </a:r>
          <a:endParaRPr lang="ja-JP" altLang="ja-JP" sz="1400">
            <a:effectLst/>
          </a:endParaRPr>
        </a:p>
        <a:p>
          <a:r>
            <a:rPr kumimoji="1" lang="ja-JP" altLang="ja-JP" sz="1100">
              <a:solidFill>
                <a:schemeClr val="dk1"/>
              </a:solidFill>
              <a:effectLst/>
              <a:latin typeface="+mn-lt"/>
              <a:ea typeface="+mn-ea"/>
              <a:cs typeface="+mn-cs"/>
            </a:rPr>
            <a:t>　地方債の現在高については、借入を抑制しており、今年度も平成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年度より残高が約</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億円減少している。また、一般会計等における現在高の約半分は臨時財政対策債である。　</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年度はコロナ禍による臨時財政対策債の借入増が見込まれており一時的に増加に転じる可能性があるが、</a:t>
          </a:r>
          <a:r>
            <a:rPr kumimoji="1" lang="ja-JP" altLang="ja-JP" sz="1100">
              <a:solidFill>
                <a:schemeClr val="dk1"/>
              </a:solidFill>
              <a:effectLst/>
              <a:latin typeface="+mn-lt"/>
              <a:ea typeface="+mn-ea"/>
              <a:cs typeface="+mn-cs"/>
            </a:rPr>
            <a:t>今後も新規発行に際しては、事業の緊急性・ニーズ等を的確に把握し適切な処理に努めていく。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宮城県松島町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・復興交付金事業の財源として配分されている東日本大震災復興交付金基金については、事業進捗により減少している。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財政調整基金については、震災復興特別交付税の過年度精算分により取崩し額が増加したため減少している。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・東日本大震災復興交付金基金については復興交付金事業の進捗により減少していくもので事業完了後には余剰分を国に返還となる。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財政調整基金については、震災復興特別交付税の未精算分も含まれており今後返還等となる予定である。また、直近で</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認定こども園</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整備等のハード事業が予定されており、他の事業精査と並行して行いながらも積立額は減少となる見込み。</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・東日本大震災復興交付金基金：東日本大震災からの復興・復旧に係る避難道路整備事業や下水道整備事業等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・震災復興基金：復興定住促進や住宅再建支援、防災対策事業等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・庁舎建設基金：庁舎敷地購入・庁舎建設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・ふるさと納税基金：寄附者の意向に応じた施策の推進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・長寿社会対策基金：福祉活動の促進、高齢化社会に対応した施策の推進</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・東日本大震災復興交付金基金：国からの配分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億円、前年度事業精査による積戻金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億円を積立する一方、</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避難道路整備事業や漁港関係事業に係る財源として約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億円を充当したことにより減少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・庁舎建設基金：庁舎建設財源として毎年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千万円を積立することとしているため増加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・ふるさと納税基金：寄附金の増による増加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・震災復興基金：事業精査により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約百万円積立てた一方、復興事業推進のため復興定住促進事業や津波被災住宅再建支援事業・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避難所備品整理事業等の財源として約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百万円を充当したことにより減少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・東日本大震災復興交付金基金：復興交付金事業完了後、未執行分については国に返還予定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・庁舎建設基金：現庁舎敷地は令和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年度までの借地となっており、今後の建替えや敷地購入のため毎年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千万円を積立予定だが、</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経常経費増による財源不足により令和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千万円の積立とする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・ふるさと納税基金：寄附者の意向に沿って事業に活用していく予定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・震災復興基金：復興事業に係る財源として取崩し予定で、基金中津波被災住宅再建支援分について残額を返還予定</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・復興事業に係る震災復興特別交付税未精算分が含まれていることから増加していたが事業進捗による精算により減少している。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・復興事業の進捗による震災復興特別交付税精算及び</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認定こども園推進事業</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や施設老朽化対策事業等による財源不足に係る基金取崩など</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で</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減少していく見込みである。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・予算状況により積立・取崩ししておらず増減なし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・全体事業計画と地方債償還計画を踏まえ今後の予算状況により積立・取崩しを行う予定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宮城県松島町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13,896
13,838
53.56
11,681,464
9,859,395
322,224
3,856,774
5,527,682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21.7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本町における有形固定資産減価償却率は</a:t>
          </a:r>
          <a:r>
            <a:rPr kumimoji="1" lang="en-US" altLang="ja-JP" sz="1100">
              <a:latin typeface="ＭＳ Ｐゴシック" panose="020B0600070205080204" pitchFamily="50" charset="-128"/>
              <a:ea typeface="ＭＳ Ｐゴシック" panose="020B0600070205080204" pitchFamily="50" charset="-128"/>
            </a:rPr>
            <a:t>61.3</a:t>
          </a:r>
          <a:r>
            <a:rPr kumimoji="1" lang="ja-JP" altLang="en-US" sz="1100">
              <a:latin typeface="ＭＳ Ｐゴシック" panose="020B0600070205080204" pitchFamily="50" charset="-128"/>
              <a:ea typeface="ＭＳ Ｐゴシック" panose="020B0600070205080204" pitchFamily="50" charset="-128"/>
            </a:rPr>
            <a:t>％であり、上昇傾向にある。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近年整備した避難所等の災害関連施設が全体数値を引き下げており、その他多くの固定資産は数値以上に更新時期に来ているため、公共施設等総合管理計画や個別施設計画に基づいた適正管理を推進し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000-000042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132715</xdr:rowOff>
    </xdr:from>
    <xdr:to>
      <xdr:col>23</xdr:col>
      <xdr:colOff>85090</xdr:colOff>
      <xdr:row>34</xdr:row>
      <xdr:rowOff>30026</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flipV="1">
          <a:off x="4760595" y="5190490"/>
          <a:ext cx="1270" cy="1440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33853</xdr:rowOff>
    </xdr:from>
    <xdr:ext cx="405111" cy="259045"/>
    <xdr:sp macro="" textlink="">
      <xdr:nvSpPr>
        <xdr:cNvPr id="68" name="有形固定資産減価償却率最小値テキスト">
          <a:extLst>
            <a:ext uri="{FF2B5EF4-FFF2-40B4-BE49-F238E27FC236}">
              <a16:creationId xmlns:a16="http://schemas.microsoft.com/office/drawing/2014/main" id="{00000000-0008-0000-0000-000044000000}"/>
            </a:ext>
          </a:extLst>
        </xdr:cNvPr>
        <xdr:cNvSpPr txBox="1"/>
      </xdr:nvSpPr>
      <xdr:spPr>
        <a:xfrm>
          <a:off x="4813300" y="6634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30026</xdr:rowOff>
    </xdr:from>
    <xdr:to>
      <xdr:col>23</xdr:col>
      <xdr:colOff>174625</xdr:colOff>
      <xdr:row>34</xdr:row>
      <xdr:rowOff>30026</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673600" y="6630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79392</xdr:rowOff>
    </xdr:from>
    <xdr:ext cx="405111" cy="259045"/>
    <xdr:sp macro="" textlink="">
      <xdr:nvSpPr>
        <xdr:cNvPr id="70" name="有形固定資産減価償却率最大値テキスト">
          <a:extLst>
            <a:ext uri="{FF2B5EF4-FFF2-40B4-BE49-F238E27FC236}">
              <a16:creationId xmlns:a16="http://schemas.microsoft.com/office/drawing/2014/main" id="{00000000-0008-0000-0000-000046000000}"/>
            </a:ext>
          </a:extLst>
        </xdr:cNvPr>
        <xdr:cNvSpPr txBox="1"/>
      </xdr:nvSpPr>
      <xdr:spPr>
        <a:xfrm>
          <a:off x="4813300" y="496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132715</xdr:rowOff>
    </xdr:from>
    <xdr:to>
      <xdr:col>23</xdr:col>
      <xdr:colOff>174625</xdr:colOff>
      <xdr:row>25</xdr:row>
      <xdr:rowOff>132715</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a:off x="4673600" y="519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97535</xdr:rowOff>
    </xdr:from>
    <xdr:ext cx="405111" cy="259045"/>
    <xdr:sp macro="" textlink="">
      <xdr:nvSpPr>
        <xdr:cNvPr id="72" name="有形固定資産減価償却率平均値テキスト">
          <a:extLst>
            <a:ext uri="{FF2B5EF4-FFF2-40B4-BE49-F238E27FC236}">
              <a16:creationId xmlns:a16="http://schemas.microsoft.com/office/drawing/2014/main" id="{00000000-0008-0000-0000-000048000000}"/>
            </a:ext>
          </a:extLst>
        </xdr:cNvPr>
        <xdr:cNvSpPr txBox="1"/>
      </xdr:nvSpPr>
      <xdr:spPr>
        <a:xfrm>
          <a:off x="4813300" y="56696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74658</xdr:rowOff>
    </xdr:from>
    <xdr:to>
      <xdr:col>23</xdr:col>
      <xdr:colOff>136525</xdr:colOff>
      <xdr:row>30</xdr:row>
      <xdr:rowOff>4808</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4711700" y="581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77742</xdr:rowOff>
    </xdr:from>
    <xdr:to>
      <xdr:col>19</xdr:col>
      <xdr:colOff>187325</xdr:colOff>
      <xdr:row>30</xdr:row>
      <xdr:rowOff>7892</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4000500" y="58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56152</xdr:rowOff>
    </xdr:from>
    <xdr:to>
      <xdr:col>15</xdr:col>
      <xdr:colOff>187325</xdr:colOff>
      <xdr:row>29</xdr:row>
      <xdr:rowOff>157752</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3238500" y="5799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11702</xdr:rowOff>
    </xdr:from>
    <xdr:to>
      <xdr:col>11</xdr:col>
      <xdr:colOff>187325</xdr:colOff>
      <xdr:row>28</xdr:row>
      <xdr:rowOff>113302</xdr:rowOff>
    </xdr:to>
    <xdr:sp macro="" textlink="">
      <xdr:nvSpPr>
        <xdr:cNvPr id="76" name="フローチャート: 判断 75">
          <a:extLst>
            <a:ext uri="{FF2B5EF4-FFF2-40B4-BE49-F238E27FC236}">
              <a16:creationId xmlns:a16="http://schemas.microsoft.com/office/drawing/2014/main" id="{00000000-0008-0000-0000-00004C000000}"/>
            </a:ext>
          </a:extLst>
        </xdr:cNvPr>
        <xdr:cNvSpPr/>
      </xdr:nvSpPr>
      <xdr:spPr>
        <a:xfrm>
          <a:off x="2476500" y="558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51798</xdr:rowOff>
    </xdr:from>
    <xdr:to>
      <xdr:col>7</xdr:col>
      <xdr:colOff>187325</xdr:colOff>
      <xdr:row>28</xdr:row>
      <xdr:rowOff>153398</xdr:rowOff>
    </xdr:to>
    <xdr:sp macro="" textlink="">
      <xdr:nvSpPr>
        <xdr:cNvPr id="77" name="フローチャート: 判断 76">
          <a:extLst>
            <a:ext uri="{FF2B5EF4-FFF2-40B4-BE49-F238E27FC236}">
              <a16:creationId xmlns:a16="http://schemas.microsoft.com/office/drawing/2014/main" id="{00000000-0008-0000-0000-00004D000000}"/>
            </a:ext>
          </a:extLst>
        </xdr:cNvPr>
        <xdr:cNvSpPr/>
      </xdr:nvSpPr>
      <xdr:spPr>
        <a:xfrm>
          <a:off x="1714500" y="562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124006</xdr:rowOff>
    </xdr:from>
    <xdr:to>
      <xdr:col>23</xdr:col>
      <xdr:colOff>136525</xdr:colOff>
      <xdr:row>30</xdr:row>
      <xdr:rowOff>54156</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711700" y="586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102433</xdr:rowOff>
    </xdr:from>
    <xdr:ext cx="405111" cy="259045"/>
    <xdr:sp macro="" textlink="">
      <xdr:nvSpPr>
        <xdr:cNvPr id="84" name="有形固定資産減価償却率該当値テキスト">
          <a:extLst>
            <a:ext uri="{FF2B5EF4-FFF2-40B4-BE49-F238E27FC236}">
              <a16:creationId xmlns:a16="http://schemas.microsoft.com/office/drawing/2014/main" id="{00000000-0008-0000-0000-000054000000}"/>
            </a:ext>
          </a:extLst>
        </xdr:cNvPr>
        <xdr:cNvSpPr txBox="1"/>
      </xdr:nvSpPr>
      <xdr:spPr>
        <a:xfrm>
          <a:off x="4813300" y="5846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80826</xdr:rowOff>
    </xdr:from>
    <xdr:to>
      <xdr:col>19</xdr:col>
      <xdr:colOff>187325</xdr:colOff>
      <xdr:row>30</xdr:row>
      <xdr:rowOff>10976</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4000500" y="582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131626</xdr:rowOff>
    </xdr:from>
    <xdr:to>
      <xdr:col>23</xdr:col>
      <xdr:colOff>85725</xdr:colOff>
      <xdr:row>30</xdr:row>
      <xdr:rowOff>3356</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4051300" y="5875201"/>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46899</xdr:rowOff>
    </xdr:from>
    <xdr:to>
      <xdr:col>15</xdr:col>
      <xdr:colOff>187325</xdr:colOff>
      <xdr:row>29</xdr:row>
      <xdr:rowOff>148499</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3238500" y="579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97699</xdr:rowOff>
    </xdr:from>
    <xdr:to>
      <xdr:col>19</xdr:col>
      <xdr:colOff>136525</xdr:colOff>
      <xdr:row>29</xdr:row>
      <xdr:rowOff>131626</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3289300" y="5841274"/>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24419</xdr:rowOff>
    </xdr:from>
    <xdr:ext cx="405111" cy="259045"/>
    <xdr:sp macro="" textlink="">
      <xdr:nvSpPr>
        <xdr:cNvPr id="89" name="n_1aveValue有形固定資産減価償却率">
          <a:extLst>
            <a:ext uri="{FF2B5EF4-FFF2-40B4-BE49-F238E27FC236}">
              <a16:creationId xmlns:a16="http://schemas.microsoft.com/office/drawing/2014/main" id="{00000000-0008-0000-0000-000059000000}"/>
            </a:ext>
          </a:extLst>
        </xdr:cNvPr>
        <xdr:cNvSpPr txBox="1"/>
      </xdr:nvSpPr>
      <xdr:spPr>
        <a:xfrm>
          <a:off x="3836044" y="5596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148879</xdr:rowOff>
    </xdr:from>
    <xdr:ext cx="405111" cy="259045"/>
    <xdr:sp macro="" textlink="">
      <xdr:nvSpPr>
        <xdr:cNvPr id="90" name="n_2aveValue有形固定資産減価償却率">
          <a:extLst>
            <a:ext uri="{FF2B5EF4-FFF2-40B4-BE49-F238E27FC236}">
              <a16:creationId xmlns:a16="http://schemas.microsoft.com/office/drawing/2014/main" id="{00000000-0008-0000-0000-00005A000000}"/>
            </a:ext>
          </a:extLst>
        </xdr:cNvPr>
        <xdr:cNvSpPr txBox="1"/>
      </xdr:nvSpPr>
      <xdr:spPr>
        <a:xfrm>
          <a:off x="3086744" y="5892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129829</xdr:rowOff>
    </xdr:from>
    <xdr:ext cx="405111" cy="259045"/>
    <xdr:sp macro="" textlink="">
      <xdr:nvSpPr>
        <xdr:cNvPr id="91" name="n_3aveValue有形固定資産減価償却率">
          <a:extLst>
            <a:ext uri="{FF2B5EF4-FFF2-40B4-BE49-F238E27FC236}">
              <a16:creationId xmlns:a16="http://schemas.microsoft.com/office/drawing/2014/main" id="{00000000-0008-0000-0000-00005B000000}"/>
            </a:ext>
          </a:extLst>
        </xdr:cNvPr>
        <xdr:cNvSpPr txBox="1"/>
      </xdr:nvSpPr>
      <xdr:spPr>
        <a:xfrm>
          <a:off x="2324744" y="5359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169925</xdr:rowOff>
    </xdr:from>
    <xdr:ext cx="405111" cy="259045"/>
    <xdr:sp macro="" textlink="">
      <xdr:nvSpPr>
        <xdr:cNvPr id="92" name="n_4aveValue有形固定資産減価償却率">
          <a:extLst>
            <a:ext uri="{FF2B5EF4-FFF2-40B4-BE49-F238E27FC236}">
              <a16:creationId xmlns:a16="http://schemas.microsoft.com/office/drawing/2014/main" id="{00000000-0008-0000-0000-00005C000000}"/>
            </a:ext>
          </a:extLst>
        </xdr:cNvPr>
        <xdr:cNvSpPr txBox="1"/>
      </xdr:nvSpPr>
      <xdr:spPr>
        <a:xfrm>
          <a:off x="1562744" y="539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2103</xdr:rowOff>
    </xdr:from>
    <xdr:ext cx="405111" cy="259045"/>
    <xdr:sp macro="" textlink="">
      <xdr:nvSpPr>
        <xdr:cNvPr id="93" name="n_1mainValue有形固定資産減価償却率">
          <a:extLst>
            <a:ext uri="{FF2B5EF4-FFF2-40B4-BE49-F238E27FC236}">
              <a16:creationId xmlns:a16="http://schemas.microsoft.com/office/drawing/2014/main" id="{00000000-0008-0000-0000-00005D000000}"/>
            </a:ext>
          </a:extLst>
        </xdr:cNvPr>
        <xdr:cNvSpPr txBox="1"/>
      </xdr:nvSpPr>
      <xdr:spPr>
        <a:xfrm>
          <a:off x="3836044" y="5917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165026</xdr:rowOff>
    </xdr:from>
    <xdr:ext cx="405111" cy="259045"/>
    <xdr:sp macro="" textlink="">
      <xdr:nvSpPr>
        <xdr:cNvPr id="94" name="n_2mainValue有形固定資産減価償却率">
          <a:extLst>
            <a:ext uri="{FF2B5EF4-FFF2-40B4-BE49-F238E27FC236}">
              <a16:creationId xmlns:a16="http://schemas.microsoft.com/office/drawing/2014/main" id="{00000000-0008-0000-0000-00005E000000}"/>
            </a:ext>
          </a:extLst>
        </xdr:cNvPr>
        <xdr:cNvSpPr txBox="1"/>
      </xdr:nvSpPr>
      <xdr:spPr>
        <a:xfrm>
          <a:off x="3086744" y="556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a:extLst>
            <a:ext uri="{FF2B5EF4-FFF2-40B4-BE49-F238E27FC236}">
              <a16:creationId xmlns:a16="http://schemas.microsoft.com/office/drawing/2014/main" id="{00000000-0008-0000-0000-00005F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a:extLst>
            <a:ext uri="{FF2B5EF4-FFF2-40B4-BE49-F238E27FC236}">
              <a16:creationId xmlns:a16="http://schemas.microsoft.com/office/drawing/2014/main" id="{00000000-0008-0000-0000-000060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a:extLst>
            <a:ext uri="{FF2B5EF4-FFF2-40B4-BE49-F238E27FC236}">
              <a16:creationId xmlns:a16="http://schemas.microsoft.com/office/drawing/2014/main" id="{00000000-0008-0000-0000-000061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[ 660.9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本町における債務償還比率については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660.9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％であり、類似団体と比べると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140.2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ポイント高くなっている。地方債の新規発行を抑制し、償還が完了した起債もあることから、ここ数年は数値の改善傾向にある。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a:extLst>
            <a:ext uri="{FF2B5EF4-FFF2-40B4-BE49-F238E27FC236}">
              <a16:creationId xmlns:a16="http://schemas.microsoft.com/office/drawing/2014/main" id="{00000000-0008-0000-0000-00006D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1" name="直線コネクタ 110">
          <a:extLst>
            <a:ext uri="{FF2B5EF4-FFF2-40B4-BE49-F238E27FC236}">
              <a16:creationId xmlns:a16="http://schemas.microsoft.com/office/drawing/2014/main" id="{00000000-0008-0000-0000-00006F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a:extLst>
            <a:ext uri="{FF2B5EF4-FFF2-40B4-BE49-F238E27FC236}">
              <a16:creationId xmlns:a16="http://schemas.microsoft.com/office/drawing/2014/main" id="{00000000-0008-0000-0000-00007A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96647</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flipV="1">
          <a:off x="14793595" y="5312833"/>
          <a:ext cx="1269" cy="1384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100474</xdr:rowOff>
    </xdr:from>
    <xdr:ext cx="560923" cy="259045"/>
    <xdr:sp macro="" textlink="">
      <xdr:nvSpPr>
        <xdr:cNvPr id="124" name="債務償還比率最小値テキスト">
          <a:extLst>
            <a:ext uri="{FF2B5EF4-FFF2-40B4-BE49-F238E27FC236}">
              <a16:creationId xmlns:a16="http://schemas.microsoft.com/office/drawing/2014/main" id="{00000000-0008-0000-0000-00007C000000}"/>
            </a:ext>
          </a:extLst>
        </xdr:cNvPr>
        <xdr:cNvSpPr txBox="1"/>
      </xdr:nvSpPr>
      <xdr:spPr>
        <a:xfrm>
          <a:off x="14846300" y="670129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96647</xdr:rowOff>
    </xdr:from>
    <xdr:to>
      <xdr:col>76</xdr:col>
      <xdr:colOff>111125</xdr:colOff>
      <xdr:row>34</xdr:row>
      <xdr:rowOff>96647</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4706600" y="669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6" name="債務償還比率最大値テキスト">
          <a:extLst>
            <a:ext uri="{FF2B5EF4-FFF2-40B4-BE49-F238E27FC236}">
              <a16:creationId xmlns:a16="http://schemas.microsoft.com/office/drawing/2014/main" id="{00000000-0008-0000-0000-00007E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165886</xdr:rowOff>
    </xdr:from>
    <xdr:ext cx="469744" cy="259045"/>
    <xdr:sp macro="" textlink="">
      <xdr:nvSpPr>
        <xdr:cNvPr id="128" name="債務償還比率平均値テキスト">
          <a:extLst>
            <a:ext uri="{FF2B5EF4-FFF2-40B4-BE49-F238E27FC236}">
              <a16:creationId xmlns:a16="http://schemas.microsoft.com/office/drawing/2014/main" id="{00000000-0008-0000-0000-000080000000}"/>
            </a:ext>
          </a:extLst>
        </xdr:cNvPr>
        <xdr:cNvSpPr txBox="1"/>
      </xdr:nvSpPr>
      <xdr:spPr>
        <a:xfrm>
          <a:off x="14846300" y="57380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143009</xdr:rowOff>
    </xdr:from>
    <xdr:to>
      <xdr:col>76</xdr:col>
      <xdr:colOff>73025</xdr:colOff>
      <xdr:row>30</xdr:row>
      <xdr:rowOff>73159</xdr:rowOff>
    </xdr:to>
    <xdr:sp macro="" textlink="">
      <xdr:nvSpPr>
        <xdr:cNvPr id="129" name="フローチャート: 判断 128">
          <a:extLst>
            <a:ext uri="{FF2B5EF4-FFF2-40B4-BE49-F238E27FC236}">
              <a16:creationId xmlns:a16="http://schemas.microsoft.com/office/drawing/2014/main" id="{00000000-0008-0000-0000-000081000000}"/>
            </a:ext>
          </a:extLst>
        </xdr:cNvPr>
        <xdr:cNvSpPr/>
      </xdr:nvSpPr>
      <xdr:spPr>
        <a:xfrm>
          <a:off x="14744700" y="588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70563</xdr:rowOff>
    </xdr:from>
    <xdr:to>
      <xdr:col>72</xdr:col>
      <xdr:colOff>123825</xdr:colOff>
      <xdr:row>30</xdr:row>
      <xdr:rowOff>713</xdr:rowOff>
    </xdr:to>
    <xdr:sp macro="" textlink="">
      <xdr:nvSpPr>
        <xdr:cNvPr id="130" name="フローチャート: 判断 129">
          <a:extLst>
            <a:ext uri="{FF2B5EF4-FFF2-40B4-BE49-F238E27FC236}">
              <a16:creationId xmlns:a16="http://schemas.microsoft.com/office/drawing/2014/main" id="{00000000-0008-0000-0000-000082000000}"/>
            </a:ext>
          </a:extLst>
        </xdr:cNvPr>
        <xdr:cNvSpPr/>
      </xdr:nvSpPr>
      <xdr:spPr>
        <a:xfrm>
          <a:off x="14033500" y="581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60847</xdr:rowOff>
    </xdr:from>
    <xdr:to>
      <xdr:col>68</xdr:col>
      <xdr:colOff>123825</xdr:colOff>
      <xdr:row>29</xdr:row>
      <xdr:rowOff>162447</xdr:rowOff>
    </xdr:to>
    <xdr:sp macro="" textlink="">
      <xdr:nvSpPr>
        <xdr:cNvPr id="131" name="フローチャート: 判断 130">
          <a:extLst>
            <a:ext uri="{FF2B5EF4-FFF2-40B4-BE49-F238E27FC236}">
              <a16:creationId xmlns:a16="http://schemas.microsoft.com/office/drawing/2014/main" id="{00000000-0008-0000-0000-000083000000}"/>
            </a:ext>
          </a:extLst>
        </xdr:cNvPr>
        <xdr:cNvSpPr/>
      </xdr:nvSpPr>
      <xdr:spPr>
        <a:xfrm>
          <a:off x="13271500" y="5804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49932</xdr:rowOff>
    </xdr:from>
    <xdr:to>
      <xdr:col>64</xdr:col>
      <xdr:colOff>123825</xdr:colOff>
      <xdr:row>29</xdr:row>
      <xdr:rowOff>151532</xdr:rowOff>
    </xdr:to>
    <xdr:sp macro="" textlink="">
      <xdr:nvSpPr>
        <xdr:cNvPr id="132" name="フローチャート: 判断 131">
          <a:extLst>
            <a:ext uri="{FF2B5EF4-FFF2-40B4-BE49-F238E27FC236}">
              <a16:creationId xmlns:a16="http://schemas.microsoft.com/office/drawing/2014/main" id="{00000000-0008-0000-0000-000084000000}"/>
            </a:ext>
          </a:extLst>
        </xdr:cNvPr>
        <xdr:cNvSpPr/>
      </xdr:nvSpPr>
      <xdr:spPr>
        <a:xfrm>
          <a:off x="12509500" y="579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76920</xdr:rowOff>
    </xdr:from>
    <xdr:to>
      <xdr:col>60</xdr:col>
      <xdr:colOff>123825</xdr:colOff>
      <xdr:row>30</xdr:row>
      <xdr:rowOff>7070</xdr:rowOff>
    </xdr:to>
    <xdr:sp macro="" textlink="">
      <xdr:nvSpPr>
        <xdr:cNvPr id="133" name="フローチャート: 判断 132">
          <a:extLst>
            <a:ext uri="{FF2B5EF4-FFF2-40B4-BE49-F238E27FC236}">
              <a16:creationId xmlns:a16="http://schemas.microsoft.com/office/drawing/2014/main" id="{00000000-0008-0000-0000-000085000000}"/>
            </a:ext>
          </a:extLst>
        </xdr:cNvPr>
        <xdr:cNvSpPr/>
      </xdr:nvSpPr>
      <xdr:spPr>
        <a:xfrm>
          <a:off x="11747500" y="58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139721</xdr:rowOff>
    </xdr:from>
    <xdr:to>
      <xdr:col>76</xdr:col>
      <xdr:colOff>73025</xdr:colOff>
      <xdr:row>31</xdr:row>
      <xdr:rowOff>69871</xdr:rowOff>
    </xdr:to>
    <xdr:sp macro="" textlink="">
      <xdr:nvSpPr>
        <xdr:cNvPr id="139" name="楕円 138">
          <a:extLst>
            <a:ext uri="{FF2B5EF4-FFF2-40B4-BE49-F238E27FC236}">
              <a16:creationId xmlns:a16="http://schemas.microsoft.com/office/drawing/2014/main" id="{00000000-0008-0000-0000-00008B000000}"/>
            </a:ext>
          </a:extLst>
        </xdr:cNvPr>
        <xdr:cNvSpPr/>
      </xdr:nvSpPr>
      <xdr:spPr>
        <a:xfrm>
          <a:off x="14744700" y="605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118148</xdr:rowOff>
    </xdr:from>
    <xdr:ext cx="469744" cy="259045"/>
    <xdr:sp macro="" textlink="">
      <xdr:nvSpPr>
        <xdr:cNvPr id="140" name="債務償還比率該当値テキスト">
          <a:extLst>
            <a:ext uri="{FF2B5EF4-FFF2-40B4-BE49-F238E27FC236}">
              <a16:creationId xmlns:a16="http://schemas.microsoft.com/office/drawing/2014/main" id="{00000000-0008-0000-0000-00008C000000}"/>
            </a:ext>
          </a:extLst>
        </xdr:cNvPr>
        <xdr:cNvSpPr txBox="1"/>
      </xdr:nvSpPr>
      <xdr:spPr>
        <a:xfrm>
          <a:off x="14846300" y="6033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23925</xdr:rowOff>
    </xdr:from>
    <xdr:to>
      <xdr:col>72</xdr:col>
      <xdr:colOff>123825</xdr:colOff>
      <xdr:row>31</xdr:row>
      <xdr:rowOff>125525</xdr:rowOff>
    </xdr:to>
    <xdr:sp macro="" textlink="">
      <xdr:nvSpPr>
        <xdr:cNvPr id="141" name="楕円 140">
          <a:extLst>
            <a:ext uri="{FF2B5EF4-FFF2-40B4-BE49-F238E27FC236}">
              <a16:creationId xmlns:a16="http://schemas.microsoft.com/office/drawing/2014/main" id="{00000000-0008-0000-0000-00008D000000}"/>
            </a:ext>
          </a:extLst>
        </xdr:cNvPr>
        <xdr:cNvSpPr/>
      </xdr:nvSpPr>
      <xdr:spPr>
        <a:xfrm>
          <a:off x="14033500" y="61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19071</xdr:rowOff>
    </xdr:from>
    <xdr:to>
      <xdr:col>76</xdr:col>
      <xdr:colOff>22225</xdr:colOff>
      <xdr:row>31</xdr:row>
      <xdr:rowOff>74725</xdr:rowOff>
    </xdr:to>
    <xdr:cxnSp macro="">
      <xdr:nvCxnSpPr>
        <xdr:cNvPr id="142" name="直線コネクタ 141">
          <a:extLst>
            <a:ext uri="{FF2B5EF4-FFF2-40B4-BE49-F238E27FC236}">
              <a16:creationId xmlns:a16="http://schemas.microsoft.com/office/drawing/2014/main" id="{00000000-0008-0000-0000-00008E000000}"/>
            </a:ext>
          </a:extLst>
        </xdr:cNvPr>
        <xdr:cNvCxnSpPr/>
      </xdr:nvCxnSpPr>
      <xdr:spPr>
        <a:xfrm flipV="1">
          <a:off x="14084300" y="6105546"/>
          <a:ext cx="711200" cy="55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115083</xdr:rowOff>
    </xdr:from>
    <xdr:to>
      <xdr:col>68</xdr:col>
      <xdr:colOff>123825</xdr:colOff>
      <xdr:row>32</xdr:row>
      <xdr:rowOff>45233</xdr:rowOff>
    </xdr:to>
    <xdr:sp macro="" textlink="">
      <xdr:nvSpPr>
        <xdr:cNvPr id="143" name="楕円 142">
          <a:extLst>
            <a:ext uri="{FF2B5EF4-FFF2-40B4-BE49-F238E27FC236}">
              <a16:creationId xmlns:a16="http://schemas.microsoft.com/office/drawing/2014/main" id="{00000000-0008-0000-0000-00008F000000}"/>
            </a:ext>
          </a:extLst>
        </xdr:cNvPr>
        <xdr:cNvSpPr/>
      </xdr:nvSpPr>
      <xdr:spPr>
        <a:xfrm>
          <a:off x="13271500" y="620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74725</xdr:rowOff>
    </xdr:from>
    <xdr:to>
      <xdr:col>72</xdr:col>
      <xdr:colOff>73025</xdr:colOff>
      <xdr:row>31</xdr:row>
      <xdr:rowOff>165883</xdr:rowOff>
    </xdr:to>
    <xdr:cxnSp macro="">
      <xdr:nvCxnSpPr>
        <xdr:cNvPr id="144" name="直線コネクタ 143">
          <a:extLst>
            <a:ext uri="{FF2B5EF4-FFF2-40B4-BE49-F238E27FC236}">
              <a16:creationId xmlns:a16="http://schemas.microsoft.com/office/drawing/2014/main" id="{00000000-0008-0000-0000-000090000000}"/>
            </a:ext>
          </a:extLst>
        </xdr:cNvPr>
        <xdr:cNvCxnSpPr/>
      </xdr:nvCxnSpPr>
      <xdr:spPr>
        <a:xfrm flipV="1">
          <a:off x="13322300" y="6161200"/>
          <a:ext cx="762000" cy="9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73342</xdr:rowOff>
    </xdr:from>
    <xdr:to>
      <xdr:col>64</xdr:col>
      <xdr:colOff>123825</xdr:colOff>
      <xdr:row>32</xdr:row>
      <xdr:rowOff>3492</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2509500" y="615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124142</xdr:rowOff>
    </xdr:from>
    <xdr:to>
      <xdr:col>68</xdr:col>
      <xdr:colOff>73025</xdr:colOff>
      <xdr:row>31</xdr:row>
      <xdr:rowOff>165883</xdr:rowOff>
    </xdr:to>
    <xdr:cxnSp macro="">
      <xdr:nvCxnSpPr>
        <xdr:cNvPr id="146" name="直線コネクタ 145">
          <a:extLst>
            <a:ext uri="{FF2B5EF4-FFF2-40B4-BE49-F238E27FC236}">
              <a16:creationId xmlns:a16="http://schemas.microsoft.com/office/drawing/2014/main" id="{00000000-0008-0000-0000-000092000000}"/>
            </a:ext>
          </a:extLst>
        </xdr:cNvPr>
        <xdr:cNvCxnSpPr/>
      </xdr:nvCxnSpPr>
      <xdr:spPr>
        <a:xfrm>
          <a:off x="12560300" y="6210617"/>
          <a:ext cx="762000" cy="41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23445</xdr:rowOff>
    </xdr:from>
    <xdr:to>
      <xdr:col>60</xdr:col>
      <xdr:colOff>123825</xdr:colOff>
      <xdr:row>31</xdr:row>
      <xdr:rowOff>125045</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1747500" y="610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74245</xdr:rowOff>
    </xdr:from>
    <xdr:to>
      <xdr:col>64</xdr:col>
      <xdr:colOff>73025</xdr:colOff>
      <xdr:row>31</xdr:row>
      <xdr:rowOff>124142</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a:off x="11798300" y="6160720"/>
          <a:ext cx="762000" cy="49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17240</xdr:rowOff>
    </xdr:from>
    <xdr:ext cx="469744" cy="259045"/>
    <xdr:sp macro="" textlink="">
      <xdr:nvSpPr>
        <xdr:cNvPr id="149" name="n_1aveValue債務償還比率">
          <a:extLst>
            <a:ext uri="{FF2B5EF4-FFF2-40B4-BE49-F238E27FC236}">
              <a16:creationId xmlns:a16="http://schemas.microsoft.com/office/drawing/2014/main" id="{00000000-0008-0000-0000-000095000000}"/>
            </a:ext>
          </a:extLst>
        </xdr:cNvPr>
        <xdr:cNvSpPr txBox="1"/>
      </xdr:nvSpPr>
      <xdr:spPr>
        <a:xfrm>
          <a:off x="13836727" y="558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7524</xdr:rowOff>
    </xdr:from>
    <xdr:ext cx="469744" cy="259045"/>
    <xdr:sp macro="" textlink="">
      <xdr:nvSpPr>
        <xdr:cNvPr id="150" name="n_2aveValue債務償還比率">
          <a:extLst>
            <a:ext uri="{FF2B5EF4-FFF2-40B4-BE49-F238E27FC236}">
              <a16:creationId xmlns:a16="http://schemas.microsoft.com/office/drawing/2014/main" id="{00000000-0008-0000-0000-000096000000}"/>
            </a:ext>
          </a:extLst>
        </xdr:cNvPr>
        <xdr:cNvSpPr txBox="1"/>
      </xdr:nvSpPr>
      <xdr:spPr>
        <a:xfrm>
          <a:off x="13087427" y="5579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168059</xdr:rowOff>
    </xdr:from>
    <xdr:ext cx="469744" cy="259045"/>
    <xdr:sp macro="" textlink="">
      <xdr:nvSpPr>
        <xdr:cNvPr id="151" name="n_3aveValue債務償還比率">
          <a:extLst>
            <a:ext uri="{FF2B5EF4-FFF2-40B4-BE49-F238E27FC236}">
              <a16:creationId xmlns:a16="http://schemas.microsoft.com/office/drawing/2014/main" id="{00000000-0008-0000-0000-000097000000}"/>
            </a:ext>
          </a:extLst>
        </xdr:cNvPr>
        <xdr:cNvSpPr txBox="1"/>
      </xdr:nvSpPr>
      <xdr:spPr>
        <a:xfrm>
          <a:off x="12325427" y="5568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23597</xdr:rowOff>
    </xdr:from>
    <xdr:ext cx="469744" cy="259045"/>
    <xdr:sp macro="" textlink="">
      <xdr:nvSpPr>
        <xdr:cNvPr id="152" name="n_4aveValue債務償還比率">
          <a:extLst>
            <a:ext uri="{FF2B5EF4-FFF2-40B4-BE49-F238E27FC236}">
              <a16:creationId xmlns:a16="http://schemas.microsoft.com/office/drawing/2014/main" id="{00000000-0008-0000-0000-000098000000}"/>
            </a:ext>
          </a:extLst>
        </xdr:cNvPr>
        <xdr:cNvSpPr txBox="1"/>
      </xdr:nvSpPr>
      <xdr:spPr>
        <a:xfrm>
          <a:off x="11563427" y="559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116652</xdr:rowOff>
    </xdr:from>
    <xdr:ext cx="469744" cy="259045"/>
    <xdr:sp macro="" textlink="">
      <xdr:nvSpPr>
        <xdr:cNvPr id="153" name="n_1mainValue債務償還比率">
          <a:extLst>
            <a:ext uri="{FF2B5EF4-FFF2-40B4-BE49-F238E27FC236}">
              <a16:creationId xmlns:a16="http://schemas.microsoft.com/office/drawing/2014/main" id="{00000000-0008-0000-0000-000099000000}"/>
            </a:ext>
          </a:extLst>
        </xdr:cNvPr>
        <xdr:cNvSpPr txBox="1"/>
      </xdr:nvSpPr>
      <xdr:spPr>
        <a:xfrm>
          <a:off x="13836727" y="620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36360</xdr:rowOff>
    </xdr:from>
    <xdr:ext cx="469744" cy="259045"/>
    <xdr:sp macro="" textlink="">
      <xdr:nvSpPr>
        <xdr:cNvPr id="154" name="n_2mainValue債務償還比率">
          <a:extLst>
            <a:ext uri="{FF2B5EF4-FFF2-40B4-BE49-F238E27FC236}">
              <a16:creationId xmlns:a16="http://schemas.microsoft.com/office/drawing/2014/main" id="{00000000-0008-0000-0000-00009A000000}"/>
            </a:ext>
          </a:extLst>
        </xdr:cNvPr>
        <xdr:cNvSpPr txBox="1"/>
      </xdr:nvSpPr>
      <xdr:spPr>
        <a:xfrm>
          <a:off x="13087427" y="629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166069</xdr:rowOff>
    </xdr:from>
    <xdr:ext cx="469744" cy="259045"/>
    <xdr:sp macro="" textlink="">
      <xdr:nvSpPr>
        <xdr:cNvPr id="155" name="n_3mainValue債務償還比率">
          <a:extLst>
            <a:ext uri="{FF2B5EF4-FFF2-40B4-BE49-F238E27FC236}">
              <a16:creationId xmlns:a16="http://schemas.microsoft.com/office/drawing/2014/main" id="{00000000-0008-0000-0000-00009B000000}"/>
            </a:ext>
          </a:extLst>
        </xdr:cNvPr>
        <xdr:cNvSpPr txBox="1"/>
      </xdr:nvSpPr>
      <xdr:spPr>
        <a:xfrm>
          <a:off x="12325427" y="6252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116172</xdr:rowOff>
    </xdr:from>
    <xdr:ext cx="469744" cy="259045"/>
    <xdr:sp macro="" textlink="">
      <xdr:nvSpPr>
        <xdr:cNvPr id="156" name="n_4mainValue債務償還比率">
          <a:extLst>
            <a:ext uri="{FF2B5EF4-FFF2-40B4-BE49-F238E27FC236}">
              <a16:creationId xmlns:a16="http://schemas.microsoft.com/office/drawing/2014/main" id="{00000000-0008-0000-0000-00009C000000}"/>
            </a:ext>
          </a:extLst>
        </xdr:cNvPr>
        <xdr:cNvSpPr txBox="1"/>
      </xdr:nvSpPr>
      <xdr:spPr>
        <a:xfrm>
          <a:off x="11563427" y="620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a:extLst>
            <a:ext uri="{FF2B5EF4-FFF2-40B4-BE49-F238E27FC236}">
              <a16:creationId xmlns:a16="http://schemas.microsoft.com/office/drawing/2014/main" id="{00000000-0008-0000-0000-00009D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8" name="正方形/長方形 157">
          <a:extLst>
            <a:ext uri="{FF2B5EF4-FFF2-40B4-BE49-F238E27FC236}">
              <a16:creationId xmlns:a16="http://schemas.microsoft.com/office/drawing/2014/main" id="{00000000-0008-0000-0000-00009E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9" name="テキスト ボックス 158">
          <a:extLst>
            <a:ext uri="{FF2B5EF4-FFF2-40B4-BE49-F238E27FC236}">
              <a16:creationId xmlns:a16="http://schemas.microsoft.com/office/drawing/2014/main" id="{00000000-0008-0000-0000-00009F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0" name="テキスト ボックス 159">
          <a:extLst>
            <a:ext uri="{FF2B5EF4-FFF2-40B4-BE49-F238E27FC236}">
              <a16:creationId xmlns:a16="http://schemas.microsoft.com/office/drawing/2014/main" id="{00000000-0008-0000-0000-0000A0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宮城県松島町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13,896
13,838
53.56
11,681,464
9,859,395
322,224
3,856,774
5,527,682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21.7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135255</xdr:rowOff>
    </xdr:from>
    <xdr:to>
      <xdr:col>24</xdr:col>
      <xdr:colOff>62865</xdr:colOff>
      <xdr:row>41</xdr:row>
      <xdr:rowOff>160020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964555"/>
          <a:ext cx="0" cy="1224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163847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19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160020</xdr:rowOff>
    </xdr:from>
    <xdr:to>
      <xdr:col>24</xdr:col>
      <xdr:colOff>152400</xdr:colOff>
      <xdr:row>41</xdr:row>
      <xdr:rowOff>160020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81932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73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135255</xdr:rowOff>
    </xdr:from>
    <xdr:to>
      <xdr:col>24</xdr:col>
      <xdr:colOff>152400</xdr:colOff>
      <xdr:row>34</xdr:row>
      <xdr:rowOff>135255</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96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89552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43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111125</xdr:rowOff>
    </xdr:from>
    <xdr:to>
      <xdr:col>24</xdr:col>
      <xdr:colOff>114300</xdr:colOff>
      <xdr:row>38</xdr:row>
      <xdr:rowOff>41275</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128270</xdr:rowOff>
    </xdr:from>
    <xdr:to>
      <xdr:col>20</xdr:col>
      <xdr:colOff>38100</xdr:colOff>
      <xdr:row>38</xdr:row>
      <xdr:rowOff>58420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107315</xdr:rowOff>
    </xdr:from>
    <xdr:to>
      <xdr:col>15</xdr:col>
      <xdr:colOff>101600</xdr:colOff>
      <xdr:row>38</xdr:row>
      <xdr:rowOff>37465</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80645</xdr:rowOff>
    </xdr:from>
    <xdr:to>
      <xdr:col>10</xdr:col>
      <xdr:colOff>165100</xdr:colOff>
      <xdr:row>38</xdr:row>
      <xdr:rowOff>10795</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137795</xdr:rowOff>
    </xdr:from>
    <xdr:to>
      <xdr:col>6</xdr:col>
      <xdr:colOff>38100</xdr:colOff>
      <xdr:row>37</xdr:row>
      <xdr:rowOff>67945</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74930</xdr:rowOff>
    </xdr:from>
    <xdr:to>
      <xdr:col>24</xdr:col>
      <xdr:colOff>114300</xdr:colOff>
      <xdr:row>38</xdr:row>
      <xdr:rowOff>5080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97807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55880</xdr:rowOff>
    </xdr:from>
    <xdr:to>
      <xdr:col>20</xdr:col>
      <xdr:colOff>38100</xdr:colOff>
      <xdr:row>37</xdr:row>
      <xdr:rowOff>157480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106680</xdr:rowOff>
    </xdr:from>
    <xdr:to>
      <xdr:col>24</xdr:col>
      <xdr:colOff>63500</xdr:colOff>
      <xdr:row>37</xdr:row>
      <xdr:rowOff>125730</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45033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48260</xdr:rowOff>
    </xdr:from>
    <xdr:to>
      <xdr:col>15</xdr:col>
      <xdr:colOff>101600</xdr:colOff>
      <xdr:row>37</xdr:row>
      <xdr:rowOff>149860</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99060</xdr:rowOff>
    </xdr:from>
    <xdr:to>
      <xdr:col>19</xdr:col>
      <xdr:colOff>177800</xdr:colOff>
      <xdr:row>37</xdr:row>
      <xdr:rowOff>106680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4427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49547</xdr:rowOff>
    </xdr:from>
    <xdr:ext cx="405111" cy="259045"/>
    <xdr:sp macro="" textlink="">
      <xdr:nvSpPr>
        <xdr:cNvPr id="79" name="n_1aveValue【道路】&#10;有形固定資産減価償却率">
          <a:extLst>
            <a:ext uri="{FF2B5EF4-FFF2-40B4-BE49-F238E27FC236}">
              <a16:creationId xmlns:a16="http://schemas.microsoft.com/office/drawing/2014/main" id="{00000000-0008-0000-0100-00004F000000}"/>
            </a:ext>
          </a:extLst>
        </xdr:cNvPr>
        <xdr:cNvSpPr txBox="1"/>
      </xdr:nvSpPr>
      <xdr:spPr>
        <a:xfrm>
          <a:off x="35820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28592</xdr:rowOff>
    </xdr:from>
    <xdr:ext cx="405111" cy="259045"/>
    <xdr:sp macro="" textlink="">
      <xdr:nvSpPr>
        <xdr:cNvPr id="80" name="n_2aveValue【道路】&#10;有形固定資産減価償却率">
          <a:extLst>
            <a:ext uri="{FF2B5EF4-FFF2-40B4-BE49-F238E27FC236}">
              <a16:creationId xmlns:a16="http://schemas.microsoft.com/office/drawing/2014/main" id="{00000000-0008-0000-0100-000050000000}"/>
            </a:ext>
          </a:extLst>
        </xdr:cNvPr>
        <xdr:cNvSpPr txBox="1"/>
      </xdr:nvSpPr>
      <xdr:spPr>
        <a:xfrm>
          <a:off x="27057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27322</xdr:rowOff>
    </xdr:from>
    <xdr:ext cx="405111" cy="259045"/>
    <xdr:sp macro="" textlink="">
      <xdr:nvSpPr>
        <xdr:cNvPr id="81" name="n_3aveValue【道路】&#10;有形固定資産減価償却率">
          <a:extLst>
            <a:ext uri="{FF2B5EF4-FFF2-40B4-BE49-F238E27FC236}">
              <a16:creationId xmlns:a16="http://schemas.microsoft.com/office/drawing/2014/main" id="{00000000-0008-0000-0100-000051000000}"/>
            </a:ext>
          </a:extLst>
        </xdr:cNvPr>
        <xdr:cNvSpPr txBox="1"/>
      </xdr:nvSpPr>
      <xdr:spPr>
        <a:xfrm>
          <a:off x="1816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84472</xdr:rowOff>
    </xdr:from>
    <xdr:ext cx="405111" cy="259045"/>
    <xdr:sp macro="" textlink="">
      <xdr:nvSpPr>
        <xdr:cNvPr id="82" name="n_4aveValue【道路】&#10;有形固定資産減価償却率">
          <a:extLst>
            <a:ext uri="{FF2B5EF4-FFF2-40B4-BE49-F238E27FC236}">
              <a16:creationId xmlns:a16="http://schemas.microsoft.com/office/drawing/2014/main" id="{00000000-0008-0000-0100-000052000000}"/>
            </a:ext>
          </a:extLst>
        </xdr:cNvPr>
        <xdr:cNvSpPr txBox="1"/>
      </xdr:nvSpPr>
      <xdr:spPr>
        <a:xfrm>
          <a:off x="927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2557</xdr:rowOff>
    </xdr:from>
    <xdr:ext cx="405111" cy="259045"/>
    <xdr:sp macro="" textlink="">
      <xdr:nvSpPr>
        <xdr:cNvPr id="83" name="n_1mainValue【道路】&#10;有形固定資産減価償却率">
          <a:extLst>
            <a:ext uri="{FF2B5EF4-FFF2-40B4-BE49-F238E27FC236}">
              <a16:creationId xmlns:a16="http://schemas.microsoft.com/office/drawing/2014/main" id="{00000000-0008-0000-0100-000053000000}"/>
            </a:ext>
          </a:extLst>
        </xdr:cNvPr>
        <xdr:cNvSpPr txBox="1"/>
      </xdr:nvSpPr>
      <xdr:spPr>
        <a:xfrm>
          <a:off x="3582044" y="617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166387</xdr:rowOff>
    </xdr:from>
    <xdr:ext cx="405111" cy="259045"/>
    <xdr:sp macro="" textlink="">
      <xdr:nvSpPr>
        <xdr:cNvPr id="84" name="n_2mainValue【道路】&#10;有形固定資産減価償却率">
          <a:extLst>
            <a:ext uri="{FF2B5EF4-FFF2-40B4-BE49-F238E27FC236}">
              <a16:creationId xmlns:a16="http://schemas.microsoft.com/office/drawing/2014/main" id="{00000000-0008-0000-0100-000054000000}"/>
            </a:ext>
          </a:extLst>
        </xdr:cNvPr>
        <xdr:cNvSpPr txBox="1"/>
      </xdr:nvSpPr>
      <xdr:spPr>
        <a:xfrm>
          <a:off x="270574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00000000-0008-0000-0100-000055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00000000-0008-0000-0100-000056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00000000-0008-0000-0100-000057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00000000-0008-0000-0100-000058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00000000-0008-0000-0100-00005D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00000000-0008-0000-0100-00005E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a:extLst>
            <a:ext uri="{FF2B5EF4-FFF2-40B4-BE49-F238E27FC236}">
              <a16:creationId xmlns:a16="http://schemas.microsoft.com/office/drawing/2014/main" id="{00000000-0008-0000-0100-00005F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a:extLst>
            <a:ext uri="{FF2B5EF4-FFF2-40B4-BE49-F238E27FC236}">
              <a16:creationId xmlns:a16="http://schemas.microsoft.com/office/drawing/2014/main" id="{00000000-0008-0000-0100-000061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a:extLst>
            <a:ext uri="{FF2B5EF4-FFF2-40B4-BE49-F238E27FC236}">
              <a16:creationId xmlns:a16="http://schemas.microsoft.com/office/drawing/2014/main" id="{00000000-0008-0000-0100-000062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a:extLst>
            <a:ext uri="{FF2B5EF4-FFF2-40B4-BE49-F238E27FC236}">
              <a16:creationId xmlns:a16="http://schemas.microsoft.com/office/drawing/2014/main" id="{00000000-0008-0000-0100-000063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a:extLst>
            <a:ext uri="{FF2B5EF4-FFF2-40B4-BE49-F238E27FC236}">
              <a16:creationId xmlns:a16="http://schemas.microsoft.com/office/drawing/2014/main" id="{00000000-0008-0000-0100-00006B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124320</xdr:rowOff>
    </xdr:from>
    <xdr:to>
      <xdr:col>54</xdr:col>
      <xdr:colOff>189865</xdr:colOff>
      <xdr:row>42</xdr:row>
      <xdr:rowOff>819</xdr:rowOff>
    </xdr:to>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flipV="1">
          <a:off x="10476865" y="5953620"/>
          <a:ext cx="0" cy="1248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4646</xdr:rowOff>
    </xdr:from>
    <xdr:ext cx="469744" cy="259045"/>
    <xdr:sp macro="" textlink="">
      <xdr:nvSpPr>
        <xdr:cNvPr id="109" name="【道路】&#10;一人当たり延長最小値テキスト">
          <a:extLst>
            <a:ext uri="{FF2B5EF4-FFF2-40B4-BE49-F238E27FC236}">
              <a16:creationId xmlns:a16="http://schemas.microsoft.com/office/drawing/2014/main" id="{00000000-0008-0000-0100-00006D000000}"/>
            </a:ext>
          </a:extLst>
        </xdr:cNvPr>
        <xdr:cNvSpPr txBox="1"/>
      </xdr:nvSpPr>
      <xdr:spPr>
        <a:xfrm>
          <a:off x="10515600" y="7205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819</xdr:rowOff>
    </xdr:from>
    <xdr:to>
      <xdr:col>55</xdr:col>
      <xdr:colOff>88900</xdr:colOff>
      <xdr:row>42</xdr:row>
      <xdr:rowOff>819</xdr:rowOff>
    </xdr:to>
    <xdr:cxnSp macro="">
      <xdr:nvCxnSpPr>
        <xdr:cNvPr id="110" name="直線コネクタ 109">
          <a:extLst>
            <a:ext uri="{FF2B5EF4-FFF2-40B4-BE49-F238E27FC236}">
              <a16:creationId xmlns:a16="http://schemas.microsoft.com/office/drawing/2014/main" id="{00000000-0008-0000-0100-00006E000000}"/>
            </a:ext>
          </a:extLst>
        </xdr:cNvPr>
        <xdr:cNvCxnSpPr/>
      </xdr:nvCxnSpPr>
      <xdr:spPr>
        <a:xfrm>
          <a:off x="10388600" y="7201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70997</xdr:rowOff>
    </xdr:from>
    <xdr:ext cx="534377" cy="259045"/>
    <xdr:sp macro="" textlink="">
      <xdr:nvSpPr>
        <xdr:cNvPr id="111" name="【道路】&#10;一人当たり延長最大値テキスト">
          <a:extLst>
            <a:ext uri="{FF2B5EF4-FFF2-40B4-BE49-F238E27FC236}">
              <a16:creationId xmlns:a16="http://schemas.microsoft.com/office/drawing/2014/main" id="{00000000-0008-0000-0100-00006F000000}"/>
            </a:ext>
          </a:extLst>
        </xdr:cNvPr>
        <xdr:cNvSpPr txBox="1"/>
      </xdr:nvSpPr>
      <xdr:spPr>
        <a:xfrm>
          <a:off x="10515600" y="572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124320</xdr:rowOff>
    </xdr:from>
    <xdr:to>
      <xdr:col>55</xdr:col>
      <xdr:colOff>88900</xdr:colOff>
      <xdr:row>34</xdr:row>
      <xdr:rowOff>124320</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a:off x="10388600" y="5953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81951</xdr:rowOff>
    </xdr:from>
    <xdr:ext cx="534377" cy="259045"/>
    <xdr:sp macro="" textlink="">
      <xdr:nvSpPr>
        <xdr:cNvPr id="113" name="【道路】&#10;一人当たり延長平均値テキスト">
          <a:extLst>
            <a:ext uri="{FF2B5EF4-FFF2-40B4-BE49-F238E27FC236}">
              <a16:creationId xmlns:a16="http://schemas.microsoft.com/office/drawing/2014/main" id="{00000000-0008-0000-0100-000071000000}"/>
            </a:ext>
          </a:extLst>
        </xdr:cNvPr>
        <xdr:cNvSpPr txBox="1"/>
      </xdr:nvSpPr>
      <xdr:spPr>
        <a:xfrm>
          <a:off x="10515600" y="6768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103524</xdr:rowOff>
    </xdr:from>
    <xdr:to>
      <xdr:col>55</xdr:col>
      <xdr:colOff>50800</xdr:colOff>
      <xdr:row>40</xdr:row>
      <xdr:rowOff>33674</xdr:rowOff>
    </xdr:to>
    <xdr:sp macro="" textlink="">
      <xdr:nvSpPr>
        <xdr:cNvPr id="114" name="フローチャート: 判断 113">
          <a:extLst>
            <a:ext uri="{FF2B5EF4-FFF2-40B4-BE49-F238E27FC236}">
              <a16:creationId xmlns:a16="http://schemas.microsoft.com/office/drawing/2014/main" id="{00000000-0008-0000-0100-000072000000}"/>
            </a:ext>
          </a:extLst>
        </xdr:cNvPr>
        <xdr:cNvSpPr/>
      </xdr:nvSpPr>
      <xdr:spPr>
        <a:xfrm>
          <a:off x="10426700" y="679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123641</xdr:rowOff>
    </xdr:from>
    <xdr:to>
      <xdr:col>50</xdr:col>
      <xdr:colOff>165100</xdr:colOff>
      <xdr:row>40</xdr:row>
      <xdr:rowOff>53791</xdr:rowOff>
    </xdr:to>
    <xdr:sp macro="" textlink="">
      <xdr:nvSpPr>
        <xdr:cNvPr id="115" name="フローチャート: 判断 114">
          <a:extLst>
            <a:ext uri="{FF2B5EF4-FFF2-40B4-BE49-F238E27FC236}">
              <a16:creationId xmlns:a16="http://schemas.microsoft.com/office/drawing/2014/main" id="{00000000-0008-0000-0100-000073000000}"/>
            </a:ext>
          </a:extLst>
        </xdr:cNvPr>
        <xdr:cNvSpPr/>
      </xdr:nvSpPr>
      <xdr:spPr>
        <a:xfrm>
          <a:off x="9588500" y="681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126041</xdr:rowOff>
    </xdr:from>
    <xdr:to>
      <xdr:col>46</xdr:col>
      <xdr:colOff>38100</xdr:colOff>
      <xdr:row>40</xdr:row>
      <xdr:rowOff>56191</xdr:rowOff>
    </xdr:to>
    <xdr:sp macro="" textlink="">
      <xdr:nvSpPr>
        <xdr:cNvPr id="116" name="フローチャート: 判断 115">
          <a:extLst>
            <a:ext uri="{FF2B5EF4-FFF2-40B4-BE49-F238E27FC236}">
              <a16:creationId xmlns:a16="http://schemas.microsoft.com/office/drawing/2014/main" id="{00000000-0008-0000-0100-000074000000}"/>
            </a:ext>
          </a:extLst>
        </xdr:cNvPr>
        <xdr:cNvSpPr/>
      </xdr:nvSpPr>
      <xdr:spPr>
        <a:xfrm>
          <a:off x="8699500" y="681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152273</xdr:rowOff>
    </xdr:from>
    <xdr:to>
      <xdr:col>41</xdr:col>
      <xdr:colOff>101600</xdr:colOff>
      <xdr:row>40</xdr:row>
      <xdr:rowOff>82423</xdr:rowOff>
    </xdr:to>
    <xdr:sp macro="" textlink="">
      <xdr:nvSpPr>
        <xdr:cNvPr id="117" name="フローチャート: 判断 116">
          <a:extLst>
            <a:ext uri="{FF2B5EF4-FFF2-40B4-BE49-F238E27FC236}">
              <a16:creationId xmlns:a16="http://schemas.microsoft.com/office/drawing/2014/main" id="{00000000-0008-0000-0100-000075000000}"/>
            </a:ext>
          </a:extLst>
        </xdr:cNvPr>
        <xdr:cNvSpPr/>
      </xdr:nvSpPr>
      <xdr:spPr>
        <a:xfrm>
          <a:off x="7810500" y="683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89103</xdr:rowOff>
    </xdr:from>
    <xdr:to>
      <xdr:col>36</xdr:col>
      <xdr:colOff>165100</xdr:colOff>
      <xdr:row>40</xdr:row>
      <xdr:rowOff>19253</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6921500" y="6775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100-000078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100-000079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96704</xdr:rowOff>
    </xdr:from>
    <xdr:to>
      <xdr:col>55</xdr:col>
      <xdr:colOff>50800</xdr:colOff>
      <xdr:row>40</xdr:row>
      <xdr:rowOff>26854</xdr:rowOff>
    </xdr:to>
    <xdr:sp macro="" textlink="">
      <xdr:nvSpPr>
        <xdr:cNvPr id="124" name="楕円 123">
          <a:extLst>
            <a:ext uri="{FF2B5EF4-FFF2-40B4-BE49-F238E27FC236}">
              <a16:creationId xmlns:a16="http://schemas.microsoft.com/office/drawing/2014/main" id="{00000000-0008-0000-0100-00007C000000}"/>
            </a:ext>
          </a:extLst>
        </xdr:cNvPr>
        <xdr:cNvSpPr/>
      </xdr:nvSpPr>
      <xdr:spPr>
        <a:xfrm>
          <a:off x="10426700" y="678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119581</xdr:rowOff>
    </xdr:from>
    <xdr:ext cx="534377" cy="259045"/>
    <xdr:sp macro="" textlink="">
      <xdr:nvSpPr>
        <xdr:cNvPr id="125" name="【道路】&#10;一人当たり延長該当値テキスト">
          <a:extLst>
            <a:ext uri="{FF2B5EF4-FFF2-40B4-BE49-F238E27FC236}">
              <a16:creationId xmlns:a16="http://schemas.microsoft.com/office/drawing/2014/main" id="{00000000-0008-0000-0100-00007D000000}"/>
            </a:ext>
          </a:extLst>
        </xdr:cNvPr>
        <xdr:cNvSpPr txBox="1"/>
      </xdr:nvSpPr>
      <xdr:spPr>
        <a:xfrm>
          <a:off x="10515600" y="663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104591</xdr:rowOff>
    </xdr:from>
    <xdr:to>
      <xdr:col>50</xdr:col>
      <xdr:colOff>165100</xdr:colOff>
      <xdr:row>40</xdr:row>
      <xdr:rowOff>34741</xdr:rowOff>
    </xdr:to>
    <xdr:sp macro="" textlink="">
      <xdr:nvSpPr>
        <xdr:cNvPr id="126" name="楕円 125">
          <a:extLst>
            <a:ext uri="{FF2B5EF4-FFF2-40B4-BE49-F238E27FC236}">
              <a16:creationId xmlns:a16="http://schemas.microsoft.com/office/drawing/2014/main" id="{00000000-0008-0000-0100-00007E000000}"/>
            </a:ext>
          </a:extLst>
        </xdr:cNvPr>
        <xdr:cNvSpPr/>
      </xdr:nvSpPr>
      <xdr:spPr>
        <a:xfrm>
          <a:off x="9588500" y="679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147504</xdr:rowOff>
    </xdr:from>
    <xdr:to>
      <xdr:col>55</xdr:col>
      <xdr:colOff>0</xdr:colOff>
      <xdr:row>39</xdr:row>
      <xdr:rowOff>155391</xdr:rowOff>
    </xdr:to>
    <xdr:cxnSp macro="">
      <xdr:nvCxnSpPr>
        <xdr:cNvPr id="127" name="直線コネクタ 126">
          <a:extLst>
            <a:ext uri="{FF2B5EF4-FFF2-40B4-BE49-F238E27FC236}">
              <a16:creationId xmlns:a16="http://schemas.microsoft.com/office/drawing/2014/main" id="{00000000-0008-0000-0100-00007F000000}"/>
            </a:ext>
          </a:extLst>
        </xdr:cNvPr>
        <xdr:cNvCxnSpPr/>
      </xdr:nvCxnSpPr>
      <xdr:spPr>
        <a:xfrm flipV="1">
          <a:off x="9639300" y="6834054"/>
          <a:ext cx="838200" cy="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112478</xdr:rowOff>
    </xdr:from>
    <xdr:to>
      <xdr:col>46</xdr:col>
      <xdr:colOff>38100</xdr:colOff>
      <xdr:row>40</xdr:row>
      <xdr:rowOff>42628</xdr:rowOff>
    </xdr:to>
    <xdr:sp macro="" textlink="">
      <xdr:nvSpPr>
        <xdr:cNvPr id="128" name="楕円 127">
          <a:extLst>
            <a:ext uri="{FF2B5EF4-FFF2-40B4-BE49-F238E27FC236}">
              <a16:creationId xmlns:a16="http://schemas.microsoft.com/office/drawing/2014/main" id="{00000000-0008-0000-0100-000080000000}"/>
            </a:ext>
          </a:extLst>
        </xdr:cNvPr>
        <xdr:cNvSpPr/>
      </xdr:nvSpPr>
      <xdr:spPr>
        <a:xfrm>
          <a:off x="8699500" y="679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155391</xdr:rowOff>
    </xdr:from>
    <xdr:to>
      <xdr:col>50</xdr:col>
      <xdr:colOff>114300</xdr:colOff>
      <xdr:row>39</xdr:row>
      <xdr:rowOff>163278</xdr:rowOff>
    </xdr:to>
    <xdr:cxnSp macro="">
      <xdr:nvCxnSpPr>
        <xdr:cNvPr id="129" name="直線コネクタ 128">
          <a:extLst>
            <a:ext uri="{FF2B5EF4-FFF2-40B4-BE49-F238E27FC236}">
              <a16:creationId xmlns:a16="http://schemas.microsoft.com/office/drawing/2014/main" id="{00000000-0008-0000-0100-000081000000}"/>
            </a:ext>
          </a:extLst>
        </xdr:cNvPr>
        <xdr:cNvCxnSpPr/>
      </xdr:nvCxnSpPr>
      <xdr:spPr>
        <a:xfrm flipV="1">
          <a:off x="8750300" y="6841941"/>
          <a:ext cx="889000" cy="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44918</xdr:rowOff>
    </xdr:from>
    <xdr:ext cx="534377" cy="259045"/>
    <xdr:sp macro="" textlink="">
      <xdr:nvSpPr>
        <xdr:cNvPr id="130" name="n_1aveValue【道路】&#10;一人当たり延長">
          <a:extLst>
            <a:ext uri="{FF2B5EF4-FFF2-40B4-BE49-F238E27FC236}">
              <a16:creationId xmlns:a16="http://schemas.microsoft.com/office/drawing/2014/main" id="{00000000-0008-0000-0100-000082000000}"/>
            </a:ext>
          </a:extLst>
        </xdr:cNvPr>
        <xdr:cNvSpPr txBox="1"/>
      </xdr:nvSpPr>
      <xdr:spPr>
        <a:xfrm>
          <a:off x="9359411" y="690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47318</xdr:rowOff>
    </xdr:from>
    <xdr:ext cx="534377" cy="259045"/>
    <xdr:sp macro="" textlink="">
      <xdr:nvSpPr>
        <xdr:cNvPr id="131" name="n_2aveValue【道路】&#10;一人当たり延長">
          <a:extLst>
            <a:ext uri="{FF2B5EF4-FFF2-40B4-BE49-F238E27FC236}">
              <a16:creationId xmlns:a16="http://schemas.microsoft.com/office/drawing/2014/main" id="{00000000-0008-0000-0100-000083000000}"/>
            </a:ext>
          </a:extLst>
        </xdr:cNvPr>
        <xdr:cNvSpPr txBox="1"/>
      </xdr:nvSpPr>
      <xdr:spPr>
        <a:xfrm>
          <a:off x="8483111" y="690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98950</xdr:rowOff>
    </xdr:from>
    <xdr:ext cx="534377" cy="259045"/>
    <xdr:sp macro="" textlink="">
      <xdr:nvSpPr>
        <xdr:cNvPr id="132" name="n_3aveValue【道路】&#10;一人当たり延長">
          <a:extLst>
            <a:ext uri="{FF2B5EF4-FFF2-40B4-BE49-F238E27FC236}">
              <a16:creationId xmlns:a16="http://schemas.microsoft.com/office/drawing/2014/main" id="{00000000-0008-0000-0100-000084000000}"/>
            </a:ext>
          </a:extLst>
        </xdr:cNvPr>
        <xdr:cNvSpPr txBox="1"/>
      </xdr:nvSpPr>
      <xdr:spPr>
        <a:xfrm>
          <a:off x="7594111" y="661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35780</xdr:rowOff>
    </xdr:from>
    <xdr:ext cx="534377" cy="259045"/>
    <xdr:sp macro="" textlink="">
      <xdr:nvSpPr>
        <xdr:cNvPr id="133" name="n_4aveValue【道路】&#10;一人当たり延長">
          <a:extLst>
            <a:ext uri="{FF2B5EF4-FFF2-40B4-BE49-F238E27FC236}">
              <a16:creationId xmlns:a16="http://schemas.microsoft.com/office/drawing/2014/main" id="{00000000-0008-0000-0100-000085000000}"/>
            </a:ext>
          </a:extLst>
        </xdr:cNvPr>
        <xdr:cNvSpPr txBox="1"/>
      </xdr:nvSpPr>
      <xdr:spPr>
        <a:xfrm>
          <a:off x="6705111" y="655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51268</xdr:rowOff>
    </xdr:from>
    <xdr:ext cx="534377" cy="259045"/>
    <xdr:sp macro="" textlink="">
      <xdr:nvSpPr>
        <xdr:cNvPr id="134" name="n_1mainValue【道路】&#10;一人当たり延長">
          <a:extLst>
            <a:ext uri="{FF2B5EF4-FFF2-40B4-BE49-F238E27FC236}">
              <a16:creationId xmlns:a16="http://schemas.microsoft.com/office/drawing/2014/main" id="{00000000-0008-0000-0100-000086000000}"/>
            </a:ext>
          </a:extLst>
        </xdr:cNvPr>
        <xdr:cNvSpPr txBox="1"/>
      </xdr:nvSpPr>
      <xdr:spPr>
        <a:xfrm>
          <a:off x="9359411" y="6566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59155</xdr:rowOff>
    </xdr:from>
    <xdr:ext cx="534377" cy="259045"/>
    <xdr:sp macro="" textlink="">
      <xdr:nvSpPr>
        <xdr:cNvPr id="135" name="n_2mainValue【道路】&#10;一人当たり延長">
          <a:extLst>
            <a:ext uri="{FF2B5EF4-FFF2-40B4-BE49-F238E27FC236}">
              <a16:creationId xmlns:a16="http://schemas.microsoft.com/office/drawing/2014/main" id="{00000000-0008-0000-0100-000087000000}"/>
            </a:ext>
          </a:extLst>
        </xdr:cNvPr>
        <xdr:cNvSpPr txBox="1"/>
      </xdr:nvSpPr>
      <xdr:spPr>
        <a:xfrm>
          <a:off x="8483111" y="657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6" name="正方形/長方形 135">
          <a:extLst>
            <a:ext uri="{FF2B5EF4-FFF2-40B4-BE49-F238E27FC236}">
              <a16:creationId xmlns:a16="http://schemas.microsoft.com/office/drawing/2014/main" id="{00000000-0008-0000-0100-000088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7" name="正方形/長方形 136">
          <a:extLst>
            <a:ext uri="{FF2B5EF4-FFF2-40B4-BE49-F238E27FC236}">
              <a16:creationId xmlns:a16="http://schemas.microsoft.com/office/drawing/2014/main" id="{00000000-0008-0000-0100-000089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8" name="正方形/長方形 137">
          <a:extLst>
            <a:ext uri="{FF2B5EF4-FFF2-40B4-BE49-F238E27FC236}">
              <a16:creationId xmlns:a16="http://schemas.microsoft.com/office/drawing/2014/main" id="{00000000-0008-0000-0100-00008A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9" name="正方形/長方形 138">
          <a:extLst>
            <a:ext uri="{FF2B5EF4-FFF2-40B4-BE49-F238E27FC236}">
              <a16:creationId xmlns:a16="http://schemas.microsoft.com/office/drawing/2014/main" id="{00000000-0008-0000-0100-00008B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0" name="正方形/長方形 139">
          <a:extLst>
            <a:ext uri="{FF2B5EF4-FFF2-40B4-BE49-F238E27FC236}">
              <a16:creationId xmlns:a16="http://schemas.microsoft.com/office/drawing/2014/main" id="{00000000-0008-0000-0100-00008C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1" name="正方形/長方形 140">
          <a:extLst>
            <a:ext uri="{FF2B5EF4-FFF2-40B4-BE49-F238E27FC236}">
              <a16:creationId xmlns:a16="http://schemas.microsoft.com/office/drawing/2014/main" id="{00000000-0008-0000-0100-00008D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2" name="正方形/長方形 141">
          <a:extLst>
            <a:ext uri="{FF2B5EF4-FFF2-40B4-BE49-F238E27FC236}">
              <a16:creationId xmlns:a16="http://schemas.microsoft.com/office/drawing/2014/main" id="{00000000-0008-0000-0100-00008E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3" name="正方形/長方形 142">
          <a:extLst>
            <a:ext uri="{FF2B5EF4-FFF2-40B4-BE49-F238E27FC236}">
              <a16:creationId xmlns:a16="http://schemas.microsoft.com/office/drawing/2014/main" id="{00000000-0008-0000-0100-00008F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4" name="テキスト ボックス 143">
          <a:extLst>
            <a:ext uri="{FF2B5EF4-FFF2-40B4-BE49-F238E27FC236}">
              <a16:creationId xmlns:a16="http://schemas.microsoft.com/office/drawing/2014/main" id="{00000000-0008-0000-0100-000090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5" name="直線コネクタ 144">
          <a:extLst>
            <a:ext uri="{FF2B5EF4-FFF2-40B4-BE49-F238E27FC236}">
              <a16:creationId xmlns:a16="http://schemas.microsoft.com/office/drawing/2014/main" id="{00000000-0008-0000-0100-000091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6" name="テキスト ボックス 145">
          <a:extLst>
            <a:ext uri="{FF2B5EF4-FFF2-40B4-BE49-F238E27FC236}">
              <a16:creationId xmlns:a16="http://schemas.microsoft.com/office/drawing/2014/main" id="{00000000-0008-0000-0100-000092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7" name="直線コネクタ 146">
          <a:extLst>
            <a:ext uri="{FF2B5EF4-FFF2-40B4-BE49-F238E27FC236}">
              <a16:creationId xmlns:a16="http://schemas.microsoft.com/office/drawing/2014/main" id="{00000000-0008-0000-0100-000093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8" name="テキスト ボックス 147">
          <a:extLst>
            <a:ext uri="{FF2B5EF4-FFF2-40B4-BE49-F238E27FC236}">
              <a16:creationId xmlns:a16="http://schemas.microsoft.com/office/drawing/2014/main" id="{00000000-0008-0000-0100-000094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9" name="直線コネクタ 148">
          <a:extLst>
            <a:ext uri="{FF2B5EF4-FFF2-40B4-BE49-F238E27FC236}">
              <a16:creationId xmlns:a16="http://schemas.microsoft.com/office/drawing/2014/main" id="{00000000-0008-0000-0100-000095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1" name="直線コネクタ 150">
          <a:extLst>
            <a:ext uri="{FF2B5EF4-FFF2-40B4-BE49-F238E27FC236}">
              <a16:creationId xmlns:a16="http://schemas.microsoft.com/office/drawing/2014/main" id="{00000000-0008-0000-0100-000097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0" name="【橋りょう・トンネル】&#10;有形固定資産減価償却率グラフ枠">
          <a:extLst>
            <a:ext uri="{FF2B5EF4-FFF2-40B4-BE49-F238E27FC236}">
              <a16:creationId xmlns:a16="http://schemas.microsoft.com/office/drawing/2014/main" id="{00000000-0008-0000-0100-0000A0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53884</xdr:rowOff>
    </xdr:from>
    <xdr:to>
      <xdr:col>24</xdr:col>
      <xdr:colOff>62865</xdr:colOff>
      <xdr:row>64</xdr:row>
      <xdr:rowOff>130628</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flipV="1">
          <a:off x="4634865" y="9483634"/>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62" name="【橋りょう・トンネル】&#10;有形固定資産減価償却率最小値テキスト">
          <a:extLst>
            <a:ext uri="{FF2B5EF4-FFF2-40B4-BE49-F238E27FC236}">
              <a16:creationId xmlns:a16="http://schemas.microsoft.com/office/drawing/2014/main" id="{00000000-0008-0000-0100-0000A2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561</xdr:rowOff>
    </xdr:from>
    <xdr:ext cx="340478" cy="259045"/>
    <xdr:sp macro="" textlink="">
      <xdr:nvSpPr>
        <xdr:cNvPr id="164" name="【橋りょう・トンネル】&#10;有形固定資産減価償却率最大値テキスト">
          <a:extLst>
            <a:ext uri="{FF2B5EF4-FFF2-40B4-BE49-F238E27FC236}">
              <a16:creationId xmlns:a16="http://schemas.microsoft.com/office/drawing/2014/main" id="{00000000-0008-0000-0100-0000A4000000}"/>
            </a:ext>
          </a:extLst>
        </xdr:cNvPr>
        <xdr:cNvSpPr txBox="1"/>
      </xdr:nvSpPr>
      <xdr:spPr>
        <a:xfrm>
          <a:off x="4673600" y="92588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53884</xdr:rowOff>
    </xdr:from>
    <xdr:to>
      <xdr:col>24</xdr:col>
      <xdr:colOff>152400</xdr:colOff>
      <xdr:row>55</xdr:row>
      <xdr:rowOff>53884</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4546600" y="948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58255</xdr:rowOff>
    </xdr:from>
    <xdr:ext cx="405111" cy="259045"/>
    <xdr:sp macro="" textlink="">
      <xdr:nvSpPr>
        <xdr:cNvPr id="166" name="【橋りょう・トンネル】&#10;有形固定資産減価償却率平均値テキスト">
          <a:extLst>
            <a:ext uri="{FF2B5EF4-FFF2-40B4-BE49-F238E27FC236}">
              <a16:creationId xmlns:a16="http://schemas.microsoft.com/office/drawing/2014/main" id="{00000000-0008-0000-0100-0000A6000000}"/>
            </a:ext>
          </a:extLst>
        </xdr:cNvPr>
        <xdr:cNvSpPr txBox="1"/>
      </xdr:nvSpPr>
      <xdr:spPr>
        <a:xfrm>
          <a:off x="4673600" y="103452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79828</xdr:rowOff>
    </xdr:from>
    <xdr:to>
      <xdr:col>24</xdr:col>
      <xdr:colOff>114300</xdr:colOff>
      <xdr:row>61</xdr:row>
      <xdr:rowOff>9978</xdr:rowOff>
    </xdr:to>
    <xdr:sp macro="" textlink="">
      <xdr:nvSpPr>
        <xdr:cNvPr id="167" name="フローチャート: 判断 166">
          <a:extLst>
            <a:ext uri="{FF2B5EF4-FFF2-40B4-BE49-F238E27FC236}">
              <a16:creationId xmlns:a16="http://schemas.microsoft.com/office/drawing/2014/main" id="{00000000-0008-0000-0100-0000A7000000}"/>
            </a:ext>
          </a:extLst>
        </xdr:cNvPr>
        <xdr:cNvSpPr/>
      </xdr:nvSpPr>
      <xdr:spPr>
        <a:xfrm>
          <a:off x="45847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56969</xdr:rowOff>
    </xdr:from>
    <xdr:to>
      <xdr:col>20</xdr:col>
      <xdr:colOff>38100</xdr:colOff>
      <xdr:row>60</xdr:row>
      <xdr:rowOff>158569</xdr:rowOff>
    </xdr:to>
    <xdr:sp macro="" textlink="">
      <xdr:nvSpPr>
        <xdr:cNvPr id="168" name="フローチャート: 判断 167">
          <a:extLst>
            <a:ext uri="{FF2B5EF4-FFF2-40B4-BE49-F238E27FC236}">
              <a16:creationId xmlns:a16="http://schemas.microsoft.com/office/drawing/2014/main" id="{00000000-0008-0000-0100-0000A8000000}"/>
            </a:ext>
          </a:extLst>
        </xdr:cNvPr>
        <xdr:cNvSpPr/>
      </xdr:nvSpPr>
      <xdr:spPr>
        <a:xfrm>
          <a:off x="3746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42273</xdr:rowOff>
    </xdr:from>
    <xdr:to>
      <xdr:col>15</xdr:col>
      <xdr:colOff>101600</xdr:colOff>
      <xdr:row>60</xdr:row>
      <xdr:rowOff>143873</xdr:rowOff>
    </xdr:to>
    <xdr:sp macro="" textlink="">
      <xdr:nvSpPr>
        <xdr:cNvPr id="169" name="フローチャート: 判断 168">
          <a:extLst>
            <a:ext uri="{FF2B5EF4-FFF2-40B4-BE49-F238E27FC236}">
              <a16:creationId xmlns:a16="http://schemas.microsoft.com/office/drawing/2014/main" id="{00000000-0008-0000-0100-0000A9000000}"/>
            </a:ext>
          </a:extLst>
        </xdr:cNvPr>
        <xdr:cNvSpPr/>
      </xdr:nvSpPr>
      <xdr:spPr>
        <a:xfrm>
          <a:off x="2857500" y="1032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136978</xdr:rowOff>
    </xdr:from>
    <xdr:to>
      <xdr:col>10</xdr:col>
      <xdr:colOff>165100</xdr:colOff>
      <xdr:row>60</xdr:row>
      <xdr:rowOff>67128</xdr:rowOff>
    </xdr:to>
    <xdr:sp macro="" textlink="">
      <xdr:nvSpPr>
        <xdr:cNvPr id="170" name="フローチャート: 判断 169">
          <a:extLst>
            <a:ext uri="{FF2B5EF4-FFF2-40B4-BE49-F238E27FC236}">
              <a16:creationId xmlns:a16="http://schemas.microsoft.com/office/drawing/2014/main" id="{00000000-0008-0000-0100-0000AA000000}"/>
            </a:ext>
          </a:extLst>
        </xdr:cNvPr>
        <xdr:cNvSpPr/>
      </xdr:nvSpPr>
      <xdr:spPr>
        <a:xfrm>
          <a:off x="1968500" y="102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99423</xdr:rowOff>
    </xdr:from>
    <xdr:to>
      <xdr:col>6</xdr:col>
      <xdr:colOff>38100</xdr:colOff>
      <xdr:row>60</xdr:row>
      <xdr:rowOff>29573</xdr:rowOff>
    </xdr:to>
    <xdr:sp macro="" textlink="">
      <xdr:nvSpPr>
        <xdr:cNvPr id="171" name="フローチャート: 判断 170">
          <a:extLst>
            <a:ext uri="{FF2B5EF4-FFF2-40B4-BE49-F238E27FC236}">
              <a16:creationId xmlns:a16="http://schemas.microsoft.com/office/drawing/2014/main" id="{00000000-0008-0000-0100-0000AB000000}"/>
            </a:ext>
          </a:extLst>
        </xdr:cNvPr>
        <xdr:cNvSpPr/>
      </xdr:nvSpPr>
      <xdr:spPr>
        <a:xfrm>
          <a:off x="1079500" y="1021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00000000-0008-0000-0100-0000AC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00000000-0008-0000-0100-0000AD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0000000-0008-0000-0100-0000AE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0000000-0008-0000-0100-0000AF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100-0000B0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166370</xdr:rowOff>
    </xdr:from>
    <xdr:to>
      <xdr:col>24</xdr:col>
      <xdr:colOff>114300</xdr:colOff>
      <xdr:row>59</xdr:row>
      <xdr:rowOff>96520</xdr:rowOff>
    </xdr:to>
    <xdr:sp macro="" textlink="">
      <xdr:nvSpPr>
        <xdr:cNvPr id="177" name="楕円 176">
          <a:extLst>
            <a:ext uri="{FF2B5EF4-FFF2-40B4-BE49-F238E27FC236}">
              <a16:creationId xmlns:a16="http://schemas.microsoft.com/office/drawing/2014/main" id="{00000000-0008-0000-0100-0000B1000000}"/>
            </a:ext>
          </a:extLst>
        </xdr:cNvPr>
        <xdr:cNvSpPr/>
      </xdr:nvSpPr>
      <xdr:spPr>
        <a:xfrm>
          <a:off x="45847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17797</xdr:rowOff>
    </xdr:from>
    <xdr:ext cx="405111" cy="259045"/>
    <xdr:sp macro="" textlink="">
      <xdr:nvSpPr>
        <xdr:cNvPr id="178" name="【橋りょう・トンネル】&#10;有形固定資産減価償却率該当値テキスト">
          <a:extLst>
            <a:ext uri="{FF2B5EF4-FFF2-40B4-BE49-F238E27FC236}">
              <a16:creationId xmlns:a16="http://schemas.microsoft.com/office/drawing/2014/main" id="{00000000-0008-0000-0100-0000B2000000}"/>
            </a:ext>
          </a:extLst>
        </xdr:cNvPr>
        <xdr:cNvSpPr txBox="1"/>
      </xdr:nvSpPr>
      <xdr:spPr>
        <a:xfrm>
          <a:off x="4673600"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136978</xdr:rowOff>
    </xdr:from>
    <xdr:to>
      <xdr:col>20</xdr:col>
      <xdr:colOff>38100</xdr:colOff>
      <xdr:row>59</xdr:row>
      <xdr:rowOff>67128</xdr:rowOff>
    </xdr:to>
    <xdr:sp macro="" textlink="">
      <xdr:nvSpPr>
        <xdr:cNvPr id="179" name="楕円 178">
          <a:extLst>
            <a:ext uri="{FF2B5EF4-FFF2-40B4-BE49-F238E27FC236}">
              <a16:creationId xmlns:a16="http://schemas.microsoft.com/office/drawing/2014/main" id="{00000000-0008-0000-0100-0000B3000000}"/>
            </a:ext>
          </a:extLst>
        </xdr:cNvPr>
        <xdr:cNvSpPr/>
      </xdr:nvSpPr>
      <xdr:spPr>
        <a:xfrm>
          <a:off x="3746500" y="1008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16328</xdr:rowOff>
    </xdr:from>
    <xdr:to>
      <xdr:col>24</xdr:col>
      <xdr:colOff>63500</xdr:colOff>
      <xdr:row>59</xdr:row>
      <xdr:rowOff>45720</xdr:rowOff>
    </xdr:to>
    <xdr:cxnSp macro="">
      <xdr:nvCxnSpPr>
        <xdr:cNvPr id="180" name="直線コネクタ 179">
          <a:extLst>
            <a:ext uri="{FF2B5EF4-FFF2-40B4-BE49-F238E27FC236}">
              <a16:creationId xmlns:a16="http://schemas.microsoft.com/office/drawing/2014/main" id="{00000000-0008-0000-0100-0000B4000000}"/>
            </a:ext>
          </a:extLst>
        </xdr:cNvPr>
        <xdr:cNvCxnSpPr/>
      </xdr:nvCxnSpPr>
      <xdr:spPr>
        <a:xfrm>
          <a:off x="3797300" y="10131878"/>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24312</xdr:rowOff>
    </xdr:from>
    <xdr:to>
      <xdr:col>15</xdr:col>
      <xdr:colOff>101600</xdr:colOff>
      <xdr:row>59</xdr:row>
      <xdr:rowOff>125912</xdr:rowOff>
    </xdr:to>
    <xdr:sp macro="" textlink="">
      <xdr:nvSpPr>
        <xdr:cNvPr id="181" name="楕円 180">
          <a:extLst>
            <a:ext uri="{FF2B5EF4-FFF2-40B4-BE49-F238E27FC236}">
              <a16:creationId xmlns:a16="http://schemas.microsoft.com/office/drawing/2014/main" id="{00000000-0008-0000-0100-0000B5000000}"/>
            </a:ext>
          </a:extLst>
        </xdr:cNvPr>
        <xdr:cNvSpPr/>
      </xdr:nvSpPr>
      <xdr:spPr>
        <a:xfrm>
          <a:off x="2857500" y="1013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16328</xdr:rowOff>
    </xdr:from>
    <xdr:to>
      <xdr:col>19</xdr:col>
      <xdr:colOff>177800</xdr:colOff>
      <xdr:row>59</xdr:row>
      <xdr:rowOff>75112</xdr:rowOff>
    </xdr:to>
    <xdr:cxnSp macro="">
      <xdr:nvCxnSpPr>
        <xdr:cNvPr id="182" name="直線コネクタ 181">
          <a:extLst>
            <a:ext uri="{FF2B5EF4-FFF2-40B4-BE49-F238E27FC236}">
              <a16:creationId xmlns:a16="http://schemas.microsoft.com/office/drawing/2014/main" id="{00000000-0008-0000-0100-0000B6000000}"/>
            </a:ext>
          </a:extLst>
        </xdr:cNvPr>
        <xdr:cNvCxnSpPr/>
      </xdr:nvCxnSpPr>
      <xdr:spPr>
        <a:xfrm flipV="1">
          <a:off x="2908300" y="10131878"/>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149696</xdr:rowOff>
    </xdr:from>
    <xdr:ext cx="405111" cy="259045"/>
    <xdr:sp macro="" textlink="">
      <xdr:nvSpPr>
        <xdr:cNvPr id="183" name="n_1aveValue【橋りょう・トンネル】&#10;有形固定資産減価償却率">
          <a:extLst>
            <a:ext uri="{FF2B5EF4-FFF2-40B4-BE49-F238E27FC236}">
              <a16:creationId xmlns:a16="http://schemas.microsoft.com/office/drawing/2014/main" id="{00000000-0008-0000-0100-0000B7000000}"/>
            </a:ext>
          </a:extLst>
        </xdr:cNvPr>
        <xdr:cNvSpPr txBox="1"/>
      </xdr:nvSpPr>
      <xdr:spPr>
        <a:xfrm>
          <a:off x="35820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135000</xdr:rowOff>
    </xdr:from>
    <xdr:ext cx="405111" cy="259045"/>
    <xdr:sp macro="" textlink="">
      <xdr:nvSpPr>
        <xdr:cNvPr id="184" name="n_2aveValue【橋りょう・トンネル】&#10;有形固定資産減価償却率">
          <a:extLst>
            <a:ext uri="{FF2B5EF4-FFF2-40B4-BE49-F238E27FC236}">
              <a16:creationId xmlns:a16="http://schemas.microsoft.com/office/drawing/2014/main" id="{00000000-0008-0000-0100-0000B8000000}"/>
            </a:ext>
          </a:extLst>
        </xdr:cNvPr>
        <xdr:cNvSpPr txBox="1"/>
      </xdr:nvSpPr>
      <xdr:spPr>
        <a:xfrm>
          <a:off x="2705744" y="1042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83655</xdr:rowOff>
    </xdr:from>
    <xdr:ext cx="405111" cy="259045"/>
    <xdr:sp macro="" textlink="">
      <xdr:nvSpPr>
        <xdr:cNvPr id="185" name="n_3aveValue【橋りょう・トンネル】&#10;有形固定資産減価償却率">
          <a:extLst>
            <a:ext uri="{FF2B5EF4-FFF2-40B4-BE49-F238E27FC236}">
              <a16:creationId xmlns:a16="http://schemas.microsoft.com/office/drawing/2014/main" id="{00000000-0008-0000-0100-0000B9000000}"/>
            </a:ext>
          </a:extLst>
        </xdr:cNvPr>
        <xdr:cNvSpPr txBox="1"/>
      </xdr:nvSpPr>
      <xdr:spPr>
        <a:xfrm>
          <a:off x="1816744" y="1002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46100</xdr:rowOff>
    </xdr:from>
    <xdr:ext cx="405111" cy="259045"/>
    <xdr:sp macro="" textlink="">
      <xdr:nvSpPr>
        <xdr:cNvPr id="186" name="n_4aveValue【橋りょう・トンネル】&#10;有形固定資産減価償却率">
          <a:extLst>
            <a:ext uri="{FF2B5EF4-FFF2-40B4-BE49-F238E27FC236}">
              <a16:creationId xmlns:a16="http://schemas.microsoft.com/office/drawing/2014/main" id="{00000000-0008-0000-0100-0000BA000000}"/>
            </a:ext>
          </a:extLst>
        </xdr:cNvPr>
        <xdr:cNvSpPr txBox="1"/>
      </xdr:nvSpPr>
      <xdr:spPr>
        <a:xfrm>
          <a:off x="927744" y="999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83655</xdr:rowOff>
    </xdr:from>
    <xdr:ext cx="405111" cy="259045"/>
    <xdr:sp macro="" textlink="">
      <xdr:nvSpPr>
        <xdr:cNvPr id="187" name="n_1mainValue【橋りょう・トンネル】&#10;有形固定資産減価償却率">
          <a:extLst>
            <a:ext uri="{FF2B5EF4-FFF2-40B4-BE49-F238E27FC236}">
              <a16:creationId xmlns:a16="http://schemas.microsoft.com/office/drawing/2014/main" id="{00000000-0008-0000-0100-0000BB000000}"/>
            </a:ext>
          </a:extLst>
        </xdr:cNvPr>
        <xdr:cNvSpPr txBox="1"/>
      </xdr:nvSpPr>
      <xdr:spPr>
        <a:xfrm>
          <a:off x="3582044" y="985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142439</xdr:rowOff>
    </xdr:from>
    <xdr:ext cx="405111" cy="259045"/>
    <xdr:sp macro="" textlink="">
      <xdr:nvSpPr>
        <xdr:cNvPr id="188" name="n_2mainValue【橋りょう・トンネル】&#10;有形固定資産減価償却率">
          <a:extLst>
            <a:ext uri="{FF2B5EF4-FFF2-40B4-BE49-F238E27FC236}">
              <a16:creationId xmlns:a16="http://schemas.microsoft.com/office/drawing/2014/main" id="{00000000-0008-0000-0100-0000BC000000}"/>
            </a:ext>
          </a:extLst>
        </xdr:cNvPr>
        <xdr:cNvSpPr txBox="1"/>
      </xdr:nvSpPr>
      <xdr:spPr>
        <a:xfrm>
          <a:off x="2705744"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a:extLst>
            <a:ext uri="{FF2B5EF4-FFF2-40B4-BE49-F238E27FC236}">
              <a16:creationId xmlns:a16="http://schemas.microsoft.com/office/drawing/2014/main" id="{00000000-0008-0000-0100-0000B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a:extLst>
            <a:ext uri="{FF2B5EF4-FFF2-40B4-BE49-F238E27FC236}">
              <a16:creationId xmlns:a16="http://schemas.microsoft.com/office/drawing/2014/main" id="{00000000-0008-0000-0100-0000B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a:extLst>
            <a:ext uri="{FF2B5EF4-FFF2-40B4-BE49-F238E27FC236}">
              <a16:creationId xmlns:a16="http://schemas.microsoft.com/office/drawing/2014/main" id="{00000000-0008-0000-0100-0000B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a:extLst>
            <a:ext uri="{FF2B5EF4-FFF2-40B4-BE49-F238E27FC236}">
              <a16:creationId xmlns:a16="http://schemas.microsoft.com/office/drawing/2014/main" id="{00000000-0008-0000-0100-0000C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a:extLst>
            <a:ext uri="{FF2B5EF4-FFF2-40B4-BE49-F238E27FC236}">
              <a16:creationId xmlns:a16="http://schemas.microsoft.com/office/drawing/2014/main" id="{00000000-0008-0000-0100-0000C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a:extLst>
            <a:ext uri="{FF2B5EF4-FFF2-40B4-BE49-F238E27FC236}">
              <a16:creationId xmlns:a16="http://schemas.microsoft.com/office/drawing/2014/main" id="{00000000-0008-0000-0100-0000C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a:extLst>
            <a:ext uri="{FF2B5EF4-FFF2-40B4-BE49-F238E27FC236}">
              <a16:creationId xmlns:a16="http://schemas.microsoft.com/office/drawing/2014/main" id="{00000000-0008-0000-0100-0000C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a:extLst>
            <a:ext uri="{FF2B5EF4-FFF2-40B4-BE49-F238E27FC236}">
              <a16:creationId xmlns:a16="http://schemas.microsoft.com/office/drawing/2014/main" id="{00000000-0008-0000-0100-0000C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a:extLst>
            <a:ext uri="{FF2B5EF4-FFF2-40B4-BE49-F238E27FC236}">
              <a16:creationId xmlns:a16="http://schemas.microsoft.com/office/drawing/2014/main" id="{00000000-0008-0000-0100-0000C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9" name="直線コネクタ 198">
          <a:extLst>
            <a:ext uri="{FF2B5EF4-FFF2-40B4-BE49-F238E27FC236}">
              <a16:creationId xmlns:a16="http://schemas.microsoft.com/office/drawing/2014/main" id="{00000000-0008-0000-0100-0000C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0" name="テキスト ボックス 199">
          <a:extLst>
            <a:ext uri="{FF2B5EF4-FFF2-40B4-BE49-F238E27FC236}">
              <a16:creationId xmlns:a16="http://schemas.microsoft.com/office/drawing/2014/main" id="{00000000-0008-0000-0100-0000C8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1" name="直線コネクタ 200">
          <a:extLst>
            <a:ext uri="{FF2B5EF4-FFF2-40B4-BE49-F238E27FC236}">
              <a16:creationId xmlns:a16="http://schemas.microsoft.com/office/drawing/2014/main" id="{00000000-0008-0000-0100-0000C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2" name="テキスト ボックス 201">
          <a:extLst>
            <a:ext uri="{FF2B5EF4-FFF2-40B4-BE49-F238E27FC236}">
              <a16:creationId xmlns:a16="http://schemas.microsoft.com/office/drawing/2014/main" id="{00000000-0008-0000-0100-0000CA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3" name="直線コネクタ 202">
          <a:extLst>
            <a:ext uri="{FF2B5EF4-FFF2-40B4-BE49-F238E27FC236}">
              <a16:creationId xmlns:a16="http://schemas.microsoft.com/office/drawing/2014/main" id="{00000000-0008-0000-0100-0000C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4" name="テキスト ボックス 203">
          <a:extLst>
            <a:ext uri="{FF2B5EF4-FFF2-40B4-BE49-F238E27FC236}">
              <a16:creationId xmlns:a16="http://schemas.microsoft.com/office/drawing/2014/main" id="{00000000-0008-0000-0100-0000CC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5" name="直線コネクタ 204">
          <a:extLst>
            <a:ext uri="{FF2B5EF4-FFF2-40B4-BE49-F238E27FC236}">
              <a16:creationId xmlns:a16="http://schemas.microsoft.com/office/drawing/2014/main" id="{00000000-0008-0000-0100-0000C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6" name="テキスト ボックス 205">
          <a:extLst>
            <a:ext uri="{FF2B5EF4-FFF2-40B4-BE49-F238E27FC236}">
              <a16:creationId xmlns:a16="http://schemas.microsoft.com/office/drawing/2014/main" id="{00000000-0008-0000-0100-0000CE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7" name="直線コネクタ 206">
          <a:extLst>
            <a:ext uri="{FF2B5EF4-FFF2-40B4-BE49-F238E27FC236}">
              <a16:creationId xmlns:a16="http://schemas.microsoft.com/office/drawing/2014/main" id="{00000000-0008-0000-0100-0000C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8" name="テキスト ボックス 207">
          <a:extLst>
            <a:ext uri="{FF2B5EF4-FFF2-40B4-BE49-F238E27FC236}">
              <a16:creationId xmlns:a16="http://schemas.microsoft.com/office/drawing/2014/main" id="{00000000-0008-0000-0100-0000D0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a:extLst>
            <a:ext uri="{FF2B5EF4-FFF2-40B4-BE49-F238E27FC236}">
              <a16:creationId xmlns:a16="http://schemas.microsoft.com/office/drawing/2014/main" id="{00000000-0008-0000-0100-0000D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0" name="テキスト ボックス 209">
          <a:extLst>
            <a:ext uri="{FF2B5EF4-FFF2-40B4-BE49-F238E27FC236}">
              <a16:creationId xmlns:a16="http://schemas.microsoft.com/office/drawing/2014/main" id="{00000000-0008-0000-0100-0000D2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橋りょう・トンネル】&#10;一人当たり有形固定資産（償却資産）額グラフ枠">
          <a:extLst>
            <a:ext uri="{FF2B5EF4-FFF2-40B4-BE49-F238E27FC236}">
              <a16:creationId xmlns:a16="http://schemas.microsoft.com/office/drawing/2014/main" id="{00000000-0008-0000-0100-0000D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110166</xdr:rowOff>
    </xdr:from>
    <xdr:to>
      <xdr:col>54</xdr:col>
      <xdr:colOff>189865</xdr:colOff>
      <xdr:row>64</xdr:row>
      <xdr:rowOff>74454</xdr:rowOff>
    </xdr:to>
    <xdr:cxnSp macro="">
      <xdr:nvCxnSpPr>
        <xdr:cNvPr id="212" name="直線コネクタ 211">
          <a:extLst>
            <a:ext uri="{FF2B5EF4-FFF2-40B4-BE49-F238E27FC236}">
              <a16:creationId xmlns:a16="http://schemas.microsoft.com/office/drawing/2014/main" id="{00000000-0008-0000-0100-0000D4000000}"/>
            </a:ext>
          </a:extLst>
        </xdr:cNvPr>
        <xdr:cNvCxnSpPr/>
      </xdr:nvCxnSpPr>
      <xdr:spPr>
        <a:xfrm flipV="1">
          <a:off x="10476865" y="9539916"/>
          <a:ext cx="0" cy="150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78281</xdr:rowOff>
    </xdr:from>
    <xdr:ext cx="469744" cy="259045"/>
    <xdr:sp macro="" textlink="">
      <xdr:nvSpPr>
        <xdr:cNvPr id="213" name="【橋りょう・トンネル】&#10;一人当たり有形固定資産（償却資産）額最小値テキスト">
          <a:extLst>
            <a:ext uri="{FF2B5EF4-FFF2-40B4-BE49-F238E27FC236}">
              <a16:creationId xmlns:a16="http://schemas.microsoft.com/office/drawing/2014/main" id="{00000000-0008-0000-0100-0000D5000000}"/>
            </a:ext>
          </a:extLst>
        </xdr:cNvPr>
        <xdr:cNvSpPr txBox="1"/>
      </xdr:nvSpPr>
      <xdr:spPr>
        <a:xfrm>
          <a:off x="10515600" y="1105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74454</xdr:rowOff>
    </xdr:from>
    <xdr:to>
      <xdr:col>55</xdr:col>
      <xdr:colOff>88900</xdr:colOff>
      <xdr:row>64</xdr:row>
      <xdr:rowOff>74454</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10388600" y="11047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56843</xdr:rowOff>
    </xdr:from>
    <xdr:ext cx="690189" cy="259045"/>
    <xdr:sp macro="" textlink="">
      <xdr:nvSpPr>
        <xdr:cNvPr id="215" name="【橋りょう・トンネル】&#10;一人当たり有形固定資産（償却資産）額最大値テキスト">
          <a:extLst>
            <a:ext uri="{FF2B5EF4-FFF2-40B4-BE49-F238E27FC236}">
              <a16:creationId xmlns:a16="http://schemas.microsoft.com/office/drawing/2014/main" id="{00000000-0008-0000-0100-0000D7000000}"/>
            </a:ext>
          </a:extLst>
        </xdr:cNvPr>
        <xdr:cNvSpPr txBox="1"/>
      </xdr:nvSpPr>
      <xdr:spPr>
        <a:xfrm>
          <a:off x="10515600" y="93151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110166</xdr:rowOff>
    </xdr:from>
    <xdr:to>
      <xdr:col>55</xdr:col>
      <xdr:colOff>88900</xdr:colOff>
      <xdr:row>55</xdr:row>
      <xdr:rowOff>110166</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10388600" y="9539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28077</xdr:rowOff>
    </xdr:from>
    <xdr:ext cx="599010" cy="259045"/>
    <xdr:sp macro="" textlink="">
      <xdr:nvSpPr>
        <xdr:cNvPr id="217" name="【橋りょう・トンネル】&#10;一人当たり有形固定資産（償却資産）額平均値テキスト">
          <a:extLst>
            <a:ext uri="{FF2B5EF4-FFF2-40B4-BE49-F238E27FC236}">
              <a16:creationId xmlns:a16="http://schemas.microsoft.com/office/drawing/2014/main" id="{00000000-0008-0000-0100-0000D9000000}"/>
            </a:ext>
          </a:extLst>
        </xdr:cNvPr>
        <xdr:cNvSpPr txBox="1"/>
      </xdr:nvSpPr>
      <xdr:spPr>
        <a:xfrm>
          <a:off x="10515600" y="10486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5200</xdr:rowOff>
    </xdr:from>
    <xdr:to>
      <xdr:col>55</xdr:col>
      <xdr:colOff>50800</xdr:colOff>
      <xdr:row>62</xdr:row>
      <xdr:rowOff>106800</xdr:rowOff>
    </xdr:to>
    <xdr:sp macro="" textlink="">
      <xdr:nvSpPr>
        <xdr:cNvPr id="218" name="フローチャート: 判断 217">
          <a:extLst>
            <a:ext uri="{FF2B5EF4-FFF2-40B4-BE49-F238E27FC236}">
              <a16:creationId xmlns:a16="http://schemas.microsoft.com/office/drawing/2014/main" id="{00000000-0008-0000-0100-0000DA000000}"/>
            </a:ext>
          </a:extLst>
        </xdr:cNvPr>
        <xdr:cNvSpPr/>
      </xdr:nvSpPr>
      <xdr:spPr>
        <a:xfrm>
          <a:off x="10426700" y="106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17520</xdr:rowOff>
    </xdr:from>
    <xdr:to>
      <xdr:col>50</xdr:col>
      <xdr:colOff>165100</xdr:colOff>
      <xdr:row>62</xdr:row>
      <xdr:rowOff>119120</xdr:rowOff>
    </xdr:to>
    <xdr:sp macro="" textlink="">
      <xdr:nvSpPr>
        <xdr:cNvPr id="219" name="フローチャート: 判断 218">
          <a:extLst>
            <a:ext uri="{FF2B5EF4-FFF2-40B4-BE49-F238E27FC236}">
              <a16:creationId xmlns:a16="http://schemas.microsoft.com/office/drawing/2014/main" id="{00000000-0008-0000-0100-0000DB000000}"/>
            </a:ext>
          </a:extLst>
        </xdr:cNvPr>
        <xdr:cNvSpPr/>
      </xdr:nvSpPr>
      <xdr:spPr>
        <a:xfrm>
          <a:off x="9588500" y="1064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35601</xdr:rowOff>
    </xdr:from>
    <xdr:to>
      <xdr:col>46</xdr:col>
      <xdr:colOff>38100</xdr:colOff>
      <xdr:row>62</xdr:row>
      <xdr:rowOff>137201</xdr:rowOff>
    </xdr:to>
    <xdr:sp macro="" textlink="">
      <xdr:nvSpPr>
        <xdr:cNvPr id="220" name="フローチャート: 判断 219">
          <a:extLst>
            <a:ext uri="{FF2B5EF4-FFF2-40B4-BE49-F238E27FC236}">
              <a16:creationId xmlns:a16="http://schemas.microsoft.com/office/drawing/2014/main" id="{00000000-0008-0000-0100-0000DC000000}"/>
            </a:ext>
          </a:extLst>
        </xdr:cNvPr>
        <xdr:cNvSpPr/>
      </xdr:nvSpPr>
      <xdr:spPr>
        <a:xfrm>
          <a:off x="8699500" y="1066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51130</xdr:rowOff>
    </xdr:from>
    <xdr:to>
      <xdr:col>41</xdr:col>
      <xdr:colOff>101600</xdr:colOff>
      <xdr:row>62</xdr:row>
      <xdr:rowOff>152730</xdr:rowOff>
    </xdr:to>
    <xdr:sp macro="" textlink="">
      <xdr:nvSpPr>
        <xdr:cNvPr id="221" name="フローチャート: 判断 220">
          <a:extLst>
            <a:ext uri="{FF2B5EF4-FFF2-40B4-BE49-F238E27FC236}">
              <a16:creationId xmlns:a16="http://schemas.microsoft.com/office/drawing/2014/main" id="{00000000-0008-0000-0100-0000DD000000}"/>
            </a:ext>
          </a:extLst>
        </xdr:cNvPr>
        <xdr:cNvSpPr/>
      </xdr:nvSpPr>
      <xdr:spPr>
        <a:xfrm>
          <a:off x="7810500" y="106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39671</xdr:rowOff>
    </xdr:from>
    <xdr:to>
      <xdr:col>36</xdr:col>
      <xdr:colOff>165100</xdr:colOff>
      <xdr:row>62</xdr:row>
      <xdr:rowOff>141271</xdr:rowOff>
    </xdr:to>
    <xdr:sp macro="" textlink="">
      <xdr:nvSpPr>
        <xdr:cNvPr id="222" name="フローチャート: 判断 221">
          <a:extLst>
            <a:ext uri="{FF2B5EF4-FFF2-40B4-BE49-F238E27FC236}">
              <a16:creationId xmlns:a16="http://schemas.microsoft.com/office/drawing/2014/main" id="{00000000-0008-0000-0100-0000DE000000}"/>
            </a:ext>
          </a:extLst>
        </xdr:cNvPr>
        <xdr:cNvSpPr/>
      </xdr:nvSpPr>
      <xdr:spPr>
        <a:xfrm>
          <a:off x="6921500" y="106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162814</xdr:rowOff>
    </xdr:from>
    <xdr:to>
      <xdr:col>55</xdr:col>
      <xdr:colOff>50800</xdr:colOff>
      <xdr:row>64</xdr:row>
      <xdr:rowOff>92964</xdr:rowOff>
    </xdr:to>
    <xdr:sp macro="" textlink="">
      <xdr:nvSpPr>
        <xdr:cNvPr id="228" name="楕円 227">
          <a:extLst>
            <a:ext uri="{FF2B5EF4-FFF2-40B4-BE49-F238E27FC236}">
              <a16:creationId xmlns:a16="http://schemas.microsoft.com/office/drawing/2014/main" id="{00000000-0008-0000-0100-0000E4000000}"/>
            </a:ext>
          </a:extLst>
        </xdr:cNvPr>
        <xdr:cNvSpPr/>
      </xdr:nvSpPr>
      <xdr:spPr>
        <a:xfrm>
          <a:off x="10426700" y="1096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77741</xdr:rowOff>
    </xdr:from>
    <xdr:ext cx="534377" cy="259045"/>
    <xdr:sp macro="" textlink="">
      <xdr:nvSpPr>
        <xdr:cNvPr id="229" name="【橋りょう・トンネル】&#10;一人当たり有形固定資産（償却資産）額該当値テキスト">
          <a:extLst>
            <a:ext uri="{FF2B5EF4-FFF2-40B4-BE49-F238E27FC236}">
              <a16:creationId xmlns:a16="http://schemas.microsoft.com/office/drawing/2014/main" id="{00000000-0008-0000-0100-0000E5000000}"/>
            </a:ext>
          </a:extLst>
        </xdr:cNvPr>
        <xdr:cNvSpPr txBox="1"/>
      </xdr:nvSpPr>
      <xdr:spPr>
        <a:xfrm>
          <a:off x="10515600" y="1087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163477</xdr:rowOff>
    </xdr:from>
    <xdr:to>
      <xdr:col>50</xdr:col>
      <xdr:colOff>165100</xdr:colOff>
      <xdr:row>64</xdr:row>
      <xdr:rowOff>93627</xdr:rowOff>
    </xdr:to>
    <xdr:sp macro="" textlink="">
      <xdr:nvSpPr>
        <xdr:cNvPr id="230" name="楕円 229">
          <a:extLst>
            <a:ext uri="{FF2B5EF4-FFF2-40B4-BE49-F238E27FC236}">
              <a16:creationId xmlns:a16="http://schemas.microsoft.com/office/drawing/2014/main" id="{00000000-0008-0000-0100-0000E6000000}"/>
            </a:ext>
          </a:extLst>
        </xdr:cNvPr>
        <xdr:cNvSpPr/>
      </xdr:nvSpPr>
      <xdr:spPr>
        <a:xfrm>
          <a:off x="9588500" y="1096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42164</xdr:rowOff>
    </xdr:from>
    <xdr:to>
      <xdr:col>55</xdr:col>
      <xdr:colOff>0</xdr:colOff>
      <xdr:row>64</xdr:row>
      <xdr:rowOff>42827</xdr:rowOff>
    </xdr:to>
    <xdr:cxnSp macro="">
      <xdr:nvCxnSpPr>
        <xdr:cNvPr id="231" name="直線コネクタ 230">
          <a:extLst>
            <a:ext uri="{FF2B5EF4-FFF2-40B4-BE49-F238E27FC236}">
              <a16:creationId xmlns:a16="http://schemas.microsoft.com/office/drawing/2014/main" id="{00000000-0008-0000-0100-0000E7000000}"/>
            </a:ext>
          </a:extLst>
        </xdr:cNvPr>
        <xdr:cNvCxnSpPr/>
      </xdr:nvCxnSpPr>
      <xdr:spPr>
        <a:xfrm flipV="1">
          <a:off x="9639300" y="11014964"/>
          <a:ext cx="838200" cy="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167957</xdr:rowOff>
    </xdr:from>
    <xdr:to>
      <xdr:col>46</xdr:col>
      <xdr:colOff>38100</xdr:colOff>
      <xdr:row>64</xdr:row>
      <xdr:rowOff>98107</xdr:rowOff>
    </xdr:to>
    <xdr:sp macro="" textlink="">
      <xdr:nvSpPr>
        <xdr:cNvPr id="232" name="楕円 231">
          <a:extLst>
            <a:ext uri="{FF2B5EF4-FFF2-40B4-BE49-F238E27FC236}">
              <a16:creationId xmlns:a16="http://schemas.microsoft.com/office/drawing/2014/main" id="{00000000-0008-0000-0100-0000E8000000}"/>
            </a:ext>
          </a:extLst>
        </xdr:cNvPr>
        <xdr:cNvSpPr/>
      </xdr:nvSpPr>
      <xdr:spPr>
        <a:xfrm>
          <a:off x="8699500" y="1096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42827</xdr:rowOff>
    </xdr:from>
    <xdr:to>
      <xdr:col>50</xdr:col>
      <xdr:colOff>114300</xdr:colOff>
      <xdr:row>64</xdr:row>
      <xdr:rowOff>47307</xdr:rowOff>
    </xdr:to>
    <xdr:cxnSp macro="">
      <xdr:nvCxnSpPr>
        <xdr:cNvPr id="233" name="直線コネクタ 232">
          <a:extLst>
            <a:ext uri="{FF2B5EF4-FFF2-40B4-BE49-F238E27FC236}">
              <a16:creationId xmlns:a16="http://schemas.microsoft.com/office/drawing/2014/main" id="{00000000-0008-0000-0100-0000E9000000}"/>
            </a:ext>
          </a:extLst>
        </xdr:cNvPr>
        <xdr:cNvCxnSpPr/>
      </xdr:nvCxnSpPr>
      <xdr:spPr>
        <a:xfrm flipV="1">
          <a:off x="8750300" y="11015627"/>
          <a:ext cx="889000" cy="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135647</xdr:rowOff>
    </xdr:from>
    <xdr:ext cx="599010" cy="259045"/>
    <xdr:sp macro="" textlink="">
      <xdr:nvSpPr>
        <xdr:cNvPr id="234" name="n_1aveValue【橋りょう・トンネル】&#10;一人当たり有形固定資産（償却資産）額">
          <a:extLst>
            <a:ext uri="{FF2B5EF4-FFF2-40B4-BE49-F238E27FC236}">
              <a16:creationId xmlns:a16="http://schemas.microsoft.com/office/drawing/2014/main" id="{00000000-0008-0000-0100-0000EA000000}"/>
            </a:ext>
          </a:extLst>
        </xdr:cNvPr>
        <xdr:cNvSpPr txBox="1"/>
      </xdr:nvSpPr>
      <xdr:spPr>
        <a:xfrm>
          <a:off x="9327095" y="1042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153728</xdr:rowOff>
    </xdr:from>
    <xdr:ext cx="599010" cy="259045"/>
    <xdr:sp macro="" textlink="">
      <xdr:nvSpPr>
        <xdr:cNvPr id="235" name="n_2aveValue【橋りょう・トンネル】&#10;一人当たり有形固定資産（償却資産）額">
          <a:extLst>
            <a:ext uri="{FF2B5EF4-FFF2-40B4-BE49-F238E27FC236}">
              <a16:creationId xmlns:a16="http://schemas.microsoft.com/office/drawing/2014/main" id="{00000000-0008-0000-0100-0000EB000000}"/>
            </a:ext>
          </a:extLst>
        </xdr:cNvPr>
        <xdr:cNvSpPr txBox="1"/>
      </xdr:nvSpPr>
      <xdr:spPr>
        <a:xfrm>
          <a:off x="8450795" y="10440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169257</xdr:rowOff>
    </xdr:from>
    <xdr:ext cx="599010" cy="259045"/>
    <xdr:sp macro="" textlink="">
      <xdr:nvSpPr>
        <xdr:cNvPr id="236" name="n_3aveValue【橋りょう・トンネル】&#10;一人当たり有形固定資産（償却資産）額">
          <a:extLst>
            <a:ext uri="{FF2B5EF4-FFF2-40B4-BE49-F238E27FC236}">
              <a16:creationId xmlns:a16="http://schemas.microsoft.com/office/drawing/2014/main" id="{00000000-0008-0000-0100-0000EC000000}"/>
            </a:ext>
          </a:extLst>
        </xdr:cNvPr>
        <xdr:cNvSpPr txBox="1"/>
      </xdr:nvSpPr>
      <xdr:spPr>
        <a:xfrm>
          <a:off x="7561795" y="1045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157798</xdr:rowOff>
    </xdr:from>
    <xdr:ext cx="599010" cy="259045"/>
    <xdr:sp macro="" textlink="">
      <xdr:nvSpPr>
        <xdr:cNvPr id="237" name="n_4aveValue【橋りょう・トンネル】&#10;一人当たり有形固定資産（償却資産）額">
          <a:extLst>
            <a:ext uri="{FF2B5EF4-FFF2-40B4-BE49-F238E27FC236}">
              <a16:creationId xmlns:a16="http://schemas.microsoft.com/office/drawing/2014/main" id="{00000000-0008-0000-0100-0000ED000000}"/>
            </a:ext>
          </a:extLst>
        </xdr:cNvPr>
        <xdr:cNvSpPr txBox="1"/>
      </xdr:nvSpPr>
      <xdr:spPr>
        <a:xfrm>
          <a:off x="6672795" y="10444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84754</xdr:rowOff>
    </xdr:from>
    <xdr:ext cx="534377" cy="259045"/>
    <xdr:sp macro="" textlink="">
      <xdr:nvSpPr>
        <xdr:cNvPr id="238" name="n_1mainValue【橋りょう・トンネル】&#10;一人当たり有形固定資産（償却資産）額">
          <a:extLst>
            <a:ext uri="{FF2B5EF4-FFF2-40B4-BE49-F238E27FC236}">
              <a16:creationId xmlns:a16="http://schemas.microsoft.com/office/drawing/2014/main" id="{00000000-0008-0000-0100-0000EE000000}"/>
            </a:ext>
          </a:extLst>
        </xdr:cNvPr>
        <xdr:cNvSpPr txBox="1"/>
      </xdr:nvSpPr>
      <xdr:spPr>
        <a:xfrm>
          <a:off x="9359411" y="1105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89234</xdr:rowOff>
    </xdr:from>
    <xdr:ext cx="534377" cy="259045"/>
    <xdr:sp macro="" textlink="">
      <xdr:nvSpPr>
        <xdr:cNvPr id="239" name="n_2mainValue【橋りょう・トンネル】&#10;一人当たり有形固定資産（償却資産）額">
          <a:extLst>
            <a:ext uri="{FF2B5EF4-FFF2-40B4-BE49-F238E27FC236}">
              <a16:creationId xmlns:a16="http://schemas.microsoft.com/office/drawing/2014/main" id="{00000000-0008-0000-0100-0000EF000000}"/>
            </a:ext>
          </a:extLst>
        </xdr:cNvPr>
        <xdr:cNvSpPr txBox="1"/>
      </xdr:nvSpPr>
      <xdr:spPr>
        <a:xfrm>
          <a:off x="8483111" y="1106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0" name="正方形/長方形 239">
          <a:extLst>
            <a:ext uri="{FF2B5EF4-FFF2-40B4-BE49-F238E27FC236}">
              <a16:creationId xmlns:a16="http://schemas.microsoft.com/office/drawing/2014/main" id="{00000000-0008-0000-0100-0000F0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1" name="正方形/長方形 240">
          <a:extLst>
            <a:ext uri="{FF2B5EF4-FFF2-40B4-BE49-F238E27FC236}">
              <a16:creationId xmlns:a16="http://schemas.microsoft.com/office/drawing/2014/main" id="{00000000-0008-0000-0100-0000F1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2" name="正方形/長方形 241">
          <a:extLst>
            <a:ext uri="{FF2B5EF4-FFF2-40B4-BE49-F238E27FC236}">
              <a16:creationId xmlns:a16="http://schemas.microsoft.com/office/drawing/2014/main" id="{00000000-0008-0000-0100-0000F2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3" name="正方形/長方形 242">
          <a:extLst>
            <a:ext uri="{FF2B5EF4-FFF2-40B4-BE49-F238E27FC236}">
              <a16:creationId xmlns:a16="http://schemas.microsoft.com/office/drawing/2014/main" id="{00000000-0008-0000-0100-0000F3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4" name="正方形/長方形 243">
          <a:extLst>
            <a:ext uri="{FF2B5EF4-FFF2-40B4-BE49-F238E27FC236}">
              <a16:creationId xmlns:a16="http://schemas.microsoft.com/office/drawing/2014/main" id="{00000000-0008-0000-0100-0000F4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5" name="正方形/長方形 244">
          <a:extLst>
            <a:ext uri="{FF2B5EF4-FFF2-40B4-BE49-F238E27FC236}">
              <a16:creationId xmlns:a16="http://schemas.microsoft.com/office/drawing/2014/main" id="{00000000-0008-0000-0100-0000F5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6" name="正方形/長方形 245">
          <a:extLst>
            <a:ext uri="{FF2B5EF4-FFF2-40B4-BE49-F238E27FC236}">
              <a16:creationId xmlns:a16="http://schemas.microsoft.com/office/drawing/2014/main" id="{00000000-0008-0000-0100-0000F6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7" name="正方形/長方形 246">
          <a:extLst>
            <a:ext uri="{FF2B5EF4-FFF2-40B4-BE49-F238E27FC236}">
              <a16:creationId xmlns:a16="http://schemas.microsoft.com/office/drawing/2014/main" id="{00000000-0008-0000-0100-0000F7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8" name="テキスト ボックス 247">
          <a:extLst>
            <a:ext uri="{FF2B5EF4-FFF2-40B4-BE49-F238E27FC236}">
              <a16:creationId xmlns:a16="http://schemas.microsoft.com/office/drawing/2014/main" id="{00000000-0008-0000-0100-0000F8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0" name="テキスト ボックス 249">
          <a:extLst>
            <a:ext uri="{FF2B5EF4-FFF2-40B4-BE49-F238E27FC236}">
              <a16:creationId xmlns:a16="http://schemas.microsoft.com/office/drawing/2014/main" id="{00000000-0008-0000-0100-0000FA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2" name="テキスト ボックス 251">
          <a:extLst>
            <a:ext uri="{FF2B5EF4-FFF2-40B4-BE49-F238E27FC236}">
              <a16:creationId xmlns:a16="http://schemas.microsoft.com/office/drawing/2014/main" id="{00000000-0008-0000-0100-0000FC00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4" name="テキスト ボックス 253">
          <a:extLst>
            <a:ext uri="{FF2B5EF4-FFF2-40B4-BE49-F238E27FC236}">
              <a16:creationId xmlns:a16="http://schemas.microsoft.com/office/drawing/2014/main" id="{00000000-0008-0000-0100-0000FE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6" name="テキスト ボックス 255">
          <a:extLst>
            <a:ext uri="{FF2B5EF4-FFF2-40B4-BE49-F238E27FC236}">
              <a16:creationId xmlns:a16="http://schemas.microsoft.com/office/drawing/2014/main" id="{00000000-0008-0000-0100-000000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7" name="直線コネクタ 256">
          <a:extLst>
            <a:ext uri="{FF2B5EF4-FFF2-40B4-BE49-F238E27FC236}">
              <a16:creationId xmlns:a16="http://schemas.microsoft.com/office/drawing/2014/main" id="{00000000-0008-0000-0100-000001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8" name="テキスト ボックス 257">
          <a:extLst>
            <a:ext uri="{FF2B5EF4-FFF2-40B4-BE49-F238E27FC236}">
              <a16:creationId xmlns:a16="http://schemas.microsoft.com/office/drawing/2014/main" id="{00000000-0008-0000-0100-000002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9" name="直線コネクタ 258">
          <a:extLst>
            <a:ext uri="{FF2B5EF4-FFF2-40B4-BE49-F238E27FC236}">
              <a16:creationId xmlns:a16="http://schemas.microsoft.com/office/drawing/2014/main" id="{00000000-0008-0000-0100-000003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1" name="直線コネクタ 260">
          <a:extLst>
            <a:ext uri="{FF2B5EF4-FFF2-40B4-BE49-F238E27FC236}">
              <a16:creationId xmlns:a16="http://schemas.microsoft.com/office/drawing/2014/main" id="{00000000-0008-0000-0100-000005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2" name="テキスト ボックス 261">
          <a:extLst>
            <a:ext uri="{FF2B5EF4-FFF2-40B4-BE49-F238E27FC236}">
              <a16:creationId xmlns:a16="http://schemas.microsoft.com/office/drawing/2014/main" id="{00000000-0008-0000-0100-000006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3" name="【公営住宅】&#10;有形固定資産減価償却率グラフ枠">
          <a:extLst>
            <a:ext uri="{FF2B5EF4-FFF2-40B4-BE49-F238E27FC236}">
              <a16:creationId xmlns:a16="http://schemas.microsoft.com/office/drawing/2014/main" id="{00000000-0008-0000-0100-000007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93345</xdr:rowOff>
    </xdr:from>
    <xdr:to>
      <xdr:col>24</xdr:col>
      <xdr:colOff>62865</xdr:colOff>
      <xdr:row>86</xdr:row>
      <xdr:rowOff>114300</xdr:rowOff>
    </xdr:to>
    <xdr:cxnSp macro="">
      <xdr:nvCxnSpPr>
        <xdr:cNvPr id="264" name="直線コネクタ 263">
          <a:extLst>
            <a:ext uri="{FF2B5EF4-FFF2-40B4-BE49-F238E27FC236}">
              <a16:creationId xmlns:a16="http://schemas.microsoft.com/office/drawing/2014/main" id="{00000000-0008-0000-0100-000008010000}"/>
            </a:ext>
          </a:extLst>
        </xdr:cNvPr>
        <xdr:cNvCxnSpPr/>
      </xdr:nvCxnSpPr>
      <xdr:spPr>
        <a:xfrm flipV="1">
          <a:off x="4634865" y="13294995"/>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65" name="【公営住宅】&#10;有形固定資産減価償却率最小値テキスト">
          <a:extLst>
            <a:ext uri="{FF2B5EF4-FFF2-40B4-BE49-F238E27FC236}">
              <a16:creationId xmlns:a16="http://schemas.microsoft.com/office/drawing/2014/main" id="{00000000-0008-0000-0100-000009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66" name="直線コネクタ 265">
          <a:extLst>
            <a:ext uri="{FF2B5EF4-FFF2-40B4-BE49-F238E27FC236}">
              <a16:creationId xmlns:a16="http://schemas.microsoft.com/office/drawing/2014/main" id="{00000000-0008-0000-0100-00000A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40022</xdr:rowOff>
    </xdr:from>
    <xdr:ext cx="405111" cy="259045"/>
    <xdr:sp macro="" textlink="">
      <xdr:nvSpPr>
        <xdr:cNvPr id="267" name="【公営住宅】&#10;有形固定資産減価償却率最大値テキスト">
          <a:extLst>
            <a:ext uri="{FF2B5EF4-FFF2-40B4-BE49-F238E27FC236}">
              <a16:creationId xmlns:a16="http://schemas.microsoft.com/office/drawing/2014/main" id="{00000000-0008-0000-0100-00000B010000}"/>
            </a:ext>
          </a:extLst>
        </xdr:cNvPr>
        <xdr:cNvSpPr txBox="1"/>
      </xdr:nvSpPr>
      <xdr:spPr>
        <a:xfrm>
          <a:off x="4673600" y="13070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93345</xdr:rowOff>
    </xdr:from>
    <xdr:to>
      <xdr:col>24</xdr:col>
      <xdr:colOff>152400</xdr:colOff>
      <xdr:row>77</xdr:row>
      <xdr:rowOff>93345</xdr:rowOff>
    </xdr:to>
    <xdr:cxnSp macro="">
      <xdr:nvCxnSpPr>
        <xdr:cNvPr id="268" name="直線コネクタ 267">
          <a:extLst>
            <a:ext uri="{FF2B5EF4-FFF2-40B4-BE49-F238E27FC236}">
              <a16:creationId xmlns:a16="http://schemas.microsoft.com/office/drawing/2014/main" id="{00000000-0008-0000-0100-00000C010000}"/>
            </a:ext>
          </a:extLst>
        </xdr:cNvPr>
        <xdr:cNvCxnSpPr/>
      </xdr:nvCxnSpPr>
      <xdr:spPr>
        <a:xfrm>
          <a:off x="4546600" y="1329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28591</xdr:rowOff>
    </xdr:from>
    <xdr:ext cx="405111" cy="259045"/>
    <xdr:sp macro="" textlink="">
      <xdr:nvSpPr>
        <xdr:cNvPr id="269" name="【公営住宅】&#10;有形固定資産減価償却率平均値テキスト">
          <a:extLst>
            <a:ext uri="{FF2B5EF4-FFF2-40B4-BE49-F238E27FC236}">
              <a16:creationId xmlns:a16="http://schemas.microsoft.com/office/drawing/2014/main" id="{00000000-0008-0000-0100-00000D010000}"/>
            </a:ext>
          </a:extLst>
        </xdr:cNvPr>
        <xdr:cNvSpPr txBox="1"/>
      </xdr:nvSpPr>
      <xdr:spPr>
        <a:xfrm>
          <a:off x="4673600" y="14087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50164</xdr:rowOff>
    </xdr:from>
    <xdr:to>
      <xdr:col>24</xdr:col>
      <xdr:colOff>114300</xdr:colOff>
      <xdr:row>82</xdr:row>
      <xdr:rowOff>151764</xdr:rowOff>
    </xdr:to>
    <xdr:sp macro="" textlink="">
      <xdr:nvSpPr>
        <xdr:cNvPr id="270" name="フローチャート: 判断 269">
          <a:extLst>
            <a:ext uri="{FF2B5EF4-FFF2-40B4-BE49-F238E27FC236}">
              <a16:creationId xmlns:a16="http://schemas.microsoft.com/office/drawing/2014/main" id="{00000000-0008-0000-0100-00000E010000}"/>
            </a:ext>
          </a:extLst>
        </xdr:cNvPr>
        <xdr:cNvSpPr/>
      </xdr:nvSpPr>
      <xdr:spPr>
        <a:xfrm>
          <a:off x="4584700" y="1410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34925</xdr:rowOff>
    </xdr:from>
    <xdr:to>
      <xdr:col>20</xdr:col>
      <xdr:colOff>38100</xdr:colOff>
      <xdr:row>82</xdr:row>
      <xdr:rowOff>136525</xdr:rowOff>
    </xdr:to>
    <xdr:sp macro="" textlink="">
      <xdr:nvSpPr>
        <xdr:cNvPr id="271" name="フローチャート: 判断 270">
          <a:extLst>
            <a:ext uri="{FF2B5EF4-FFF2-40B4-BE49-F238E27FC236}">
              <a16:creationId xmlns:a16="http://schemas.microsoft.com/office/drawing/2014/main" id="{00000000-0008-0000-0100-00000F010000}"/>
            </a:ext>
          </a:extLst>
        </xdr:cNvPr>
        <xdr:cNvSpPr/>
      </xdr:nvSpPr>
      <xdr:spPr>
        <a:xfrm>
          <a:off x="3746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48261</xdr:rowOff>
    </xdr:from>
    <xdr:to>
      <xdr:col>15</xdr:col>
      <xdr:colOff>101600</xdr:colOff>
      <xdr:row>82</xdr:row>
      <xdr:rowOff>149861</xdr:rowOff>
    </xdr:to>
    <xdr:sp macro="" textlink="">
      <xdr:nvSpPr>
        <xdr:cNvPr id="272" name="フローチャート: 判断 271">
          <a:extLst>
            <a:ext uri="{FF2B5EF4-FFF2-40B4-BE49-F238E27FC236}">
              <a16:creationId xmlns:a16="http://schemas.microsoft.com/office/drawing/2014/main" id="{00000000-0008-0000-0100-000010010000}"/>
            </a:ext>
          </a:extLst>
        </xdr:cNvPr>
        <xdr:cNvSpPr/>
      </xdr:nvSpPr>
      <xdr:spPr>
        <a:xfrm>
          <a:off x="28575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44450</xdr:rowOff>
    </xdr:from>
    <xdr:to>
      <xdr:col>10</xdr:col>
      <xdr:colOff>165100</xdr:colOff>
      <xdr:row>82</xdr:row>
      <xdr:rowOff>146050</xdr:rowOff>
    </xdr:to>
    <xdr:sp macro="" textlink="">
      <xdr:nvSpPr>
        <xdr:cNvPr id="273" name="フローチャート: 判断 272">
          <a:extLst>
            <a:ext uri="{FF2B5EF4-FFF2-40B4-BE49-F238E27FC236}">
              <a16:creationId xmlns:a16="http://schemas.microsoft.com/office/drawing/2014/main" id="{00000000-0008-0000-0100-000011010000}"/>
            </a:ext>
          </a:extLst>
        </xdr:cNvPr>
        <xdr:cNvSpPr/>
      </xdr:nvSpPr>
      <xdr:spPr>
        <a:xfrm>
          <a:off x="1968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57786</xdr:rowOff>
    </xdr:from>
    <xdr:to>
      <xdr:col>6</xdr:col>
      <xdr:colOff>38100</xdr:colOff>
      <xdr:row>82</xdr:row>
      <xdr:rowOff>159386</xdr:rowOff>
    </xdr:to>
    <xdr:sp macro="" textlink="">
      <xdr:nvSpPr>
        <xdr:cNvPr id="274" name="フローチャート: 判断 273">
          <a:extLst>
            <a:ext uri="{FF2B5EF4-FFF2-40B4-BE49-F238E27FC236}">
              <a16:creationId xmlns:a16="http://schemas.microsoft.com/office/drawing/2014/main" id="{00000000-0008-0000-0100-000012010000}"/>
            </a:ext>
          </a:extLst>
        </xdr:cNvPr>
        <xdr:cNvSpPr/>
      </xdr:nvSpPr>
      <xdr:spPr>
        <a:xfrm>
          <a:off x="10795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50164</xdr:rowOff>
    </xdr:from>
    <xdr:to>
      <xdr:col>24</xdr:col>
      <xdr:colOff>114300</xdr:colOff>
      <xdr:row>80</xdr:row>
      <xdr:rowOff>151764</xdr:rowOff>
    </xdr:to>
    <xdr:sp macro="" textlink="">
      <xdr:nvSpPr>
        <xdr:cNvPr id="280" name="楕円 279">
          <a:extLst>
            <a:ext uri="{FF2B5EF4-FFF2-40B4-BE49-F238E27FC236}">
              <a16:creationId xmlns:a16="http://schemas.microsoft.com/office/drawing/2014/main" id="{00000000-0008-0000-0100-000018010000}"/>
            </a:ext>
          </a:extLst>
        </xdr:cNvPr>
        <xdr:cNvSpPr/>
      </xdr:nvSpPr>
      <xdr:spPr>
        <a:xfrm>
          <a:off x="4584700" y="1376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73041</xdr:rowOff>
    </xdr:from>
    <xdr:ext cx="405111" cy="259045"/>
    <xdr:sp macro="" textlink="">
      <xdr:nvSpPr>
        <xdr:cNvPr id="281" name="【公営住宅】&#10;有形固定資産減価償却率該当値テキスト">
          <a:extLst>
            <a:ext uri="{FF2B5EF4-FFF2-40B4-BE49-F238E27FC236}">
              <a16:creationId xmlns:a16="http://schemas.microsoft.com/office/drawing/2014/main" id="{00000000-0008-0000-0100-000019010000}"/>
            </a:ext>
          </a:extLst>
        </xdr:cNvPr>
        <xdr:cNvSpPr txBox="1"/>
      </xdr:nvSpPr>
      <xdr:spPr>
        <a:xfrm>
          <a:off x="4673600" y="1361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158750</xdr:rowOff>
    </xdr:from>
    <xdr:to>
      <xdr:col>20</xdr:col>
      <xdr:colOff>38100</xdr:colOff>
      <xdr:row>80</xdr:row>
      <xdr:rowOff>88900</xdr:rowOff>
    </xdr:to>
    <xdr:sp macro="" textlink="">
      <xdr:nvSpPr>
        <xdr:cNvPr id="282" name="楕円 281">
          <a:extLst>
            <a:ext uri="{FF2B5EF4-FFF2-40B4-BE49-F238E27FC236}">
              <a16:creationId xmlns:a16="http://schemas.microsoft.com/office/drawing/2014/main" id="{00000000-0008-0000-0100-00001A010000}"/>
            </a:ext>
          </a:extLst>
        </xdr:cNvPr>
        <xdr:cNvSpPr/>
      </xdr:nvSpPr>
      <xdr:spPr>
        <a:xfrm>
          <a:off x="3746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38100</xdr:rowOff>
    </xdr:from>
    <xdr:to>
      <xdr:col>24</xdr:col>
      <xdr:colOff>63500</xdr:colOff>
      <xdr:row>80</xdr:row>
      <xdr:rowOff>100964</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3797300" y="13754100"/>
          <a:ext cx="8382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97789</xdr:rowOff>
    </xdr:from>
    <xdr:to>
      <xdr:col>15</xdr:col>
      <xdr:colOff>101600</xdr:colOff>
      <xdr:row>80</xdr:row>
      <xdr:rowOff>27939</xdr:rowOff>
    </xdr:to>
    <xdr:sp macro="" textlink="">
      <xdr:nvSpPr>
        <xdr:cNvPr id="284" name="楕円 283">
          <a:extLst>
            <a:ext uri="{FF2B5EF4-FFF2-40B4-BE49-F238E27FC236}">
              <a16:creationId xmlns:a16="http://schemas.microsoft.com/office/drawing/2014/main" id="{00000000-0008-0000-0100-00001C010000}"/>
            </a:ext>
          </a:extLst>
        </xdr:cNvPr>
        <xdr:cNvSpPr/>
      </xdr:nvSpPr>
      <xdr:spPr>
        <a:xfrm>
          <a:off x="2857500" y="1364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148589</xdr:rowOff>
    </xdr:from>
    <xdr:to>
      <xdr:col>19</xdr:col>
      <xdr:colOff>177800</xdr:colOff>
      <xdr:row>80</xdr:row>
      <xdr:rowOff>38100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2908300" y="136931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127652</xdr:rowOff>
    </xdr:from>
    <xdr:ext cx="405111" cy="259045"/>
    <xdr:sp macro="" textlink="">
      <xdr:nvSpPr>
        <xdr:cNvPr id="286" name="n_1aveValue【公営住宅】&#10;有形固定資産減価償却率">
          <a:extLst>
            <a:ext uri="{FF2B5EF4-FFF2-40B4-BE49-F238E27FC236}">
              <a16:creationId xmlns:a16="http://schemas.microsoft.com/office/drawing/2014/main" id="{00000000-0008-0000-0100-00001E010000}"/>
            </a:ext>
          </a:extLst>
        </xdr:cNvPr>
        <xdr:cNvSpPr txBox="1"/>
      </xdr:nvSpPr>
      <xdr:spPr>
        <a:xfrm>
          <a:off x="3582044" y="1418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140988</xdr:rowOff>
    </xdr:from>
    <xdr:ext cx="405111" cy="259045"/>
    <xdr:sp macro="" textlink="">
      <xdr:nvSpPr>
        <xdr:cNvPr id="287" name="n_2aveValue【公営住宅】&#10;有形固定資産減価償却率">
          <a:extLst>
            <a:ext uri="{FF2B5EF4-FFF2-40B4-BE49-F238E27FC236}">
              <a16:creationId xmlns:a16="http://schemas.microsoft.com/office/drawing/2014/main" id="{00000000-0008-0000-0100-00001F010000}"/>
            </a:ext>
          </a:extLst>
        </xdr:cNvPr>
        <xdr:cNvSpPr txBox="1"/>
      </xdr:nvSpPr>
      <xdr:spPr>
        <a:xfrm>
          <a:off x="2705744" y="1419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162577</xdr:rowOff>
    </xdr:from>
    <xdr:ext cx="405111" cy="259045"/>
    <xdr:sp macro="" textlink="">
      <xdr:nvSpPr>
        <xdr:cNvPr id="288" name="n_3aveValue【公営住宅】&#10;有形固定資産減価償却率">
          <a:extLst>
            <a:ext uri="{FF2B5EF4-FFF2-40B4-BE49-F238E27FC236}">
              <a16:creationId xmlns:a16="http://schemas.microsoft.com/office/drawing/2014/main" id="{00000000-0008-0000-0100-000020010000}"/>
            </a:ext>
          </a:extLst>
        </xdr:cNvPr>
        <xdr:cNvSpPr txBox="1"/>
      </xdr:nvSpPr>
      <xdr:spPr>
        <a:xfrm>
          <a:off x="1816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4463</xdr:rowOff>
    </xdr:from>
    <xdr:ext cx="405111" cy="259045"/>
    <xdr:sp macro="" textlink="">
      <xdr:nvSpPr>
        <xdr:cNvPr id="289" name="n_4aveValue【公営住宅】&#10;有形固定資産減価償却率">
          <a:extLst>
            <a:ext uri="{FF2B5EF4-FFF2-40B4-BE49-F238E27FC236}">
              <a16:creationId xmlns:a16="http://schemas.microsoft.com/office/drawing/2014/main" id="{00000000-0008-0000-0100-000021010000}"/>
            </a:ext>
          </a:extLst>
        </xdr:cNvPr>
        <xdr:cNvSpPr txBox="1"/>
      </xdr:nvSpPr>
      <xdr:spPr>
        <a:xfrm>
          <a:off x="927744" y="1389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105427</xdr:rowOff>
    </xdr:from>
    <xdr:ext cx="405111" cy="259045"/>
    <xdr:sp macro="" textlink="">
      <xdr:nvSpPr>
        <xdr:cNvPr id="290" name="n_1mainValue【公営住宅】&#10;有形固定資産減価償却率">
          <a:extLst>
            <a:ext uri="{FF2B5EF4-FFF2-40B4-BE49-F238E27FC236}">
              <a16:creationId xmlns:a16="http://schemas.microsoft.com/office/drawing/2014/main" id="{00000000-0008-0000-0100-000022010000}"/>
            </a:ext>
          </a:extLst>
        </xdr:cNvPr>
        <xdr:cNvSpPr txBox="1"/>
      </xdr:nvSpPr>
      <xdr:spPr>
        <a:xfrm>
          <a:off x="358204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44466</xdr:rowOff>
    </xdr:from>
    <xdr:ext cx="405111" cy="259045"/>
    <xdr:sp macro="" textlink="">
      <xdr:nvSpPr>
        <xdr:cNvPr id="291" name="n_2mainValue【公営住宅】&#10;有形固定資産減価償却率">
          <a:extLst>
            <a:ext uri="{FF2B5EF4-FFF2-40B4-BE49-F238E27FC236}">
              <a16:creationId xmlns:a16="http://schemas.microsoft.com/office/drawing/2014/main" id="{00000000-0008-0000-0100-000023010000}"/>
            </a:ext>
          </a:extLst>
        </xdr:cNvPr>
        <xdr:cNvSpPr txBox="1"/>
      </xdr:nvSpPr>
      <xdr:spPr>
        <a:xfrm>
          <a:off x="2705744" y="1341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2" name="正方形/長方形 291">
          <a:extLst>
            <a:ext uri="{FF2B5EF4-FFF2-40B4-BE49-F238E27FC236}">
              <a16:creationId xmlns:a16="http://schemas.microsoft.com/office/drawing/2014/main" id="{00000000-0008-0000-0100-00002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3" name="正方形/長方形 292">
          <a:extLst>
            <a:ext uri="{FF2B5EF4-FFF2-40B4-BE49-F238E27FC236}">
              <a16:creationId xmlns:a16="http://schemas.microsoft.com/office/drawing/2014/main" id="{00000000-0008-0000-0100-00002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4" name="正方形/長方形 293">
          <a:extLst>
            <a:ext uri="{FF2B5EF4-FFF2-40B4-BE49-F238E27FC236}">
              <a16:creationId xmlns:a16="http://schemas.microsoft.com/office/drawing/2014/main" id="{00000000-0008-0000-0100-00002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5" name="正方形/長方形 294">
          <a:extLst>
            <a:ext uri="{FF2B5EF4-FFF2-40B4-BE49-F238E27FC236}">
              <a16:creationId xmlns:a16="http://schemas.microsoft.com/office/drawing/2014/main" id="{00000000-0008-0000-0100-00002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6" name="正方形/長方形 295">
          <a:extLst>
            <a:ext uri="{FF2B5EF4-FFF2-40B4-BE49-F238E27FC236}">
              <a16:creationId xmlns:a16="http://schemas.microsoft.com/office/drawing/2014/main" id="{00000000-0008-0000-0100-00002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7" name="正方形/長方形 296">
          <a:extLst>
            <a:ext uri="{FF2B5EF4-FFF2-40B4-BE49-F238E27FC236}">
              <a16:creationId xmlns:a16="http://schemas.microsoft.com/office/drawing/2014/main" id="{00000000-0008-0000-0100-00002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8" name="正方形/長方形 297">
          <a:extLst>
            <a:ext uri="{FF2B5EF4-FFF2-40B4-BE49-F238E27FC236}">
              <a16:creationId xmlns:a16="http://schemas.microsoft.com/office/drawing/2014/main" id="{00000000-0008-0000-0100-00002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9" name="正方形/長方形 298">
          <a:extLst>
            <a:ext uri="{FF2B5EF4-FFF2-40B4-BE49-F238E27FC236}">
              <a16:creationId xmlns:a16="http://schemas.microsoft.com/office/drawing/2014/main" id="{00000000-0008-0000-0100-00002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1" name="直線コネクタ 300">
          <a:extLst>
            <a:ext uri="{FF2B5EF4-FFF2-40B4-BE49-F238E27FC236}">
              <a16:creationId xmlns:a16="http://schemas.microsoft.com/office/drawing/2014/main" id="{00000000-0008-0000-0100-00002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2" name="直線コネクタ 301">
          <a:extLst>
            <a:ext uri="{FF2B5EF4-FFF2-40B4-BE49-F238E27FC236}">
              <a16:creationId xmlns:a16="http://schemas.microsoft.com/office/drawing/2014/main" id="{00000000-0008-0000-0100-00002E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4" name="直線コネクタ 303">
          <a:extLst>
            <a:ext uri="{FF2B5EF4-FFF2-40B4-BE49-F238E27FC236}">
              <a16:creationId xmlns:a16="http://schemas.microsoft.com/office/drawing/2014/main" id="{00000000-0008-0000-0100-000030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5" name="テキスト ボックス 304">
          <a:extLst>
            <a:ext uri="{FF2B5EF4-FFF2-40B4-BE49-F238E27FC236}">
              <a16:creationId xmlns:a16="http://schemas.microsoft.com/office/drawing/2014/main" id="{00000000-0008-0000-0100-000031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6" name="直線コネクタ 305">
          <a:extLst>
            <a:ext uri="{FF2B5EF4-FFF2-40B4-BE49-F238E27FC236}">
              <a16:creationId xmlns:a16="http://schemas.microsoft.com/office/drawing/2014/main" id="{00000000-0008-0000-0100-000032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7" name="テキスト ボックス 306">
          <a:extLst>
            <a:ext uri="{FF2B5EF4-FFF2-40B4-BE49-F238E27FC236}">
              <a16:creationId xmlns:a16="http://schemas.microsoft.com/office/drawing/2014/main" id="{00000000-0008-0000-0100-000033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8" name="直線コネクタ 307">
          <a:extLst>
            <a:ext uri="{FF2B5EF4-FFF2-40B4-BE49-F238E27FC236}">
              <a16:creationId xmlns:a16="http://schemas.microsoft.com/office/drawing/2014/main" id="{00000000-0008-0000-0100-000034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9" name="テキスト ボックス 308">
          <a:extLst>
            <a:ext uri="{FF2B5EF4-FFF2-40B4-BE49-F238E27FC236}">
              <a16:creationId xmlns:a16="http://schemas.microsoft.com/office/drawing/2014/main" id="{00000000-0008-0000-0100-000035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0" name="直線コネクタ 309">
          <a:extLst>
            <a:ext uri="{FF2B5EF4-FFF2-40B4-BE49-F238E27FC236}">
              <a16:creationId xmlns:a16="http://schemas.microsoft.com/office/drawing/2014/main" id="{00000000-0008-0000-0100-000036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1" name="テキスト ボックス 310">
          <a:extLst>
            <a:ext uri="{FF2B5EF4-FFF2-40B4-BE49-F238E27FC236}">
              <a16:creationId xmlns:a16="http://schemas.microsoft.com/office/drawing/2014/main" id="{00000000-0008-0000-0100-000037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2" name="直線コネクタ 311">
          <a:extLst>
            <a:ext uri="{FF2B5EF4-FFF2-40B4-BE49-F238E27FC236}">
              <a16:creationId xmlns:a16="http://schemas.microsoft.com/office/drawing/2014/main" id="{00000000-0008-0000-0100-000038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3" name="テキスト ボックス 312">
          <a:extLst>
            <a:ext uri="{FF2B5EF4-FFF2-40B4-BE49-F238E27FC236}">
              <a16:creationId xmlns:a16="http://schemas.microsoft.com/office/drawing/2014/main" id="{00000000-0008-0000-0100-000039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4" name="【公営住宅】&#10;一人当たり面積グラフ枠">
          <a:extLst>
            <a:ext uri="{FF2B5EF4-FFF2-40B4-BE49-F238E27FC236}">
              <a16:creationId xmlns:a16="http://schemas.microsoft.com/office/drawing/2014/main" id="{00000000-0008-0000-0100-00003A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107442</xdr:rowOff>
    </xdr:from>
    <xdr:to>
      <xdr:col>54</xdr:col>
      <xdr:colOff>189865</xdr:colOff>
      <xdr:row>86</xdr:row>
      <xdr:rowOff>103823</xdr:rowOff>
    </xdr:to>
    <xdr:cxnSp macro="">
      <xdr:nvCxnSpPr>
        <xdr:cNvPr id="315" name="直線コネクタ 314">
          <a:extLst>
            <a:ext uri="{FF2B5EF4-FFF2-40B4-BE49-F238E27FC236}">
              <a16:creationId xmlns:a16="http://schemas.microsoft.com/office/drawing/2014/main" id="{00000000-0008-0000-0100-00003B010000}"/>
            </a:ext>
          </a:extLst>
        </xdr:cNvPr>
        <xdr:cNvCxnSpPr/>
      </xdr:nvCxnSpPr>
      <xdr:spPr>
        <a:xfrm flipV="1">
          <a:off x="10476865" y="13480542"/>
          <a:ext cx="0" cy="1367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107650</xdr:rowOff>
    </xdr:from>
    <xdr:ext cx="469744" cy="259045"/>
    <xdr:sp macro="" textlink="">
      <xdr:nvSpPr>
        <xdr:cNvPr id="316" name="【公営住宅】&#10;一人当たり面積最小値テキスト">
          <a:extLst>
            <a:ext uri="{FF2B5EF4-FFF2-40B4-BE49-F238E27FC236}">
              <a16:creationId xmlns:a16="http://schemas.microsoft.com/office/drawing/2014/main" id="{00000000-0008-0000-0100-00003C010000}"/>
            </a:ext>
          </a:extLst>
        </xdr:cNvPr>
        <xdr:cNvSpPr txBox="1"/>
      </xdr:nvSpPr>
      <xdr:spPr>
        <a:xfrm>
          <a:off x="10515600" y="1485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103823</xdr:rowOff>
    </xdr:from>
    <xdr:to>
      <xdr:col>55</xdr:col>
      <xdr:colOff>88900</xdr:colOff>
      <xdr:row>86</xdr:row>
      <xdr:rowOff>103823</xdr:rowOff>
    </xdr:to>
    <xdr:cxnSp macro="">
      <xdr:nvCxnSpPr>
        <xdr:cNvPr id="317" name="直線コネクタ 316">
          <a:extLst>
            <a:ext uri="{FF2B5EF4-FFF2-40B4-BE49-F238E27FC236}">
              <a16:creationId xmlns:a16="http://schemas.microsoft.com/office/drawing/2014/main" id="{00000000-0008-0000-0100-00003D010000}"/>
            </a:ext>
          </a:extLst>
        </xdr:cNvPr>
        <xdr:cNvCxnSpPr/>
      </xdr:nvCxnSpPr>
      <xdr:spPr>
        <a:xfrm>
          <a:off x="10388600" y="14848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54119</xdr:rowOff>
    </xdr:from>
    <xdr:ext cx="469744" cy="259045"/>
    <xdr:sp macro="" textlink="">
      <xdr:nvSpPr>
        <xdr:cNvPr id="318" name="【公営住宅】&#10;一人当たり面積最大値テキスト">
          <a:extLst>
            <a:ext uri="{FF2B5EF4-FFF2-40B4-BE49-F238E27FC236}">
              <a16:creationId xmlns:a16="http://schemas.microsoft.com/office/drawing/2014/main" id="{00000000-0008-0000-0100-00003E010000}"/>
            </a:ext>
          </a:extLst>
        </xdr:cNvPr>
        <xdr:cNvSpPr txBox="1"/>
      </xdr:nvSpPr>
      <xdr:spPr>
        <a:xfrm>
          <a:off x="10515600" y="1325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107442</xdr:rowOff>
    </xdr:from>
    <xdr:to>
      <xdr:col>55</xdr:col>
      <xdr:colOff>88900</xdr:colOff>
      <xdr:row>78</xdr:row>
      <xdr:rowOff>107442</xdr:rowOff>
    </xdr:to>
    <xdr:cxnSp macro="">
      <xdr:nvCxnSpPr>
        <xdr:cNvPr id="319" name="直線コネクタ 318">
          <a:extLst>
            <a:ext uri="{FF2B5EF4-FFF2-40B4-BE49-F238E27FC236}">
              <a16:creationId xmlns:a16="http://schemas.microsoft.com/office/drawing/2014/main" id="{00000000-0008-0000-0100-00003F010000}"/>
            </a:ext>
          </a:extLst>
        </xdr:cNvPr>
        <xdr:cNvCxnSpPr/>
      </xdr:nvCxnSpPr>
      <xdr:spPr>
        <a:xfrm>
          <a:off x="10388600" y="1348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163529</xdr:rowOff>
    </xdr:from>
    <xdr:ext cx="469744" cy="259045"/>
    <xdr:sp macro="" textlink="">
      <xdr:nvSpPr>
        <xdr:cNvPr id="320" name="【公営住宅】&#10;一人当たり面積平均値テキスト">
          <a:extLst>
            <a:ext uri="{FF2B5EF4-FFF2-40B4-BE49-F238E27FC236}">
              <a16:creationId xmlns:a16="http://schemas.microsoft.com/office/drawing/2014/main" id="{00000000-0008-0000-0100-000040010000}"/>
            </a:ext>
          </a:extLst>
        </xdr:cNvPr>
        <xdr:cNvSpPr txBox="1"/>
      </xdr:nvSpPr>
      <xdr:spPr>
        <a:xfrm>
          <a:off x="10515600" y="143938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140652</xdr:rowOff>
    </xdr:from>
    <xdr:to>
      <xdr:col>55</xdr:col>
      <xdr:colOff>50800</xdr:colOff>
      <xdr:row>85</xdr:row>
      <xdr:rowOff>70802</xdr:rowOff>
    </xdr:to>
    <xdr:sp macro="" textlink="">
      <xdr:nvSpPr>
        <xdr:cNvPr id="321" name="フローチャート: 判断 320">
          <a:extLst>
            <a:ext uri="{FF2B5EF4-FFF2-40B4-BE49-F238E27FC236}">
              <a16:creationId xmlns:a16="http://schemas.microsoft.com/office/drawing/2014/main" id="{00000000-0008-0000-0100-000041010000}"/>
            </a:ext>
          </a:extLst>
        </xdr:cNvPr>
        <xdr:cNvSpPr/>
      </xdr:nvSpPr>
      <xdr:spPr>
        <a:xfrm>
          <a:off x="10426700" y="1454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137224</xdr:rowOff>
    </xdr:from>
    <xdr:to>
      <xdr:col>50</xdr:col>
      <xdr:colOff>165100</xdr:colOff>
      <xdr:row>85</xdr:row>
      <xdr:rowOff>67374</xdr:rowOff>
    </xdr:to>
    <xdr:sp macro="" textlink="">
      <xdr:nvSpPr>
        <xdr:cNvPr id="322" name="フローチャート: 判断 321">
          <a:extLst>
            <a:ext uri="{FF2B5EF4-FFF2-40B4-BE49-F238E27FC236}">
              <a16:creationId xmlns:a16="http://schemas.microsoft.com/office/drawing/2014/main" id="{00000000-0008-0000-0100-000042010000}"/>
            </a:ext>
          </a:extLst>
        </xdr:cNvPr>
        <xdr:cNvSpPr/>
      </xdr:nvSpPr>
      <xdr:spPr>
        <a:xfrm>
          <a:off x="9588500" y="1453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169418</xdr:rowOff>
    </xdr:from>
    <xdr:to>
      <xdr:col>46</xdr:col>
      <xdr:colOff>38100</xdr:colOff>
      <xdr:row>85</xdr:row>
      <xdr:rowOff>99568</xdr:rowOff>
    </xdr:to>
    <xdr:sp macro="" textlink="">
      <xdr:nvSpPr>
        <xdr:cNvPr id="323" name="フローチャート: 判断 322">
          <a:extLst>
            <a:ext uri="{FF2B5EF4-FFF2-40B4-BE49-F238E27FC236}">
              <a16:creationId xmlns:a16="http://schemas.microsoft.com/office/drawing/2014/main" id="{00000000-0008-0000-0100-000043010000}"/>
            </a:ext>
          </a:extLst>
        </xdr:cNvPr>
        <xdr:cNvSpPr/>
      </xdr:nvSpPr>
      <xdr:spPr>
        <a:xfrm>
          <a:off x="8699500" y="1457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151892</xdr:rowOff>
    </xdr:from>
    <xdr:to>
      <xdr:col>41</xdr:col>
      <xdr:colOff>101600</xdr:colOff>
      <xdr:row>85</xdr:row>
      <xdr:rowOff>82042</xdr:rowOff>
    </xdr:to>
    <xdr:sp macro="" textlink="">
      <xdr:nvSpPr>
        <xdr:cNvPr id="324" name="フローチャート: 判断 323">
          <a:extLst>
            <a:ext uri="{FF2B5EF4-FFF2-40B4-BE49-F238E27FC236}">
              <a16:creationId xmlns:a16="http://schemas.microsoft.com/office/drawing/2014/main" id="{00000000-0008-0000-0100-000044010000}"/>
            </a:ext>
          </a:extLst>
        </xdr:cNvPr>
        <xdr:cNvSpPr/>
      </xdr:nvSpPr>
      <xdr:spPr>
        <a:xfrm>
          <a:off x="7810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91123</xdr:rowOff>
    </xdr:from>
    <xdr:to>
      <xdr:col>36</xdr:col>
      <xdr:colOff>165100</xdr:colOff>
      <xdr:row>85</xdr:row>
      <xdr:rowOff>21273</xdr:rowOff>
    </xdr:to>
    <xdr:sp macro="" textlink="">
      <xdr:nvSpPr>
        <xdr:cNvPr id="325" name="フローチャート: 判断 324">
          <a:extLst>
            <a:ext uri="{FF2B5EF4-FFF2-40B4-BE49-F238E27FC236}">
              <a16:creationId xmlns:a16="http://schemas.microsoft.com/office/drawing/2014/main" id="{00000000-0008-0000-0100-000045010000}"/>
            </a:ext>
          </a:extLst>
        </xdr:cNvPr>
        <xdr:cNvSpPr/>
      </xdr:nvSpPr>
      <xdr:spPr>
        <a:xfrm>
          <a:off x="6921500" y="1449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00000000-0008-0000-0100-000046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00000000-0008-0000-0100-000047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00000000-0008-0000-0100-000049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91694</xdr:rowOff>
    </xdr:from>
    <xdr:to>
      <xdr:col>55</xdr:col>
      <xdr:colOff>50800</xdr:colOff>
      <xdr:row>86</xdr:row>
      <xdr:rowOff>21844</xdr:rowOff>
    </xdr:to>
    <xdr:sp macro="" textlink="">
      <xdr:nvSpPr>
        <xdr:cNvPr id="331" name="楕円 330">
          <a:extLst>
            <a:ext uri="{FF2B5EF4-FFF2-40B4-BE49-F238E27FC236}">
              <a16:creationId xmlns:a16="http://schemas.microsoft.com/office/drawing/2014/main" id="{00000000-0008-0000-0100-00004B010000}"/>
            </a:ext>
          </a:extLst>
        </xdr:cNvPr>
        <xdr:cNvSpPr/>
      </xdr:nvSpPr>
      <xdr:spPr>
        <a:xfrm>
          <a:off x="10426700" y="1466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70121</xdr:rowOff>
    </xdr:from>
    <xdr:ext cx="469744" cy="259045"/>
    <xdr:sp macro="" textlink="">
      <xdr:nvSpPr>
        <xdr:cNvPr id="332" name="【公営住宅】&#10;一人当たり面積該当値テキスト">
          <a:extLst>
            <a:ext uri="{FF2B5EF4-FFF2-40B4-BE49-F238E27FC236}">
              <a16:creationId xmlns:a16="http://schemas.microsoft.com/office/drawing/2014/main" id="{00000000-0008-0000-0100-00004C010000}"/>
            </a:ext>
          </a:extLst>
        </xdr:cNvPr>
        <xdr:cNvSpPr txBox="1"/>
      </xdr:nvSpPr>
      <xdr:spPr>
        <a:xfrm>
          <a:off x="10515600" y="1464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94551</xdr:rowOff>
    </xdr:from>
    <xdr:to>
      <xdr:col>50</xdr:col>
      <xdr:colOff>165100</xdr:colOff>
      <xdr:row>86</xdr:row>
      <xdr:rowOff>24701</xdr:rowOff>
    </xdr:to>
    <xdr:sp macro="" textlink="">
      <xdr:nvSpPr>
        <xdr:cNvPr id="333" name="楕円 332">
          <a:extLst>
            <a:ext uri="{FF2B5EF4-FFF2-40B4-BE49-F238E27FC236}">
              <a16:creationId xmlns:a16="http://schemas.microsoft.com/office/drawing/2014/main" id="{00000000-0008-0000-0100-00004D010000}"/>
            </a:ext>
          </a:extLst>
        </xdr:cNvPr>
        <xdr:cNvSpPr/>
      </xdr:nvSpPr>
      <xdr:spPr>
        <a:xfrm>
          <a:off x="9588500" y="1466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142494</xdr:rowOff>
    </xdr:from>
    <xdr:to>
      <xdr:col>55</xdr:col>
      <xdr:colOff>0</xdr:colOff>
      <xdr:row>85</xdr:row>
      <xdr:rowOff>145351</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flipV="1">
          <a:off x="9639300" y="14715744"/>
          <a:ext cx="8382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97219</xdr:rowOff>
    </xdr:from>
    <xdr:to>
      <xdr:col>46</xdr:col>
      <xdr:colOff>38100</xdr:colOff>
      <xdr:row>86</xdr:row>
      <xdr:rowOff>27369</xdr:rowOff>
    </xdr:to>
    <xdr:sp macro="" textlink="">
      <xdr:nvSpPr>
        <xdr:cNvPr id="335" name="楕円 334">
          <a:extLst>
            <a:ext uri="{FF2B5EF4-FFF2-40B4-BE49-F238E27FC236}">
              <a16:creationId xmlns:a16="http://schemas.microsoft.com/office/drawing/2014/main" id="{00000000-0008-0000-0100-00004F010000}"/>
            </a:ext>
          </a:extLst>
        </xdr:cNvPr>
        <xdr:cNvSpPr/>
      </xdr:nvSpPr>
      <xdr:spPr>
        <a:xfrm>
          <a:off x="8699500" y="1467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145351</xdr:rowOff>
    </xdr:from>
    <xdr:to>
      <xdr:col>50</xdr:col>
      <xdr:colOff>114300</xdr:colOff>
      <xdr:row>85</xdr:row>
      <xdr:rowOff>148019</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flipV="1">
          <a:off x="8750300" y="14718601"/>
          <a:ext cx="8890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83901</xdr:rowOff>
    </xdr:from>
    <xdr:ext cx="469744" cy="259045"/>
    <xdr:sp macro="" textlink="">
      <xdr:nvSpPr>
        <xdr:cNvPr id="337" name="n_1aveValue【公営住宅】&#10;一人当たり面積">
          <a:extLst>
            <a:ext uri="{FF2B5EF4-FFF2-40B4-BE49-F238E27FC236}">
              <a16:creationId xmlns:a16="http://schemas.microsoft.com/office/drawing/2014/main" id="{00000000-0008-0000-0100-000051010000}"/>
            </a:ext>
          </a:extLst>
        </xdr:cNvPr>
        <xdr:cNvSpPr txBox="1"/>
      </xdr:nvSpPr>
      <xdr:spPr>
        <a:xfrm>
          <a:off x="9391727" y="1431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116095</xdr:rowOff>
    </xdr:from>
    <xdr:ext cx="469744" cy="259045"/>
    <xdr:sp macro="" textlink="">
      <xdr:nvSpPr>
        <xdr:cNvPr id="338" name="n_2aveValue【公営住宅】&#10;一人当たり面積">
          <a:extLst>
            <a:ext uri="{FF2B5EF4-FFF2-40B4-BE49-F238E27FC236}">
              <a16:creationId xmlns:a16="http://schemas.microsoft.com/office/drawing/2014/main" id="{00000000-0008-0000-0100-000052010000}"/>
            </a:ext>
          </a:extLst>
        </xdr:cNvPr>
        <xdr:cNvSpPr txBox="1"/>
      </xdr:nvSpPr>
      <xdr:spPr>
        <a:xfrm>
          <a:off x="8515427" y="14346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98569</xdr:rowOff>
    </xdr:from>
    <xdr:ext cx="469744" cy="259045"/>
    <xdr:sp macro="" textlink="">
      <xdr:nvSpPr>
        <xdr:cNvPr id="339" name="n_3aveValue【公営住宅】&#10;一人当たり面積">
          <a:extLst>
            <a:ext uri="{FF2B5EF4-FFF2-40B4-BE49-F238E27FC236}">
              <a16:creationId xmlns:a16="http://schemas.microsoft.com/office/drawing/2014/main" id="{00000000-0008-0000-0100-000053010000}"/>
            </a:ext>
          </a:extLst>
        </xdr:cNvPr>
        <xdr:cNvSpPr txBox="1"/>
      </xdr:nvSpPr>
      <xdr:spPr>
        <a:xfrm>
          <a:off x="7626427" y="1432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37800</xdr:rowOff>
    </xdr:from>
    <xdr:ext cx="469744" cy="259045"/>
    <xdr:sp macro="" textlink="">
      <xdr:nvSpPr>
        <xdr:cNvPr id="340" name="n_4aveValue【公営住宅】&#10;一人当たり面積">
          <a:extLst>
            <a:ext uri="{FF2B5EF4-FFF2-40B4-BE49-F238E27FC236}">
              <a16:creationId xmlns:a16="http://schemas.microsoft.com/office/drawing/2014/main" id="{00000000-0008-0000-0100-000054010000}"/>
            </a:ext>
          </a:extLst>
        </xdr:cNvPr>
        <xdr:cNvSpPr txBox="1"/>
      </xdr:nvSpPr>
      <xdr:spPr>
        <a:xfrm>
          <a:off x="6737427" y="14268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15828</xdr:rowOff>
    </xdr:from>
    <xdr:ext cx="469744" cy="259045"/>
    <xdr:sp macro="" textlink="">
      <xdr:nvSpPr>
        <xdr:cNvPr id="341" name="n_1mainValue【公営住宅】&#10;一人当たり面積">
          <a:extLst>
            <a:ext uri="{FF2B5EF4-FFF2-40B4-BE49-F238E27FC236}">
              <a16:creationId xmlns:a16="http://schemas.microsoft.com/office/drawing/2014/main" id="{00000000-0008-0000-0100-000055010000}"/>
            </a:ext>
          </a:extLst>
        </xdr:cNvPr>
        <xdr:cNvSpPr txBox="1"/>
      </xdr:nvSpPr>
      <xdr:spPr>
        <a:xfrm>
          <a:off x="9391727" y="14760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18496</xdr:rowOff>
    </xdr:from>
    <xdr:ext cx="469744" cy="259045"/>
    <xdr:sp macro="" textlink="">
      <xdr:nvSpPr>
        <xdr:cNvPr id="342" name="n_2mainValue【公営住宅】&#10;一人当たり面積">
          <a:extLst>
            <a:ext uri="{FF2B5EF4-FFF2-40B4-BE49-F238E27FC236}">
              <a16:creationId xmlns:a16="http://schemas.microsoft.com/office/drawing/2014/main" id="{00000000-0008-0000-0100-000056010000}"/>
            </a:ext>
          </a:extLst>
        </xdr:cNvPr>
        <xdr:cNvSpPr txBox="1"/>
      </xdr:nvSpPr>
      <xdr:spPr>
        <a:xfrm>
          <a:off x="8515427" y="14763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3" name="正方形/長方形 342">
          <a:extLst>
            <a:ext uri="{FF2B5EF4-FFF2-40B4-BE49-F238E27FC236}">
              <a16:creationId xmlns:a16="http://schemas.microsoft.com/office/drawing/2014/main" id="{00000000-0008-0000-0100-00005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4" name="正方形/長方形 343">
          <a:extLst>
            <a:ext uri="{FF2B5EF4-FFF2-40B4-BE49-F238E27FC236}">
              <a16:creationId xmlns:a16="http://schemas.microsoft.com/office/drawing/2014/main" id="{00000000-0008-0000-0100-00005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5" name="正方形/長方形 344">
          <a:extLst>
            <a:ext uri="{FF2B5EF4-FFF2-40B4-BE49-F238E27FC236}">
              <a16:creationId xmlns:a16="http://schemas.microsoft.com/office/drawing/2014/main" id="{00000000-0008-0000-0100-00005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6" name="正方形/長方形 345">
          <a:extLst>
            <a:ext uri="{FF2B5EF4-FFF2-40B4-BE49-F238E27FC236}">
              <a16:creationId xmlns:a16="http://schemas.microsoft.com/office/drawing/2014/main" id="{00000000-0008-0000-0100-00005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7" name="正方形/長方形 346">
          <a:extLst>
            <a:ext uri="{FF2B5EF4-FFF2-40B4-BE49-F238E27FC236}">
              <a16:creationId xmlns:a16="http://schemas.microsoft.com/office/drawing/2014/main" id="{00000000-0008-0000-0100-00005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8" name="正方形/長方形 347">
          <a:extLst>
            <a:ext uri="{FF2B5EF4-FFF2-40B4-BE49-F238E27FC236}">
              <a16:creationId xmlns:a16="http://schemas.microsoft.com/office/drawing/2014/main" id="{00000000-0008-0000-0100-00005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9" name="正方形/長方形 348">
          <a:extLst>
            <a:ext uri="{FF2B5EF4-FFF2-40B4-BE49-F238E27FC236}">
              <a16:creationId xmlns:a16="http://schemas.microsoft.com/office/drawing/2014/main" id="{00000000-0008-0000-0100-00005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0" name="正方形/長方形 349">
          <a:extLst>
            <a:ext uri="{FF2B5EF4-FFF2-40B4-BE49-F238E27FC236}">
              <a16:creationId xmlns:a16="http://schemas.microsoft.com/office/drawing/2014/main" id="{00000000-0008-0000-0100-00005E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1" name="テキスト ボックス 350">
          <a:extLst>
            <a:ext uri="{FF2B5EF4-FFF2-40B4-BE49-F238E27FC236}">
              <a16:creationId xmlns:a16="http://schemas.microsoft.com/office/drawing/2014/main" id="{00000000-0008-0000-0100-00005F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2" name="直線コネクタ 351">
          <a:extLst>
            <a:ext uri="{FF2B5EF4-FFF2-40B4-BE49-F238E27FC236}">
              <a16:creationId xmlns:a16="http://schemas.microsoft.com/office/drawing/2014/main" id="{00000000-0008-0000-0100-000060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53" name="テキスト ボックス 352">
          <a:extLst>
            <a:ext uri="{FF2B5EF4-FFF2-40B4-BE49-F238E27FC236}">
              <a16:creationId xmlns:a16="http://schemas.microsoft.com/office/drawing/2014/main" id="{00000000-0008-0000-0100-000061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54" name="直線コネクタ 353">
          <a:extLst>
            <a:ext uri="{FF2B5EF4-FFF2-40B4-BE49-F238E27FC236}">
              <a16:creationId xmlns:a16="http://schemas.microsoft.com/office/drawing/2014/main" id="{00000000-0008-0000-0100-000062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6" name="直線コネクタ 355">
          <a:extLst>
            <a:ext uri="{FF2B5EF4-FFF2-40B4-BE49-F238E27FC236}">
              <a16:creationId xmlns:a16="http://schemas.microsoft.com/office/drawing/2014/main" id="{00000000-0008-0000-0100-000064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58" name="直線コネクタ 357">
          <a:extLst>
            <a:ext uri="{FF2B5EF4-FFF2-40B4-BE49-F238E27FC236}">
              <a16:creationId xmlns:a16="http://schemas.microsoft.com/office/drawing/2014/main" id="{00000000-0008-0000-0100-000066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0" name="直線コネクタ 359">
          <a:extLst>
            <a:ext uri="{FF2B5EF4-FFF2-40B4-BE49-F238E27FC236}">
              <a16:creationId xmlns:a16="http://schemas.microsoft.com/office/drawing/2014/main" id="{00000000-0008-0000-0100-000068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2" name="直線コネクタ 361">
          <a:extLst>
            <a:ext uri="{FF2B5EF4-FFF2-40B4-BE49-F238E27FC236}">
              <a16:creationId xmlns:a16="http://schemas.microsoft.com/office/drawing/2014/main" id="{00000000-0008-0000-0100-00006A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63" name="テキスト ボックス 362">
          <a:extLst>
            <a:ext uri="{FF2B5EF4-FFF2-40B4-BE49-F238E27FC236}">
              <a16:creationId xmlns:a16="http://schemas.microsoft.com/office/drawing/2014/main" id="{00000000-0008-0000-0100-00006B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65" name="テキスト ボックス 364">
          <a:extLst>
            <a:ext uri="{FF2B5EF4-FFF2-40B4-BE49-F238E27FC236}">
              <a16:creationId xmlns:a16="http://schemas.microsoft.com/office/drawing/2014/main" id="{00000000-0008-0000-0100-00006D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6" name="【港湾・漁港】&#10;有形固定資産減価償却率グラフ枠">
          <a:extLst>
            <a:ext uri="{FF2B5EF4-FFF2-40B4-BE49-F238E27FC236}">
              <a16:creationId xmlns:a16="http://schemas.microsoft.com/office/drawing/2014/main" id="{00000000-0008-0000-0100-00006E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53339</xdr:rowOff>
    </xdr:from>
    <xdr:to>
      <xdr:col>24</xdr:col>
      <xdr:colOff>62865</xdr:colOff>
      <xdr:row>107</xdr:row>
      <xdr:rowOff>81914</xdr:rowOff>
    </xdr:to>
    <xdr:cxnSp macro="">
      <xdr:nvCxnSpPr>
        <xdr:cNvPr id="367" name="直線コネクタ 366">
          <a:extLst>
            <a:ext uri="{FF2B5EF4-FFF2-40B4-BE49-F238E27FC236}">
              <a16:creationId xmlns:a16="http://schemas.microsoft.com/office/drawing/2014/main" id="{00000000-0008-0000-0100-00006F010000}"/>
            </a:ext>
          </a:extLst>
        </xdr:cNvPr>
        <xdr:cNvCxnSpPr/>
      </xdr:nvCxnSpPr>
      <xdr:spPr>
        <a:xfrm flipV="1">
          <a:off x="4634865" y="17198339"/>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85741</xdr:rowOff>
    </xdr:from>
    <xdr:ext cx="405111" cy="259045"/>
    <xdr:sp macro="" textlink="">
      <xdr:nvSpPr>
        <xdr:cNvPr id="368" name="【港湾・漁港】&#10;有形固定資産減価償却率最小値テキスト">
          <a:extLst>
            <a:ext uri="{FF2B5EF4-FFF2-40B4-BE49-F238E27FC236}">
              <a16:creationId xmlns:a16="http://schemas.microsoft.com/office/drawing/2014/main" id="{00000000-0008-0000-0100-000070010000}"/>
            </a:ext>
          </a:extLst>
        </xdr:cNvPr>
        <xdr:cNvSpPr txBox="1"/>
      </xdr:nvSpPr>
      <xdr:spPr>
        <a:xfrm>
          <a:off x="4673600" y="1843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81914</xdr:rowOff>
    </xdr:from>
    <xdr:to>
      <xdr:col>24</xdr:col>
      <xdr:colOff>152400</xdr:colOff>
      <xdr:row>107</xdr:row>
      <xdr:rowOff>81914</xdr:rowOff>
    </xdr:to>
    <xdr:cxnSp macro="">
      <xdr:nvCxnSpPr>
        <xdr:cNvPr id="369" name="直線コネクタ 368">
          <a:extLst>
            <a:ext uri="{FF2B5EF4-FFF2-40B4-BE49-F238E27FC236}">
              <a16:creationId xmlns:a16="http://schemas.microsoft.com/office/drawing/2014/main" id="{00000000-0008-0000-0100-000071010000}"/>
            </a:ext>
          </a:extLst>
        </xdr:cNvPr>
        <xdr:cNvCxnSpPr/>
      </xdr:nvCxnSpPr>
      <xdr:spPr>
        <a:xfrm>
          <a:off x="4546600" y="18427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xdr:rowOff>
    </xdr:from>
    <xdr:ext cx="405111" cy="259045"/>
    <xdr:sp macro="" textlink="">
      <xdr:nvSpPr>
        <xdr:cNvPr id="370" name="【港湾・漁港】&#10;有形固定資産減価償却率最大値テキスト">
          <a:extLst>
            <a:ext uri="{FF2B5EF4-FFF2-40B4-BE49-F238E27FC236}">
              <a16:creationId xmlns:a16="http://schemas.microsoft.com/office/drawing/2014/main" id="{00000000-0008-0000-0100-000072010000}"/>
            </a:ext>
          </a:extLst>
        </xdr:cNvPr>
        <xdr:cNvSpPr txBox="1"/>
      </xdr:nvSpPr>
      <xdr:spPr>
        <a:xfrm>
          <a:off x="4673600" y="1697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53339</xdr:rowOff>
    </xdr:from>
    <xdr:to>
      <xdr:col>24</xdr:col>
      <xdr:colOff>152400</xdr:colOff>
      <xdr:row>100</xdr:row>
      <xdr:rowOff>53339</xdr:rowOff>
    </xdr:to>
    <xdr:cxnSp macro="">
      <xdr:nvCxnSpPr>
        <xdr:cNvPr id="371" name="直線コネクタ 370">
          <a:extLst>
            <a:ext uri="{FF2B5EF4-FFF2-40B4-BE49-F238E27FC236}">
              <a16:creationId xmlns:a16="http://schemas.microsoft.com/office/drawing/2014/main" id="{00000000-0008-0000-0100-000073010000}"/>
            </a:ext>
          </a:extLst>
        </xdr:cNvPr>
        <xdr:cNvCxnSpPr/>
      </xdr:nvCxnSpPr>
      <xdr:spPr>
        <a:xfrm>
          <a:off x="4546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112413</xdr:rowOff>
    </xdr:from>
    <xdr:ext cx="405111" cy="259045"/>
    <xdr:sp macro="" textlink="">
      <xdr:nvSpPr>
        <xdr:cNvPr id="372" name="【港湾・漁港】&#10;有形固定資産減価償却率平均値テキスト">
          <a:extLst>
            <a:ext uri="{FF2B5EF4-FFF2-40B4-BE49-F238E27FC236}">
              <a16:creationId xmlns:a16="http://schemas.microsoft.com/office/drawing/2014/main" id="{00000000-0008-0000-0100-000074010000}"/>
            </a:ext>
          </a:extLst>
        </xdr:cNvPr>
        <xdr:cNvSpPr txBox="1"/>
      </xdr:nvSpPr>
      <xdr:spPr>
        <a:xfrm>
          <a:off x="4673600" y="17771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133986</xdr:rowOff>
    </xdr:from>
    <xdr:to>
      <xdr:col>24</xdr:col>
      <xdr:colOff>114300</xdr:colOff>
      <xdr:row>104</xdr:row>
      <xdr:rowOff>64136</xdr:rowOff>
    </xdr:to>
    <xdr:sp macro="" textlink="">
      <xdr:nvSpPr>
        <xdr:cNvPr id="373" name="フローチャート: 判断 372">
          <a:extLst>
            <a:ext uri="{FF2B5EF4-FFF2-40B4-BE49-F238E27FC236}">
              <a16:creationId xmlns:a16="http://schemas.microsoft.com/office/drawing/2014/main" id="{00000000-0008-0000-0100-000075010000}"/>
            </a:ext>
          </a:extLst>
        </xdr:cNvPr>
        <xdr:cNvSpPr/>
      </xdr:nvSpPr>
      <xdr:spPr>
        <a:xfrm>
          <a:off x="4584700" y="1779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141605</xdr:rowOff>
    </xdr:from>
    <xdr:to>
      <xdr:col>20</xdr:col>
      <xdr:colOff>38100</xdr:colOff>
      <xdr:row>104</xdr:row>
      <xdr:rowOff>71755</xdr:rowOff>
    </xdr:to>
    <xdr:sp macro="" textlink="">
      <xdr:nvSpPr>
        <xdr:cNvPr id="374" name="フローチャート: 判断 373">
          <a:extLst>
            <a:ext uri="{FF2B5EF4-FFF2-40B4-BE49-F238E27FC236}">
              <a16:creationId xmlns:a16="http://schemas.microsoft.com/office/drawing/2014/main" id="{00000000-0008-0000-0100-000076010000}"/>
            </a:ext>
          </a:extLst>
        </xdr:cNvPr>
        <xdr:cNvSpPr/>
      </xdr:nvSpPr>
      <xdr:spPr>
        <a:xfrm>
          <a:off x="3746500" y="1780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111125</xdr:rowOff>
    </xdr:from>
    <xdr:to>
      <xdr:col>15</xdr:col>
      <xdr:colOff>101600</xdr:colOff>
      <xdr:row>104</xdr:row>
      <xdr:rowOff>41275</xdr:rowOff>
    </xdr:to>
    <xdr:sp macro="" textlink="">
      <xdr:nvSpPr>
        <xdr:cNvPr id="375" name="フローチャート: 判断 374">
          <a:extLst>
            <a:ext uri="{FF2B5EF4-FFF2-40B4-BE49-F238E27FC236}">
              <a16:creationId xmlns:a16="http://schemas.microsoft.com/office/drawing/2014/main" id="{00000000-0008-0000-0100-000077010000}"/>
            </a:ext>
          </a:extLst>
        </xdr:cNvPr>
        <xdr:cNvSpPr/>
      </xdr:nvSpPr>
      <xdr:spPr>
        <a:xfrm>
          <a:off x="2857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376" name="フローチャート: 判断 375">
          <a:extLst>
            <a:ext uri="{FF2B5EF4-FFF2-40B4-BE49-F238E27FC236}">
              <a16:creationId xmlns:a16="http://schemas.microsoft.com/office/drawing/2014/main" id="{00000000-0008-0000-0100-000078010000}"/>
            </a:ext>
          </a:extLst>
        </xdr:cNvPr>
        <xdr:cNvSpPr/>
      </xdr:nvSpPr>
      <xdr:spPr>
        <a:xfrm>
          <a:off x="1968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126364</xdr:rowOff>
    </xdr:from>
    <xdr:to>
      <xdr:col>6</xdr:col>
      <xdr:colOff>38100</xdr:colOff>
      <xdr:row>103</xdr:row>
      <xdr:rowOff>56514</xdr:rowOff>
    </xdr:to>
    <xdr:sp macro="" textlink="">
      <xdr:nvSpPr>
        <xdr:cNvPr id="377" name="フローチャート: 判断 376">
          <a:extLst>
            <a:ext uri="{FF2B5EF4-FFF2-40B4-BE49-F238E27FC236}">
              <a16:creationId xmlns:a16="http://schemas.microsoft.com/office/drawing/2014/main" id="{00000000-0008-0000-0100-000079010000}"/>
            </a:ext>
          </a:extLst>
        </xdr:cNvPr>
        <xdr:cNvSpPr/>
      </xdr:nvSpPr>
      <xdr:spPr>
        <a:xfrm>
          <a:off x="1079500" y="1761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00000000-0008-0000-0100-00007A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id="{00000000-0008-0000-0100-00007B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id="{00000000-0008-0000-0100-00007C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id="{00000000-0008-0000-0100-00007D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2" name="テキスト ボックス 381">
          <a:extLst>
            <a:ext uri="{FF2B5EF4-FFF2-40B4-BE49-F238E27FC236}">
              <a16:creationId xmlns:a16="http://schemas.microsoft.com/office/drawing/2014/main" id="{00000000-0008-0000-0100-00007E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4445</xdr:rowOff>
    </xdr:from>
    <xdr:to>
      <xdr:col>24</xdr:col>
      <xdr:colOff>114300</xdr:colOff>
      <xdr:row>103</xdr:row>
      <xdr:rowOff>106045</xdr:rowOff>
    </xdr:to>
    <xdr:sp macro="" textlink="">
      <xdr:nvSpPr>
        <xdr:cNvPr id="383" name="楕円 382">
          <a:extLst>
            <a:ext uri="{FF2B5EF4-FFF2-40B4-BE49-F238E27FC236}">
              <a16:creationId xmlns:a16="http://schemas.microsoft.com/office/drawing/2014/main" id="{00000000-0008-0000-0100-00007F010000}"/>
            </a:ext>
          </a:extLst>
        </xdr:cNvPr>
        <xdr:cNvSpPr/>
      </xdr:nvSpPr>
      <xdr:spPr>
        <a:xfrm>
          <a:off x="4584700" y="1766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27322</xdr:rowOff>
    </xdr:from>
    <xdr:ext cx="405111" cy="259045"/>
    <xdr:sp macro="" textlink="">
      <xdr:nvSpPr>
        <xdr:cNvPr id="384" name="【港湾・漁港】&#10;有形固定資産減価償却率該当値テキスト">
          <a:extLst>
            <a:ext uri="{FF2B5EF4-FFF2-40B4-BE49-F238E27FC236}">
              <a16:creationId xmlns:a16="http://schemas.microsoft.com/office/drawing/2014/main" id="{00000000-0008-0000-0100-000080010000}"/>
            </a:ext>
          </a:extLst>
        </xdr:cNvPr>
        <xdr:cNvSpPr txBox="1"/>
      </xdr:nvSpPr>
      <xdr:spPr>
        <a:xfrm>
          <a:off x="4673600" y="1751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34925</xdr:rowOff>
    </xdr:from>
    <xdr:to>
      <xdr:col>20</xdr:col>
      <xdr:colOff>38100</xdr:colOff>
      <xdr:row>103</xdr:row>
      <xdr:rowOff>136525</xdr:rowOff>
    </xdr:to>
    <xdr:sp macro="" textlink="">
      <xdr:nvSpPr>
        <xdr:cNvPr id="385" name="楕円 384">
          <a:extLst>
            <a:ext uri="{FF2B5EF4-FFF2-40B4-BE49-F238E27FC236}">
              <a16:creationId xmlns:a16="http://schemas.microsoft.com/office/drawing/2014/main" id="{00000000-0008-0000-0100-000081010000}"/>
            </a:ext>
          </a:extLst>
        </xdr:cNvPr>
        <xdr:cNvSpPr/>
      </xdr:nvSpPr>
      <xdr:spPr>
        <a:xfrm>
          <a:off x="3746500" y="1769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55245</xdr:rowOff>
    </xdr:from>
    <xdr:to>
      <xdr:col>24</xdr:col>
      <xdr:colOff>63500</xdr:colOff>
      <xdr:row>103</xdr:row>
      <xdr:rowOff>85725</xdr:rowOff>
    </xdr:to>
    <xdr:cxnSp macro="">
      <xdr:nvCxnSpPr>
        <xdr:cNvPr id="386" name="直線コネクタ 385">
          <a:extLst>
            <a:ext uri="{FF2B5EF4-FFF2-40B4-BE49-F238E27FC236}">
              <a16:creationId xmlns:a16="http://schemas.microsoft.com/office/drawing/2014/main" id="{00000000-0008-0000-0100-000082010000}"/>
            </a:ext>
          </a:extLst>
        </xdr:cNvPr>
        <xdr:cNvCxnSpPr/>
      </xdr:nvCxnSpPr>
      <xdr:spPr>
        <a:xfrm flipV="1">
          <a:off x="3797300" y="1771459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74930</xdr:rowOff>
    </xdr:from>
    <xdr:to>
      <xdr:col>15</xdr:col>
      <xdr:colOff>101600</xdr:colOff>
      <xdr:row>104</xdr:row>
      <xdr:rowOff>5080</xdr:rowOff>
    </xdr:to>
    <xdr:sp macro="" textlink="">
      <xdr:nvSpPr>
        <xdr:cNvPr id="387" name="楕円 386">
          <a:extLst>
            <a:ext uri="{FF2B5EF4-FFF2-40B4-BE49-F238E27FC236}">
              <a16:creationId xmlns:a16="http://schemas.microsoft.com/office/drawing/2014/main" id="{00000000-0008-0000-0100-000083010000}"/>
            </a:ext>
          </a:extLst>
        </xdr:cNvPr>
        <xdr:cNvSpPr/>
      </xdr:nvSpPr>
      <xdr:spPr>
        <a:xfrm>
          <a:off x="2857500" y="1773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85725</xdr:rowOff>
    </xdr:from>
    <xdr:to>
      <xdr:col>19</xdr:col>
      <xdr:colOff>177800</xdr:colOff>
      <xdr:row>103</xdr:row>
      <xdr:rowOff>125730</xdr:rowOff>
    </xdr:to>
    <xdr:cxnSp macro="">
      <xdr:nvCxnSpPr>
        <xdr:cNvPr id="388" name="直線コネクタ 387">
          <a:extLst>
            <a:ext uri="{FF2B5EF4-FFF2-40B4-BE49-F238E27FC236}">
              <a16:creationId xmlns:a16="http://schemas.microsoft.com/office/drawing/2014/main" id="{00000000-0008-0000-0100-000084010000}"/>
            </a:ext>
          </a:extLst>
        </xdr:cNvPr>
        <xdr:cNvCxnSpPr/>
      </xdr:nvCxnSpPr>
      <xdr:spPr>
        <a:xfrm flipV="1">
          <a:off x="2908300" y="177450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62882</xdr:rowOff>
    </xdr:from>
    <xdr:ext cx="405111" cy="259045"/>
    <xdr:sp macro="" textlink="">
      <xdr:nvSpPr>
        <xdr:cNvPr id="389" name="n_1aveValue【港湾・漁港】&#10;有形固定資産減価償却率">
          <a:extLst>
            <a:ext uri="{FF2B5EF4-FFF2-40B4-BE49-F238E27FC236}">
              <a16:creationId xmlns:a16="http://schemas.microsoft.com/office/drawing/2014/main" id="{00000000-0008-0000-0100-000085010000}"/>
            </a:ext>
          </a:extLst>
        </xdr:cNvPr>
        <xdr:cNvSpPr txBox="1"/>
      </xdr:nvSpPr>
      <xdr:spPr>
        <a:xfrm>
          <a:off x="3582044" y="1789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32402</xdr:rowOff>
    </xdr:from>
    <xdr:ext cx="405111" cy="259045"/>
    <xdr:sp macro="" textlink="">
      <xdr:nvSpPr>
        <xdr:cNvPr id="390" name="n_2aveValue【港湾・漁港】&#10;有形固定資産減価償却率">
          <a:extLst>
            <a:ext uri="{FF2B5EF4-FFF2-40B4-BE49-F238E27FC236}">
              <a16:creationId xmlns:a16="http://schemas.microsoft.com/office/drawing/2014/main" id="{00000000-0008-0000-0100-000086010000}"/>
            </a:ext>
          </a:extLst>
        </xdr:cNvPr>
        <xdr:cNvSpPr txBox="1"/>
      </xdr:nvSpPr>
      <xdr:spPr>
        <a:xfrm>
          <a:off x="2705744" y="1786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170197</xdr:rowOff>
    </xdr:from>
    <xdr:ext cx="405111" cy="259045"/>
    <xdr:sp macro="" textlink="">
      <xdr:nvSpPr>
        <xdr:cNvPr id="391" name="n_3aveValue【港湾・漁港】&#10;有形固定資産減価償却率">
          <a:extLst>
            <a:ext uri="{FF2B5EF4-FFF2-40B4-BE49-F238E27FC236}">
              <a16:creationId xmlns:a16="http://schemas.microsoft.com/office/drawing/2014/main" id="{00000000-0008-0000-0100-000087010000}"/>
            </a:ext>
          </a:extLst>
        </xdr:cNvPr>
        <xdr:cNvSpPr txBox="1"/>
      </xdr:nvSpPr>
      <xdr:spPr>
        <a:xfrm>
          <a:off x="1816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73041</xdr:rowOff>
    </xdr:from>
    <xdr:ext cx="405111" cy="259045"/>
    <xdr:sp macro="" textlink="">
      <xdr:nvSpPr>
        <xdr:cNvPr id="392" name="n_4aveValue【港湾・漁港】&#10;有形固定資産減価償却率">
          <a:extLst>
            <a:ext uri="{FF2B5EF4-FFF2-40B4-BE49-F238E27FC236}">
              <a16:creationId xmlns:a16="http://schemas.microsoft.com/office/drawing/2014/main" id="{00000000-0008-0000-0100-000088010000}"/>
            </a:ext>
          </a:extLst>
        </xdr:cNvPr>
        <xdr:cNvSpPr txBox="1"/>
      </xdr:nvSpPr>
      <xdr:spPr>
        <a:xfrm>
          <a:off x="927744" y="1738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153052</xdr:rowOff>
    </xdr:from>
    <xdr:ext cx="405111" cy="259045"/>
    <xdr:sp macro="" textlink="">
      <xdr:nvSpPr>
        <xdr:cNvPr id="393" name="n_1mainValue【港湾・漁港】&#10;有形固定資産減価償却率">
          <a:extLst>
            <a:ext uri="{FF2B5EF4-FFF2-40B4-BE49-F238E27FC236}">
              <a16:creationId xmlns:a16="http://schemas.microsoft.com/office/drawing/2014/main" id="{00000000-0008-0000-0100-000089010000}"/>
            </a:ext>
          </a:extLst>
        </xdr:cNvPr>
        <xdr:cNvSpPr txBox="1"/>
      </xdr:nvSpPr>
      <xdr:spPr>
        <a:xfrm>
          <a:off x="3582044" y="1746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21607</xdr:rowOff>
    </xdr:from>
    <xdr:ext cx="405111" cy="259045"/>
    <xdr:sp macro="" textlink="">
      <xdr:nvSpPr>
        <xdr:cNvPr id="394" name="n_2mainValue【港湾・漁港】&#10;有形固定資産減価償却率">
          <a:extLst>
            <a:ext uri="{FF2B5EF4-FFF2-40B4-BE49-F238E27FC236}">
              <a16:creationId xmlns:a16="http://schemas.microsoft.com/office/drawing/2014/main" id="{00000000-0008-0000-0100-00008A010000}"/>
            </a:ext>
          </a:extLst>
        </xdr:cNvPr>
        <xdr:cNvSpPr txBox="1"/>
      </xdr:nvSpPr>
      <xdr:spPr>
        <a:xfrm>
          <a:off x="2705744" y="1750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2" name="正方形/長方形 401">
          <a:extLst>
            <a:ext uri="{FF2B5EF4-FFF2-40B4-BE49-F238E27FC236}">
              <a16:creationId xmlns:a16="http://schemas.microsoft.com/office/drawing/2014/main" id="{00000000-0008-0000-0100-000092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06" name="テキスト ボックス 405">
          <a:extLst>
            <a:ext uri="{FF2B5EF4-FFF2-40B4-BE49-F238E27FC236}">
              <a16:creationId xmlns:a16="http://schemas.microsoft.com/office/drawing/2014/main" id="{00000000-0008-0000-0100-000096010000}"/>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07" name="直線コネクタ 406">
          <a:extLst>
            <a:ext uri="{FF2B5EF4-FFF2-40B4-BE49-F238E27FC236}">
              <a16:creationId xmlns:a16="http://schemas.microsoft.com/office/drawing/2014/main" id="{00000000-0008-0000-0100-000097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09" name="直線コネクタ 408">
          <a:extLst>
            <a:ext uri="{FF2B5EF4-FFF2-40B4-BE49-F238E27FC236}">
              <a16:creationId xmlns:a16="http://schemas.microsoft.com/office/drawing/2014/main" id="{00000000-0008-0000-0100-000099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11" name="直線コネクタ 410">
          <a:extLst>
            <a:ext uri="{FF2B5EF4-FFF2-40B4-BE49-F238E27FC236}">
              <a16:creationId xmlns:a16="http://schemas.microsoft.com/office/drawing/2014/main" id="{00000000-0008-0000-0100-00009B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3" name="直線コネクタ 412">
          <a:extLst>
            <a:ext uri="{FF2B5EF4-FFF2-40B4-BE49-F238E27FC236}">
              <a16:creationId xmlns:a16="http://schemas.microsoft.com/office/drawing/2014/main" id="{00000000-0008-0000-0100-00009D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5" name="【港湾・漁港】&#10;一人当たり有形固定資産（償却資産）額グラフ枠">
          <a:extLst>
            <a:ext uri="{FF2B5EF4-FFF2-40B4-BE49-F238E27FC236}">
              <a16:creationId xmlns:a16="http://schemas.microsoft.com/office/drawing/2014/main" id="{00000000-0008-0000-0100-00009F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48964</xdr:rowOff>
    </xdr:from>
    <xdr:to>
      <xdr:col>54</xdr:col>
      <xdr:colOff>189865</xdr:colOff>
      <xdr:row>108</xdr:row>
      <xdr:rowOff>76129</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flipV="1">
          <a:off x="10476865" y="17536864"/>
          <a:ext cx="0" cy="105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79956</xdr:rowOff>
    </xdr:from>
    <xdr:ext cx="378565" cy="259045"/>
    <xdr:sp macro="" textlink="">
      <xdr:nvSpPr>
        <xdr:cNvPr id="417" name="【港湾・漁港】&#10;一人当たり有形固定資産（償却資産）額最小値テキスト">
          <a:extLst>
            <a:ext uri="{FF2B5EF4-FFF2-40B4-BE49-F238E27FC236}">
              <a16:creationId xmlns:a16="http://schemas.microsoft.com/office/drawing/2014/main" id="{00000000-0008-0000-0100-0000A1010000}"/>
            </a:ext>
          </a:extLst>
        </xdr:cNvPr>
        <xdr:cNvSpPr txBox="1"/>
      </xdr:nvSpPr>
      <xdr:spPr>
        <a:xfrm>
          <a:off x="10515600" y="185965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76129</xdr:rowOff>
    </xdr:from>
    <xdr:to>
      <xdr:col>55</xdr:col>
      <xdr:colOff>88900</xdr:colOff>
      <xdr:row>108</xdr:row>
      <xdr:rowOff>76129</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10388600" y="18592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167091</xdr:rowOff>
    </xdr:from>
    <xdr:ext cx="690189" cy="259045"/>
    <xdr:sp macro="" textlink="">
      <xdr:nvSpPr>
        <xdr:cNvPr id="419" name="【港湾・漁港】&#10;一人当たり有形固定資産（償却資産）額最大値テキスト">
          <a:extLst>
            <a:ext uri="{FF2B5EF4-FFF2-40B4-BE49-F238E27FC236}">
              <a16:creationId xmlns:a16="http://schemas.microsoft.com/office/drawing/2014/main" id="{00000000-0008-0000-0100-0000A3010000}"/>
            </a:ext>
          </a:extLst>
        </xdr:cNvPr>
        <xdr:cNvSpPr txBox="1"/>
      </xdr:nvSpPr>
      <xdr:spPr>
        <a:xfrm>
          <a:off x="10515600" y="17312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48964</xdr:rowOff>
    </xdr:from>
    <xdr:to>
      <xdr:col>55</xdr:col>
      <xdr:colOff>88900</xdr:colOff>
      <xdr:row>102</xdr:row>
      <xdr:rowOff>48964</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a:off x="10388600" y="1753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144115</xdr:rowOff>
    </xdr:from>
    <xdr:ext cx="599010" cy="259045"/>
    <xdr:sp macro="" textlink="">
      <xdr:nvSpPr>
        <xdr:cNvPr id="421" name="【港湾・漁港】&#10;一人当たり有形固定資産（償却資産）額平均値テキスト">
          <a:extLst>
            <a:ext uri="{FF2B5EF4-FFF2-40B4-BE49-F238E27FC236}">
              <a16:creationId xmlns:a16="http://schemas.microsoft.com/office/drawing/2014/main" id="{00000000-0008-0000-0100-0000A5010000}"/>
            </a:ext>
          </a:extLst>
        </xdr:cNvPr>
        <xdr:cNvSpPr txBox="1"/>
      </xdr:nvSpPr>
      <xdr:spPr>
        <a:xfrm>
          <a:off x="10515600" y="181463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121238</xdr:rowOff>
    </xdr:from>
    <xdr:to>
      <xdr:col>55</xdr:col>
      <xdr:colOff>50800</xdr:colOff>
      <xdr:row>107</xdr:row>
      <xdr:rowOff>51388</xdr:rowOff>
    </xdr:to>
    <xdr:sp macro="" textlink="">
      <xdr:nvSpPr>
        <xdr:cNvPr id="422" name="フローチャート: 判断 421">
          <a:extLst>
            <a:ext uri="{FF2B5EF4-FFF2-40B4-BE49-F238E27FC236}">
              <a16:creationId xmlns:a16="http://schemas.microsoft.com/office/drawing/2014/main" id="{00000000-0008-0000-0100-0000A6010000}"/>
            </a:ext>
          </a:extLst>
        </xdr:cNvPr>
        <xdr:cNvSpPr/>
      </xdr:nvSpPr>
      <xdr:spPr>
        <a:xfrm>
          <a:off x="10426700" y="1829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106491</xdr:rowOff>
    </xdr:from>
    <xdr:to>
      <xdr:col>50</xdr:col>
      <xdr:colOff>165100</xdr:colOff>
      <xdr:row>107</xdr:row>
      <xdr:rowOff>36641</xdr:rowOff>
    </xdr:to>
    <xdr:sp macro="" textlink="">
      <xdr:nvSpPr>
        <xdr:cNvPr id="423" name="フローチャート: 判断 422">
          <a:extLst>
            <a:ext uri="{FF2B5EF4-FFF2-40B4-BE49-F238E27FC236}">
              <a16:creationId xmlns:a16="http://schemas.microsoft.com/office/drawing/2014/main" id="{00000000-0008-0000-0100-0000A7010000}"/>
            </a:ext>
          </a:extLst>
        </xdr:cNvPr>
        <xdr:cNvSpPr/>
      </xdr:nvSpPr>
      <xdr:spPr>
        <a:xfrm>
          <a:off x="9588500" y="1828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108950</xdr:rowOff>
    </xdr:from>
    <xdr:to>
      <xdr:col>46</xdr:col>
      <xdr:colOff>38100</xdr:colOff>
      <xdr:row>107</xdr:row>
      <xdr:rowOff>39100</xdr:rowOff>
    </xdr:to>
    <xdr:sp macro="" textlink="">
      <xdr:nvSpPr>
        <xdr:cNvPr id="424" name="フローチャート: 判断 423">
          <a:extLst>
            <a:ext uri="{FF2B5EF4-FFF2-40B4-BE49-F238E27FC236}">
              <a16:creationId xmlns:a16="http://schemas.microsoft.com/office/drawing/2014/main" id="{00000000-0008-0000-0100-0000A8010000}"/>
            </a:ext>
          </a:extLst>
        </xdr:cNvPr>
        <xdr:cNvSpPr/>
      </xdr:nvSpPr>
      <xdr:spPr>
        <a:xfrm>
          <a:off x="8699500" y="1828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106553</xdr:rowOff>
    </xdr:from>
    <xdr:to>
      <xdr:col>41</xdr:col>
      <xdr:colOff>101600</xdr:colOff>
      <xdr:row>107</xdr:row>
      <xdr:rowOff>36703</xdr:rowOff>
    </xdr:to>
    <xdr:sp macro="" textlink="">
      <xdr:nvSpPr>
        <xdr:cNvPr id="425" name="フローチャート: 判断 424">
          <a:extLst>
            <a:ext uri="{FF2B5EF4-FFF2-40B4-BE49-F238E27FC236}">
              <a16:creationId xmlns:a16="http://schemas.microsoft.com/office/drawing/2014/main" id="{00000000-0008-0000-0100-0000A9010000}"/>
            </a:ext>
          </a:extLst>
        </xdr:cNvPr>
        <xdr:cNvSpPr/>
      </xdr:nvSpPr>
      <xdr:spPr>
        <a:xfrm>
          <a:off x="7810500" y="1828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85565</xdr:rowOff>
    </xdr:from>
    <xdr:to>
      <xdr:col>36</xdr:col>
      <xdr:colOff>165100</xdr:colOff>
      <xdr:row>108</xdr:row>
      <xdr:rowOff>15715</xdr:rowOff>
    </xdr:to>
    <xdr:sp macro="" textlink="">
      <xdr:nvSpPr>
        <xdr:cNvPr id="426" name="フローチャート: 判断 425">
          <a:extLst>
            <a:ext uri="{FF2B5EF4-FFF2-40B4-BE49-F238E27FC236}">
              <a16:creationId xmlns:a16="http://schemas.microsoft.com/office/drawing/2014/main" id="{00000000-0008-0000-0100-0000AA010000}"/>
            </a:ext>
          </a:extLst>
        </xdr:cNvPr>
        <xdr:cNvSpPr/>
      </xdr:nvSpPr>
      <xdr:spPr>
        <a:xfrm>
          <a:off x="6921500" y="18430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7" name="テキスト ボックス 426">
          <a:extLst>
            <a:ext uri="{FF2B5EF4-FFF2-40B4-BE49-F238E27FC236}">
              <a16:creationId xmlns:a16="http://schemas.microsoft.com/office/drawing/2014/main" id="{00000000-0008-0000-0100-0000AB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8" name="テキスト ボックス 427">
          <a:extLst>
            <a:ext uri="{FF2B5EF4-FFF2-40B4-BE49-F238E27FC236}">
              <a16:creationId xmlns:a16="http://schemas.microsoft.com/office/drawing/2014/main" id="{00000000-0008-0000-0100-0000AC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112241</xdr:rowOff>
    </xdr:from>
    <xdr:to>
      <xdr:col>55</xdr:col>
      <xdr:colOff>50800</xdr:colOff>
      <xdr:row>108</xdr:row>
      <xdr:rowOff>42391</xdr:rowOff>
    </xdr:to>
    <xdr:sp macro="" textlink="">
      <xdr:nvSpPr>
        <xdr:cNvPr id="432" name="楕円 431">
          <a:extLst>
            <a:ext uri="{FF2B5EF4-FFF2-40B4-BE49-F238E27FC236}">
              <a16:creationId xmlns:a16="http://schemas.microsoft.com/office/drawing/2014/main" id="{00000000-0008-0000-0100-0000B0010000}"/>
            </a:ext>
          </a:extLst>
        </xdr:cNvPr>
        <xdr:cNvSpPr/>
      </xdr:nvSpPr>
      <xdr:spPr>
        <a:xfrm>
          <a:off x="10426700" y="1845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27168</xdr:rowOff>
    </xdr:from>
    <xdr:ext cx="599010" cy="259045"/>
    <xdr:sp macro="" textlink="">
      <xdr:nvSpPr>
        <xdr:cNvPr id="433" name="【港湾・漁港】&#10;一人当たり有形固定資産（償却資産）額該当値テキスト">
          <a:extLst>
            <a:ext uri="{FF2B5EF4-FFF2-40B4-BE49-F238E27FC236}">
              <a16:creationId xmlns:a16="http://schemas.microsoft.com/office/drawing/2014/main" id="{00000000-0008-0000-0100-0000B1010000}"/>
            </a:ext>
          </a:extLst>
        </xdr:cNvPr>
        <xdr:cNvSpPr txBox="1"/>
      </xdr:nvSpPr>
      <xdr:spPr>
        <a:xfrm>
          <a:off x="10515600" y="18372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120050</xdr:rowOff>
    </xdr:from>
    <xdr:to>
      <xdr:col>50</xdr:col>
      <xdr:colOff>165100</xdr:colOff>
      <xdr:row>108</xdr:row>
      <xdr:rowOff>50200</xdr:rowOff>
    </xdr:to>
    <xdr:sp macro="" textlink="">
      <xdr:nvSpPr>
        <xdr:cNvPr id="434" name="楕円 433">
          <a:extLst>
            <a:ext uri="{FF2B5EF4-FFF2-40B4-BE49-F238E27FC236}">
              <a16:creationId xmlns:a16="http://schemas.microsoft.com/office/drawing/2014/main" id="{00000000-0008-0000-0100-0000B2010000}"/>
            </a:ext>
          </a:extLst>
        </xdr:cNvPr>
        <xdr:cNvSpPr/>
      </xdr:nvSpPr>
      <xdr:spPr>
        <a:xfrm>
          <a:off x="9588500" y="184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163041</xdr:rowOff>
    </xdr:from>
    <xdr:to>
      <xdr:col>55</xdr:col>
      <xdr:colOff>0</xdr:colOff>
      <xdr:row>107</xdr:row>
      <xdr:rowOff>170850</xdr:rowOff>
    </xdr:to>
    <xdr:cxnSp macro="">
      <xdr:nvCxnSpPr>
        <xdr:cNvPr id="435" name="直線コネクタ 434">
          <a:extLst>
            <a:ext uri="{FF2B5EF4-FFF2-40B4-BE49-F238E27FC236}">
              <a16:creationId xmlns:a16="http://schemas.microsoft.com/office/drawing/2014/main" id="{00000000-0008-0000-0100-0000B3010000}"/>
            </a:ext>
          </a:extLst>
        </xdr:cNvPr>
        <xdr:cNvCxnSpPr/>
      </xdr:nvCxnSpPr>
      <xdr:spPr>
        <a:xfrm flipV="1">
          <a:off x="9639300" y="18508191"/>
          <a:ext cx="838200" cy="7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127726</xdr:rowOff>
    </xdr:from>
    <xdr:to>
      <xdr:col>46</xdr:col>
      <xdr:colOff>38100</xdr:colOff>
      <xdr:row>108</xdr:row>
      <xdr:rowOff>57876</xdr:rowOff>
    </xdr:to>
    <xdr:sp macro="" textlink="">
      <xdr:nvSpPr>
        <xdr:cNvPr id="436" name="楕円 435">
          <a:extLst>
            <a:ext uri="{FF2B5EF4-FFF2-40B4-BE49-F238E27FC236}">
              <a16:creationId xmlns:a16="http://schemas.microsoft.com/office/drawing/2014/main" id="{00000000-0008-0000-0100-0000B4010000}"/>
            </a:ext>
          </a:extLst>
        </xdr:cNvPr>
        <xdr:cNvSpPr/>
      </xdr:nvSpPr>
      <xdr:spPr>
        <a:xfrm>
          <a:off x="8699500" y="1847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170850</xdr:rowOff>
    </xdr:from>
    <xdr:to>
      <xdr:col>50</xdr:col>
      <xdr:colOff>114300</xdr:colOff>
      <xdr:row>108</xdr:row>
      <xdr:rowOff>7076</xdr:rowOff>
    </xdr:to>
    <xdr:cxnSp macro="">
      <xdr:nvCxnSpPr>
        <xdr:cNvPr id="437" name="直線コネクタ 436">
          <a:extLst>
            <a:ext uri="{FF2B5EF4-FFF2-40B4-BE49-F238E27FC236}">
              <a16:creationId xmlns:a16="http://schemas.microsoft.com/office/drawing/2014/main" id="{00000000-0008-0000-0100-0000B5010000}"/>
            </a:ext>
          </a:extLst>
        </xdr:cNvPr>
        <xdr:cNvCxnSpPr/>
      </xdr:nvCxnSpPr>
      <xdr:spPr>
        <a:xfrm flipV="1">
          <a:off x="8750300" y="18516000"/>
          <a:ext cx="889000" cy="7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53168</xdr:rowOff>
    </xdr:from>
    <xdr:ext cx="599010" cy="259045"/>
    <xdr:sp macro="" textlink="">
      <xdr:nvSpPr>
        <xdr:cNvPr id="438" name="n_1aveValue【港湾・漁港】&#10;一人当たり有形固定資産（償却資産）額">
          <a:extLst>
            <a:ext uri="{FF2B5EF4-FFF2-40B4-BE49-F238E27FC236}">
              <a16:creationId xmlns:a16="http://schemas.microsoft.com/office/drawing/2014/main" id="{00000000-0008-0000-0100-0000B6010000}"/>
            </a:ext>
          </a:extLst>
        </xdr:cNvPr>
        <xdr:cNvSpPr txBox="1"/>
      </xdr:nvSpPr>
      <xdr:spPr>
        <a:xfrm>
          <a:off x="9327095" y="18055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55627</xdr:rowOff>
    </xdr:from>
    <xdr:ext cx="599010" cy="259045"/>
    <xdr:sp macro="" textlink="">
      <xdr:nvSpPr>
        <xdr:cNvPr id="439" name="n_2aveValue【港湾・漁港】&#10;一人当たり有形固定資産（償却資産）額">
          <a:extLst>
            <a:ext uri="{FF2B5EF4-FFF2-40B4-BE49-F238E27FC236}">
              <a16:creationId xmlns:a16="http://schemas.microsoft.com/office/drawing/2014/main" id="{00000000-0008-0000-0100-0000B7010000}"/>
            </a:ext>
          </a:extLst>
        </xdr:cNvPr>
        <xdr:cNvSpPr txBox="1"/>
      </xdr:nvSpPr>
      <xdr:spPr>
        <a:xfrm>
          <a:off x="8450795" y="1805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53230</xdr:rowOff>
    </xdr:from>
    <xdr:ext cx="599010" cy="259045"/>
    <xdr:sp macro="" textlink="">
      <xdr:nvSpPr>
        <xdr:cNvPr id="440" name="n_3aveValue【港湾・漁港】&#10;一人当たり有形固定資産（償却資産）額">
          <a:extLst>
            <a:ext uri="{FF2B5EF4-FFF2-40B4-BE49-F238E27FC236}">
              <a16:creationId xmlns:a16="http://schemas.microsoft.com/office/drawing/2014/main" id="{00000000-0008-0000-0100-0000B8010000}"/>
            </a:ext>
          </a:extLst>
        </xdr:cNvPr>
        <xdr:cNvSpPr txBox="1"/>
      </xdr:nvSpPr>
      <xdr:spPr>
        <a:xfrm>
          <a:off x="7561795" y="1805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32242</xdr:rowOff>
    </xdr:from>
    <xdr:ext cx="599010" cy="259045"/>
    <xdr:sp macro="" textlink="">
      <xdr:nvSpPr>
        <xdr:cNvPr id="441" name="n_4aveValue【港湾・漁港】&#10;一人当たり有形固定資産（償却資産）額">
          <a:extLst>
            <a:ext uri="{FF2B5EF4-FFF2-40B4-BE49-F238E27FC236}">
              <a16:creationId xmlns:a16="http://schemas.microsoft.com/office/drawing/2014/main" id="{00000000-0008-0000-0100-0000B9010000}"/>
            </a:ext>
          </a:extLst>
        </xdr:cNvPr>
        <xdr:cNvSpPr txBox="1"/>
      </xdr:nvSpPr>
      <xdr:spPr>
        <a:xfrm>
          <a:off x="6672795" y="18205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41327</xdr:rowOff>
    </xdr:from>
    <xdr:ext cx="599010" cy="259045"/>
    <xdr:sp macro="" textlink="">
      <xdr:nvSpPr>
        <xdr:cNvPr id="442" name="n_1mainValue【港湾・漁港】&#10;一人当たり有形固定資産（償却資産）額">
          <a:extLst>
            <a:ext uri="{FF2B5EF4-FFF2-40B4-BE49-F238E27FC236}">
              <a16:creationId xmlns:a16="http://schemas.microsoft.com/office/drawing/2014/main" id="{00000000-0008-0000-0100-0000BA010000}"/>
            </a:ext>
          </a:extLst>
        </xdr:cNvPr>
        <xdr:cNvSpPr txBox="1"/>
      </xdr:nvSpPr>
      <xdr:spPr>
        <a:xfrm>
          <a:off x="9327095" y="18557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49003</xdr:rowOff>
    </xdr:from>
    <xdr:ext cx="599010" cy="259045"/>
    <xdr:sp macro="" textlink="">
      <xdr:nvSpPr>
        <xdr:cNvPr id="443" name="n_2mainValue【港湾・漁港】&#10;一人当たり有形固定資産（償却資産）額">
          <a:extLst>
            <a:ext uri="{FF2B5EF4-FFF2-40B4-BE49-F238E27FC236}">
              <a16:creationId xmlns:a16="http://schemas.microsoft.com/office/drawing/2014/main" id="{00000000-0008-0000-0100-0000BB010000}"/>
            </a:ext>
          </a:extLst>
        </xdr:cNvPr>
        <xdr:cNvSpPr txBox="1"/>
      </xdr:nvSpPr>
      <xdr:spPr>
        <a:xfrm>
          <a:off x="8450795" y="18565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4" name="正方形/長方形 443">
          <a:extLst>
            <a:ext uri="{FF2B5EF4-FFF2-40B4-BE49-F238E27FC236}">
              <a16:creationId xmlns:a16="http://schemas.microsoft.com/office/drawing/2014/main" id="{00000000-0008-0000-0100-0000BC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5" name="正方形/長方形 444">
          <a:extLst>
            <a:ext uri="{FF2B5EF4-FFF2-40B4-BE49-F238E27FC236}">
              <a16:creationId xmlns:a16="http://schemas.microsoft.com/office/drawing/2014/main" id="{00000000-0008-0000-0100-0000BD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6" name="正方形/長方形 445">
          <a:extLst>
            <a:ext uri="{FF2B5EF4-FFF2-40B4-BE49-F238E27FC236}">
              <a16:creationId xmlns:a16="http://schemas.microsoft.com/office/drawing/2014/main" id="{00000000-0008-0000-0100-0000BE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7" name="正方形/長方形 446">
          <a:extLst>
            <a:ext uri="{FF2B5EF4-FFF2-40B4-BE49-F238E27FC236}">
              <a16:creationId xmlns:a16="http://schemas.microsoft.com/office/drawing/2014/main" id="{00000000-0008-0000-0100-0000BF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8" name="正方形/長方形 447">
          <a:extLst>
            <a:ext uri="{FF2B5EF4-FFF2-40B4-BE49-F238E27FC236}">
              <a16:creationId xmlns:a16="http://schemas.microsoft.com/office/drawing/2014/main" id="{00000000-0008-0000-0100-0000C0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9" name="正方形/長方形 448">
          <a:extLst>
            <a:ext uri="{FF2B5EF4-FFF2-40B4-BE49-F238E27FC236}">
              <a16:creationId xmlns:a16="http://schemas.microsoft.com/office/drawing/2014/main" id="{00000000-0008-0000-0100-0000C1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0" name="正方形/長方形 449">
          <a:extLst>
            <a:ext uri="{FF2B5EF4-FFF2-40B4-BE49-F238E27FC236}">
              <a16:creationId xmlns:a16="http://schemas.microsoft.com/office/drawing/2014/main" id="{00000000-0008-0000-0100-0000C2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1" name="正方形/長方形 450">
          <a:extLst>
            <a:ext uri="{FF2B5EF4-FFF2-40B4-BE49-F238E27FC236}">
              <a16:creationId xmlns:a16="http://schemas.microsoft.com/office/drawing/2014/main" id="{00000000-0008-0000-0100-0000C3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2" name="テキスト ボックス 451">
          <a:extLst>
            <a:ext uri="{FF2B5EF4-FFF2-40B4-BE49-F238E27FC236}">
              <a16:creationId xmlns:a16="http://schemas.microsoft.com/office/drawing/2014/main" id="{00000000-0008-0000-0100-0000C4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3" name="直線コネクタ 452">
          <a:extLst>
            <a:ext uri="{FF2B5EF4-FFF2-40B4-BE49-F238E27FC236}">
              <a16:creationId xmlns:a16="http://schemas.microsoft.com/office/drawing/2014/main" id="{00000000-0008-0000-0100-0000C5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54" name="テキスト ボックス 453">
          <a:extLst>
            <a:ext uri="{FF2B5EF4-FFF2-40B4-BE49-F238E27FC236}">
              <a16:creationId xmlns:a16="http://schemas.microsoft.com/office/drawing/2014/main" id="{00000000-0008-0000-0100-0000C6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55" name="直線コネクタ 454">
          <a:extLst>
            <a:ext uri="{FF2B5EF4-FFF2-40B4-BE49-F238E27FC236}">
              <a16:creationId xmlns:a16="http://schemas.microsoft.com/office/drawing/2014/main" id="{00000000-0008-0000-0100-0000C7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56" name="テキスト ボックス 455">
          <a:extLst>
            <a:ext uri="{FF2B5EF4-FFF2-40B4-BE49-F238E27FC236}">
              <a16:creationId xmlns:a16="http://schemas.microsoft.com/office/drawing/2014/main" id="{00000000-0008-0000-0100-0000C8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57" name="直線コネクタ 456">
          <a:extLst>
            <a:ext uri="{FF2B5EF4-FFF2-40B4-BE49-F238E27FC236}">
              <a16:creationId xmlns:a16="http://schemas.microsoft.com/office/drawing/2014/main" id="{00000000-0008-0000-0100-0000C9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58" name="テキスト ボックス 457">
          <a:extLst>
            <a:ext uri="{FF2B5EF4-FFF2-40B4-BE49-F238E27FC236}">
              <a16:creationId xmlns:a16="http://schemas.microsoft.com/office/drawing/2014/main" id="{00000000-0008-0000-0100-0000CA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59" name="直線コネクタ 458">
          <a:extLst>
            <a:ext uri="{FF2B5EF4-FFF2-40B4-BE49-F238E27FC236}">
              <a16:creationId xmlns:a16="http://schemas.microsoft.com/office/drawing/2014/main" id="{00000000-0008-0000-0100-0000CB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0" name="テキスト ボックス 459">
          <a:extLst>
            <a:ext uri="{FF2B5EF4-FFF2-40B4-BE49-F238E27FC236}">
              <a16:creationId xmlns:a16="http://schemas.microsoft.com/office/drawing/2014/main" id="{00000000-0008-0000-0100-0000CC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2" name="テキスト ボックス 461">
          <a:extLst>
            <a:ext uri="{FF2B5EF4-FFF2-40B4-BE49-F238E27FC236}">
              <a16:creationId xmlns:a16="http://schemas.microsoft.com/office/drawing/2014/main" id="{00000000-0008-0000-0100-0000CE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7" name="【認定こども園・幼稚園・保育所】&#10;有形固定資産減価償却率グラフ枠">
          <a:extLst>
            <a:ext uri="{FF2B5EF4-FFF2-40B4-BE49-F238E27FC236}">
              <a16:creationId xmlns:a16="http://schemas.microsoft.com/office/drawing/2014/main" id="{00000000-0008-0000-0100-0000D3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42</xdr:row>
      <xdr:rowOff>38100</xdr:rowOff>
    </xdr:to>
    <xdr:cxnSp macro="">
      <xdr:nvCxnSpPr>
        <xdr:cNvPr id="468" name="直線コネクタ 467">
          <a:extLst>
            <a:ext uri="{FF2B5EF4-FFF2-40B4-BE49-F238E27FC236}">
              <a16:creationId xmlns:a16="http://schemas.microsoft.com/office/drawing/2014/main" id="{00000000-0008-0000-0100-0000D4010000}"/>
            </a:ext>
          </a:extLst>
        </xdr:cNvPr>
        <xdr:cNvCxnSpPr/>
      </xdr:nvCxnSpPr>
      <xdr:spPr>
        <a:xfrm flipV="1">
          <a:off x="16318864" y="58597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69" name="【認定こども園・幼稚園・保育所】&#10;有形固定資産減価償却率最小値テキスト">
          <a:extLst>
            <a:ext uri="{FF2B5EF4-FFF2-40B4-BE49-F238E27FC236}">
              <a16:creationId xmlns:a16="http://schemas.microsoft.com/office/drawing/2014/main" id="{00000000-0008-0000-0100-0000D5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70" name="直線コネクタ 469">
          <a:extLst>
            <a:ext uri="{FF2B5EF4-FFF2-40B4-BE49-F238E27FC236}">
              <a16:creationId xmlns:a16="http://schemas.microsoft.com/office/drawing/2014/main" id="{00000000-0008-0000-0100-0000D6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471" name="【認定こども園・幼稚園・保育所】&#10;有形固定資産減価償却率最大値テキスト">
          <a:extLst>
            <a:ext uri="{FF2B5EF4-FFF2-40B4-BE49-F238E27FC236}">
              <a16:creationId xmlns:a16="http://schemas.microsoft.com/office/drawing/2014/main" id="{00000000-0008-0000-0100-0000D7010000}"/>
            </a:ext>
          </a:extLst>
        </xdr:cNvPr>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472" name="直線コネクタ 471">
          <a:extLst>
            <a:ext uri="{FF2B5EF4-FFF2-40B4-BE49-F238E27FC236}">
              <a16:creationId xmlns:a16="http://schemas.microsoft.com/office/drawing/2014/main" id="{00000000-0008-0000-0100-0000D8010000}"/>
            </a:ext>
          </a:extLst>
        </xdr:cNvPr>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154957</xdr:rowOff>
    </xdr:from>
    <xdr:ext cx="405111" cy="259045"/>
    <xdr:sp macro="" textlink="">
      <xdr:nvSpPr>
        <xdr:cNvPr id="473" name="【認定こども園・幼稚園・保育所】&#10;有形固定資産減価償却率平均値テキスト">
          <a:extLst>
            <a:ext uri="{FF2B5EF4-FFF2-40B4-BE49-F238E27FC236}">
              <a16:creationId xmlns:a16="http://schemas.microsoft.com/office/drawing/2014/main" id="{00000000-0008-0000-0100-0000D9010000}"/>
            </a:ext>
          </a:extLst>
        </xdr:cNvPr>
        <xdr:cNvSpPr txBox="1"/>
      </xdr:nvSpPr>
      <xdr:spPr>
        <a:xfrm>
          <a:off x="16357600" y="6155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132080</xdr:rowOff>
    </xdr:from>
    <xdr:to>
      <xdr:col>85</xdr:col>
      <xdr:colOff>177800</xdr:colOff>
      <xdr:row>37</xdr:row>
      <xdr:rowOff>62230</xdr:rowOff>
    </xdr:to>
    <xdr:sp macro="" textlink="">
      <xdr:nvSpPr>
        <xdr:cNvPr id="474" name="フローチャート: 判断 473">
          <a:extLst>
            <a:ext uri="{FF2B5EF4-FFF2-40B4-BE49-F238E27FC236}">
              <a16:creationId xmlns:a16="http://schemas.microsoft.com/office/drawing/2014/main" id="{00000000-0008-0000-0100-0000DA010000}"/>
            </a:ext>
          </a:extLst>
        </xdr:cNvPr>
        <xdr:cNvSpPr/>
      </xdr:nvSpPr>
      <xdr:spPr>
        <a:xfrm>
          <a:off x="16268700" y="630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130175</xdr:rowOff>
    </xdr:from>
    <xdr:to>
      <xdr:col>81</xdr:col>
      <xdr:colOff>101600</xdr:colOff>
      <xdr:row>37</xdr:row>
      <xdr:rowOff>60325</xdr:rowOff>
    </xdr:to>
    <xdr:sp macro="" textlink="">
      <xdr:nvSpPr>
        <xdr:cNvPr id="475" name="フローチャート: 判断 474">
          <a:extLst>
            <a:ext uri="{FF2B5EF4-FFF2-40B4-BE49-F238E27FC236}">
              <a16:creationId xmlns:a16="http://schemas.microsoft.com/office/drawing/2014/main" id="{00000000-0008-0000-0100-0000DB010000}"/>
            </a:ext>
          </a:extLst>
        </xdr:cNvPr>
        <xdr:cNvSpPr/>
      </xdr:nvSpPr>
      <xdr:spPr>
        <a:xfrm>
          <a:off x="15430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86360</xdr:rowOff>
    </xdr:from>
    <xdr:to>
      <xdr:col>76</xdr:col>
      <xdr:colOff>165100</xdr:colOff>
      <xdr:row>37</xdr:row>
      <xdr:rowOff>16510</xdr:rowOff>
    </xdr:to>
    <xdr:sp macro="" textlink="">
      <xdr:nvSpPr>
        <xdr:cNvPr id="476" name="フローチャート: 判断 475">
          <a:extLst>
            <a:ext uri="{FF2B5EF4-FFF2-40B4-BE49-F238E27FC236}">
              <a16:creationId xmlns:a16="http://schemas.microsoft.com/office/drawing/2014/main" id="{00000000-0008-0000-0100-0000DC010000}"/>
            </a:ext>
          </a:extLst>
        </xdr:cNvPr>
        <xdr:cNvSpPr/>
      </xdr:nvSpPr>
      <xdr:spPr>
        <a:xfrm>
          <a:off x="14541500" y="625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145415</xdr:rowOff>
    </xdr:from>
    <xdr:to>
      <xdr:col>72</xdr:col>
      <xdr:colOff>38100</xdr:colOff>
      <xdr:row>37</xdr:row>
      <xdr:rowOff>75565</xdr:rowOff>
    </xdr:to>
    <xdr:sp macro="" textlink="">
      <xdr:nvSpPr>
        <xdr:cNvPr id="477" name="フローチャート: 判断 476">
          <a:extLst>
            <a:ext uri="{FF2B5EF4-FFF2-40B4-BE49-F238E27FC236}">
              <a16:creationId xmlns:a16="http://schemas.microsoft.com/office/drawing/2014/main" id="{00000000-0008-0000-0100-0000DD010000}"/>
            </a:ext>
          </a:extLst>
        </xdr:cNvPr>
        <xdr:cNvSpPr/>
      </xdr:nvSpPr>
      <xdr:spPr>
        <a:xfrm>
          <a:off x="13652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124460</xdr:rowOff>
    </xdr:from>
    <xdr:to>
      <xdr:col>67</xdr:col>
      <xdr:colOff>101600</xdr:colOff>
      <xdr:row>37</xdr:row>
      <xdr:rowOff>54610</xdr:rowOff>
    </xdr:to>
    <xdr:sp macro="" textlink="">
      <xdr:nvSpPr>
        <xdr:cNvPr id="478" name="フローチャート: 判断 477">
          <a:extLst>
            <a:ext uri="{FF2B5EF4-FFF2-40B4-BE49-F238E27FC236}">
              <a16:creationId xmlns:a16="http://schemas.microsoft.com/office/drawing/2014/main" id="{00000000-0008-0000-0100-0000DE010000}"/>
            </a:ext>
          </a:extLst>
        </xdr:cNvPr>
        <xdr:cNvSpPr/>
      </xdr:nvSpPr>
      <xdr:spPr>
        <a:xfrm>
          <a:off x="12763500" y="629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00000000-0008-0000-0100-0000DF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00000000-0008-0000-0100-0000E0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00000000-0008-0000-0100-0000E1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00000000-0008-0000-0100-0000E2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0000000-0008-0000-0100-0000E3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59690</xdr:rowOff>
    </xdr:from>
    <xdr:to>
      <xdr:col>85</xdr:col>
      <xdr:colOff>177800</xdr:colOff>
      <xdr:row>39</xdr:row>
      <xdr:rowOff>161290</xdr:rowOff>
    </xdr:to>
    <xdr:sp macro="" textlink="">
      <xdr:nvSpPr>
        <xdr:cNvPr id="484" name="楕円 483">
          <a:extLst>
            <a:ext uri="{FF2B5EF4-FFF2-40B4-BE49-F238E27FC236}">
              <a16:creationId xmlns:a16="http://schemas.microsoft.com/office/drawing/2014/main" id="{00000000-0008-0000-0100-0000E4010000}"/>
            </a:ext>
          </a:extLst>
        </xdr:cNvPr>
        <xdr:cNvSpPr/>
      </xdr:nvSpPr>
      <xdr:spPr>
        <a:xfrm>
          <a:off x="162687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38117</xdr:rowOff>
    </xdr:from>
    <xdr:ext cx="405111" cy="259045"/>
    <xdr:sp macro="" textlink="">
      <xdr:nvSpPr>
        <xdr:cNvPr id="485" name="【認定こども園・幼稚園・保育所】&#10;有形固定資産減価償却率該当値テキスト">
          <a:extLst>
            <a:ext uri="{FF2B5EF4-FFF2-40B4-BE49-F238E27FC236}">
              <a16:creationId xmlns:a16="http://schemas.microsoft.com/office/drawing/2014/main" id="{00000000-0008-0000-0100-0000E5010000}"/>
            </a:ext>
          </a:extLst>
        </xdr:cNvPr>
        <xdr:cNvSpPr txBox="1"/>
      </xdr:nvSpPr>
      <xdr:spPr>
        <a:xfrm>
          <a:off x="16357600"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34925</xdr:rowOff>
    </xdr:from>
    <xdr:to>
      <xdr:col>81</xdr:col>
      <xdr:colOff>101600</xdr:colOff>
      <xdr:row>39</xdr:row>
      <xdr:rowOff>136525</xdr:rowOff>
    </xdr:to>
    <xdr:sp macro="" textlink="">
      <xdr:nvSpPr>
        <xdr:cNvPr id="486" name="楕円 485">
          <a:extLst>
            <a:ext uri="{FF2B5EF4-FFF2-40B4-BE49-F238E27FC236}">
              <a16:creationId xmlns:a16="http://schemas.microsoft.com/office/drawing/2014/main" id="{00000000-0008-0000-0100-0000E6010000}"/>
            </a:ext>
          </a:extLst>
        </xdr:cNvPr>
        <xdr:cNvSpPr/>
      </xdr:nvSpPr>
      <xdr:spPr>
        <a:xfrm>
          <a:off x="15430500" y="672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85725</xdr:rowOff>
    </xdr:from>
    <xdr:to>
      <xdr:col>85</xdr:col>
      <xdr:colOff>127000</xdr:colOff>
      <xdr:row>39</xdr:row>
      <xdr:rowOff>110490</xdr:rowOff>
    </xdr:to>
    <xdr:cxnSp macro="">
      <xdr:nvCxnSpPr>
        <xdr:cNvPr id="487" name="直線コネクタ 486">
          <a:extLst>
            <a:ext uri="{FF2B5EF4-FFF2-40B4-BE49-F238E27FC236}">
              <a16:creationId xmlns:a16="http://schemas.microsoft.com/office/drawing/2014/main" id="{00000000-0008-0000-0100-0000E7010000}"/>
            </a:ext>
          </a:extLst>
        </xdr:cNvPr>
        <xdr:cNvCxnSpPr/>
      </xdr:nvCxnSpPr>
      <xdr:spPr>
        <a:xfrm>
          <a:off x="15481300" y="677227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12065</xdr:rowOff>
    </xdr:from>
    <xdr:to>
      <xdr:col>76</xdr:col>
      <xdr:colOff>165100</xdr:colOff>
      <xdr:row>39</xdr:row>
      <xdr:rowOff>113665</xdr:rowOff>
    </xdr:to>
    <xdr:sp macro="" textlink="">
      <xdr:nvSpPr>
        <xdr:cNvPr id="488" name="楕円 487">
          <a:extLst>
            <a:ext uri="{FF2B5EF4-FFF2-40B4-BE49-F238E27FC236}">
              <a16:creationId xmlns:a16="http://schemas.microsoft.com/office/drawing/2014/main" id="{00000000-0008-0000-0100-0000E8010000}"/>
            </a:ext>
          </a:extLst>
        </xdr:cNvPr>
        <xdr:cNvSpPr/>
      </xdr:nvSpPr>
      <xdr:spPr>
        <a:xfrm>
          <a:off x="14541500" y="669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62865</xdr:rowOff>
    </xdr:from>
    <xdr:to>
      <xdr:col>81</xdr:col>
      <xdr:colOff>50800</xdr:colOff>
      <xdr:row>39</xdr:row>
      <xdr:rowOff>85725</xdr:rowOff>
    </xdr:to>
    <xdr:cxnSp macro="">
      <xdr:nvCxnSpPr>
        <xdr:cNvPr id="489" name="直線コネクタ 488">
          <a:extLst>
            <a:ext uri="{FF2B5EF4-FFF2-40B4-BE49-F238E27FC236}">
              <a16:creationId xmlns:a16="http://schemas.microsoft.com/office/drawing/2014/main" id="{00000000-0008-0000-0100-0000E9010000}"/>
            </a:ext>
          </a:extLst>
        </xdr:cNvPr>
        <xdr:cNvCxnSpPr/>
      </xdr:nvCxnSpPr>
      <xdr:spPr>
        <a:xfrm>
          <a:off x="14592300" y="674941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76852</xdr:rowOff>
    </xdr:from>
    <xdr:ext cx="405111" cy="259045"/>
    <xdr:sp macro="" textlink="">
      <xdr:nvSpPr>
        <xdr:cNvPr id="490" name="n_1aveValue【認定こども園・幼稚園・保育所】&#10;有形固定資産減価償却率">
          <a:extLst>
            <a:ext uri="{FF2B5EF4-FFF2-40B4-BE49-F238E27FC236}">
              <a16:creationId xmlns:a16="http://schemas.microsoft.com/office/drawing/2014/main" id="{00000000-0008-0000-0100-0000EA010000}"/>
            </a:ext>
          </a:extLst>
        </xdr:cNvPr>
        <xdr:cNvSpPr txBox="1"/>
      </xdr:nvSpPr>
      <xdr:spPr>
        <a:xfrm>
          <a:off x="152660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33037</xdr:rowOff>
    </xdr:from>
    <xdr:ext cx="405111" cy="259045"/>
    <xdr:sp macro="" textlink="">
      <xdr:nvSpPr>
        <xdr:cNvPr id="491" name="n_2aveValue【認定こども園・幼稚園・保育所】&#10;有形固定資産減価償却率">
          <a:extLst>
            <a:ext uri="{FF2B5EF4-FFF2-40B4-BE49-F238E27FC236}">
              <a16:creationId xmlns:a16="http://schemas.microsoft.com/office/drawing/2014/main" id="{00000000-0008-0000-0100-0000EB010000}"/>
            </a:ext>
          </a:extLst>
        </xdr:cNvPr>
        <xdr:cNvSpPr txBox="1"/>
      </xdr:nvSpPr>
      <xdr:spPr>
        <a:xfrm>
          <a:off x="14389744" y="603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92092</xdr:rowOff>
    </xdr:from>
    <xdr:ext cx="405111" cy="259045"/>
    <xdr:sp macro="" textlink="">
      <xdr:nvSpPr>
        <xdr:cNvPr id="492" name="n_3aveValue【認定こども園・幼稚園・保育所】&#10;有形固定資産減価償却率">
          <a:extLst>
            <a:ext uri="{FF2B5EF4-FFF2-40B4-BE49-F238E27FC236}">
              <a16:creationId xmlns:a16="http://schemas.microsoft.com/office/drawing/2014/main" id="{00000000-0008-0000-0100-0000EC010000}"/>
            </a:ext>
          </a:extLst>
        </xdr:cNvPr>
        <xdr:cNvSpPr txBox="1"/>
      </xdr:nvSpPr>
      <xdr:spPr>
        <a:xfrm>
          <a:off x="1350074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71137</xdr:rowOff>
    </xdr:from>
    <xdr:ext cx="405111" cy="259045"/>
    <xdr:sp macro="" textlink="">
      <xdr:nvSpPr>
        <xdr:cNvPr id="493" name="n_4aveValue【認定こども園・幼稚園・保育所】&#10;有形固定資産減価償却率">
          <a:extLst>
            <a:ext uri="{FF2B5EF4-FFF2-40B4-BE49-F238E27FC236}">
              <a16:creationId xmlns:a16="http://schemas.microsoft.com/office/drawing/2014/main" id="{00000000-0008-0000-0100-0000ED010000}"/>
            </a:ext>
          </a:extLst>
        </xdr:cNvPr>
        <xdr:cNvSpPr txBox="1"/>
      </xdr:nvSpPr>
      <xdr:spPr>
        <a:xfrm>
          <a:off x="12611744"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127652</xdr:rowOff>
    </xdr:from>
    <xdr:ext cx="405111" cy="259045"/>
    <xdr:sp macro="" textlink="">
      <xdr:nvSpPr>
        <xdr:cNvPr id="494" name="n_1mainValue【認定こども園・幼稚園・保育所】&#10;有形固定資産減価償却率">
          <a:extLst>
            <a:ext uri="{FF2B5EF4-FFF2-40B4-BE49-F238E27FC236}">
              <a16:creationId xmlns:a16="http://schemas.microsoft.com/office/drawing/2014/main" id="{00000000-0008-0000-0100-0000EE010000}"/>
            </a:ext>
          </a:extLst>
        </xdr:cNvPr>
        <xdr:cNvSpPr txBox="1"/>
      </xdr:nvSpPr>
      <xdr:spPr>
        <a:xfrm>
          <a:off x="15266044" y="681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104792</xdr:rowOff>
    </xdr:from>
    <xdr:ext cx="405111" cy="259045"/>
    <xdr:sp macro="" textlink="">
      <xdr:nvSpPr>
        <xdr:cNvPr id="495" name="n_2mainValue【認定こども園・幼稚園・保育所】&#10;有形固定資産減価償却率">
          <a:extLst>
            <a:ext uri="{FF2B5EF4-FFF2-40B4-BE49-F238E27FC236}">
              <a16:creationId xmlns:a16="http://schemas.microsoft.com/office/drawing/2014/main" id="{00000000-0008-0000-0100-0000EF010000}"/>
            </a:ext>
          </a:extLst>
        </xdr:cNvPr>
        <xdr:cNvSpPr txBox="1"/>
      </xdr:nvSpPr>
      <xdr:spPr>
        <a:xfrm>
          <a:off x="14389744" y="679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6" name="正方形/長方形 495">
          <a:extLst>
            <a:ext uri="{FF2B5EF4-FFF2-40B4-BE49-F238E27FC236}">
              <a16:creationId xmlns:a16="http://schemas.microsoft.com/office/drawing/2014/main" id="{00000000-0008-0000-0100-0000F0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7" name="正方形/長方形 496">
          <a:extLst>
            <a:ext uri="{FF2B5EF4-FFF2-40B4-BE49-F238E27FC236}">
              <a16:creationId xmlns:a16="http://schemas.microsoft.com/office/drawing/2014/main" id="{00000000-0008-0000-0100-0000F1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8" name="正方形/長方形 497">
          <a:extLst>
            <a:ext uri="{FF2B5EF4-FFF2-40B4-BE49-F238E27FC236}">
              <a16:creationId xmlns:a16="http://schemas.microsoft.com/office/drawing/2014/main" id="{00000000-0008-0000-0100-0000F2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9" name="正方形/長方形 498">
          <a:extLst>
            <a:ext uri="{FF2B5EF4-FFF2-40B4-BE49-F238E27FC236}">
              <a16:creationId xmlns:a16="http://schemas.microsoft.com/office/drawing/2014/main" id="{00000000-0008-0000-0100-0000F3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0" name="正方形/長方形 499">
          <a:extLst>
            <a:ext uri="{FF2B5EF4-FFF2-40B4-BE49-F238E27FC236}">
              <a16:creationId xmlns:a16="http://schemas.microsoft.com/office/drawing/2014/main" id="{00000000-0008-0000-0100-0000F4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1" name="正方形/長方形 500">
          <a:extLst>
            <a:ext uri="{FF2B5EF4-FFF2-40B4-BE49-F238E27FC236}">
              <a16:creationId xmlns:a16="http://schemas.microsoft.com/office/drawing/2014/main" id="{00000000-0008-0000-0100-0000F5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2" name="正方形/長方形 501">
          <a:extLst>
            <a:ext uri="{FF2B5EF4-FFF2-40B4-BE49-F238E27FC236}">
              <a16:creationId xmlns:a16="http://schemas.microsoft.com/office/drawing/2014/main" id="{00000000-0008-0000-0100-0000F6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3" name="正方形/長方形 502">
          <a:extLst>
            <a:ext uri="{FF2B5EF4-FFF2-40B4-BE49-F238E27FC236}">
              <a16:creationId xmlns:a16="http://schemas.microsoft.com/office/drawing/2014/main" id="{00000000-0008-0000-0100-0000F7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4" name="テキスト ボックス 503">
          <a:extLst>
            <a:ext uri="{FF2B5EF4-FFF2-40B4-BE49-F238E27FC236}">
              <a16:creationId xmlns:a16="http://schemas.microsoft.com/office/drawing/2014/main" id="{00000000-0008-0000-0100-0000F8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5" name="直線コネクタ 504">
          <a:extLst>
            <a:ext uri="{FF2B5EF4-FFF2-40B4-BE49-F238E27FC236}">
              <a16:creationId xmlns:a16="http://schemas.microsoft.com/office/drawing/2014/main" id="{00000000-0008-0000-0100-0000F9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06" name="直線コネクタ 505">
          <a:extLst>
            <a:ext uri="{FF2B5EF4-FFF2-40B4-BE49-F238E27FC236}">
              <a16:creationId xmlns:a16="http://schemas.microsoft.com/office/drawing/2014/main" id="{00000000-0008-0000-0100-0000FA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08" name="直線コネクタ 507">
          <a:extLst>
            <a:ext uri="{FF2B5EF4-FFF2-40B4-BE49-F238E27FC236}">
              <a16:creationId xmlns:a16="http://schemas.microsoft.com/office/drawing/2014/main" id="{00000000-0008-0000-0100-0000FC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09" name="テキスト ボックス 508">
          <a:extLst>
            <a:ext uri="{FF2B5EF4-FFF2-40B4-BE49-F238E27FC236}">
              <a16:creationId xmlns:a16="http://schemas.microsoft.com/office/drawing/2014/main" id="{00000000-0008-0000-0100-0000FD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10" name="直線コネクタ 509">
          <a:extLst>
            <a:ext uri="{FF2B5EF4-FFF2-40B4-BE49-F238E27FC236}">
              <a16:creationId xmlns:a16="http://schemas.microsoft.com/office/drawing/2014/main" id="{00000000-0008-0000-0100-0000FE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11" name="テキスト ボックス 510">
          <a:extLst>
            <a:ext uri="{FF2B5EF4-FFF2-40B4-BE49-F238E27FC236}">
              <a16:creationId xmlns:a16="http://schemas.microsoft.com/office/drawing/2014/main" id="{00000000-0008-0000-0100-0000FF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12" name="直線コネクタ 511">
          <a:extLst>
            <a:ext uri="{FF2B5EF4-FFF2-40B4-BE49-F238E27FC236}">
              <a16:creationId xmlns:a16="http://schemas.microsoft.com/office/drawing/2014/main" id="{00000000-0008-0000-0100-000000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13" name="テキスト ボックス 512">
          <a:extLst>
            <a:ext uri="{FF2B5EF4-FFF2-40B4-BE49-F238E27FC236}">
              <a16:creationId xmlns:a16="http://schemas.microsoft.com/office/drawing/2014/main" id="{00000000-0008-0000-0100-00000102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4" name="直線コネクタ 513">
          <a:extLst>
            <a:ext uri="{FF2B5EF4-FFF2-40B4-BE49-F238E27FC236}">
              <a16:creationId xmlns:a16="http://schemas.microsoft.com/office/drawing/2014/main" id="{00000000-0008-0000-0100-000002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16" name="【認定こども園・幼稚園・保育所】&#10;一人当たり面積グラフ枠">
          <a:extLst>
            <a:ext uri="{FF2B5EF4-FFF2-40B4-BE49-F238E27FC236}">
              <a16:creationId xmlns:a16="http://schemas.microsoft.com/office/drawing/2014/main" id="{00000000-0008-0000-0100-000004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115062</xdr:rowOff>
    </xdr:from>
    <xdr:to>
      <xdr:col>116</xdr:col>
      <xdr:colOff>62864</xdr:colOff>
      <xdr:row>41</xdr:row>
      <xdr:rowOff>87630</xdr:rowOff>
    </xdr:to>
    <xdr:cxnSp macro="">
      <xdr:nvCxnSpPr>
        <xdr:cNvPr id="517" name="直線コネクタ 516">
          <a:extLst>
            <a:ext uri="{FF2B5EF4-FFF2-40B4-BE49-F238E27FC236}">
              <a16:creationId xmlns:a16="http://schemas.microsoft.com/office/drawing/2014/main" id="{00000000-0008-0000-0100-000005020000}"/>
            </a:ext>
          </a:extLst>
        </xdr:cNvPr>
        <xdr:cNvCxnSpPr/>
      </xdr:nvCxnSpPr>
      <xdr:spPr>
        <a:xfrm flipV="1">
          <a:off x="22160864" y="5944362"/>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91457</xdr:rowOff>
    </xdr:from>
    <xdr:ext cx="469744" cy="259045"/>
    <xdr:sp macro="" textlink="">
      <xdr:nvSpPr>
        <xdr:cNvPr id="518" name="【認定こども園・幼稚園・保育所】&#10;一人当たり面積最小値テキスト">
          <a:extLst>
            <a:ext uri="{FF2B5EF4-FFF2-40B4-BE49-F238E27FC236}">
              <a16:creationId xmlns:a16="http://schemas.microsoft.com/office/drawing/2014/main" id="{00000000-0008-0000-0100-000006020000}"/>
            </a:ext>
          </a:extLst>
        </xdr:cNvPr>
        <xdr:cNvSpPr txBox="1"/>
      </xdr:nvSpPr>
      <xdr:spPr>
        <a:xfrm>
          <a:off x="22199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87630</xdr:rowOff>
    </xdr:from>
    <xdr:to>
      <xdr:col>116</xdr:col>
      <xdr:colOff>152400</xdr:colOff>
      <xdr:row>41</xdr:row>
      <xdr:rowOff>87630</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a:off x="22072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61739</xdr:rowOff>
    </xdr:from>
    <xdr:ext cx="469744" cy="259045"/>
    <xdr:sp macro="" textlink="">
      <xdr:nvSpPr>
        <xdr:cNvPr id="520" name="【認定こども園・幼稚園・保育所】&#10;一人当たり面積最大値テキスト">
          <a:extLst>
            <a:ext uri="{FF2B5EF4-FFF2-40B4-BE49-F238E27FC236}">
              <a16:creationId xmlns:a16="http://schemas.microsoft.com/office/drawing/2014/main" id="{00000000-0008-0000-0100-000008020000}"/>
            </a:ext>
          </a:extLst>
        </xdr:cNvPr>
        <xdr:cNvSpPr txBox="1"/>
      </xdr:nvSpPr>
      <xdr:spPr>
        <a:xfrm>
          <a:off x="22199600" y="5719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115062</xdr:rowOff>
    </xdr:from>
    <xdr:to>
      <xdr:col>116</xdr:col>
      <xdr:colOff>152400</xdr:colOff>
      <xdr:row>34</xdr:row>
      <xdr:rowOff>115062</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a:off x="22072600" y="5944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92981</xdr:rowOff>
    </xdr:from>
    <xdr:ext cx="469744" cy="259045"/>
    <xdr:sp macro="" textlink="">
      <xdr:nvSpPr>
        <xdr:cNvPr id="522" name="【認定こども園・幼稚園・保育所】&#10;一人当たり面積平均値テキスト">
          <a:extLst>
            <a:ext uri="{FF2B5EF4-FFF2-40B4-BE49-F238E27FC236}">
              <a16:creationId xmlns:a16="http://schemas.microsoft.com/office/drawing/2014/main" id="{00000000-0008-0000-0100-00000A020000}"/>
            </a:ext>
          </a:extLst>
        </xdr:cNvPr>
        <xdr:cNvSpPr txBox="1"/>
      </xdr:nvSpPr>
      <xdr:spPr>
        <a:xfrm>
          <a:off x="22199600" y="66080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114554</xdr:rowOff>
    </xdr:from>
    <xdr:to>
      <xdr:col>116</xdr:col>
      <xdr:colOff>114300</xdr:colOff>
      <xdr:row>39</xdr:row>
      <xdr:rowOff>44704</xdr:rowOff>
    </xdr:to>
    <xdr:sp macro="" textlink="">
      <xdr:nvSpPr>
        <xdr:cNvPr id="523" name="フローチャート: 判断 522">
          <a:extLst>
            <a:ext uri="{FF2B5EF4-FFF2-40B4-BE49-F238E27FC236}">
              <a16:creationId xmlns:a16="http://schemas.microsoft.com/office/drawing/2014/main" id="{00000000-0008-0000-0100-00000B020000}"/>
            </a:ext>
          </a:extLst>
        </xdr:cNvPr>
        <xdr:cNvSpPr/>
      </xdr:nvSpPr>
      <xdr:spPr>
        <a:xfrm>
          <a:off x="221107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89408</xdr:rowOff>
    </xdr:from>
    <xdr:to>
      <xdr:col>112</xdr:col>
      <xdr:colOff>38100</xdr:colOff>
      <xdr:row>39</xdr:row>
      <xdr:rowOff>19558</xdr:rowOff>
    </xdr:to>
    <xdr:sp macro="" textlink="">
      <xdr:nvSpPr>
        <xdr:cNvPr id="524" name="フローチャート: 判断 523">
          <a:extLst>
            <a:ext uri="{FF2B5EF4-FFF2-40B4-BE49-F238E27FC236}">
              <a16:creationId xmlns:a16="http://schemas.microsoft.com/office/drawing/2014/main" id="{00000000-0008-0000-0100-00000C020000}"/>
            </a:ext>
          </a:extLst>
        </xdr:cNvPr>
        <xdr:cNvSpPr/>
      </xdr:nvSpPr>
      <xdr:spPr>
        <a:xfrm>
          <a:off x="21272500" y="660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100838</xdr:rowOff>
    </xdr:from>
    <xdr:to>
      <xdr:col>107</xdr:col>
      <xdr:colOff>101600</xdr:colOff>
      <xdr:row>39</xdr:row>
      <xdr:rowOff>30988</xdr:rowOff>
    </xdr:to>
    <xdr:sp macro="" textlink="">
      <xdr:nvSpPr>
        <xdr:cNvPr id="525" name="フローチャート: 判断 524">
          <a:extLst>
            <a:ext uri="{FF2B5EF4-FFF2-40B4-BE49-F238E27FC236}">
              <a16:creationId xmlns:a16="http://schemas.microsoft.com/office/drawing/2014/main" id="{00000000-0008-0000-0100-00000D020000}"/>
            </a:ext>
          </a:extLst>
        </xdr:cNvPr>
        <xdr:cNvSpPr/>
      </xdr:nvSpPr>
      <xdr:spPr>
        <a:xfrm>
          <a:off x="20383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96266</xdr:rowOff>
    </xdr:from>
    <xdr:to>
      <xdr:col>102</xdr:col>
      <xdr:colOff>165100</xdr:colOff>
      <xdr:row>39</xdr:row>
      <xdr:rowOff>26416</xdr:rowOff>
    </xdr:to>
    <xdr:sp macro="" textlink="">
      <xdr:nvSpPr>
        <xdr:cNvPr id="526" name="フローチャート: 判断 525">
          <a:extLst>
            <a:ext uri="{FF2B5EF4-FFF2-40B4-BE49-F238E27FC236}">
              <a16:creationId xmlns:a16="http://schemas.microsoft.com/office/drawing/2014/main" id="{00000000-0008-0000-0100-00000E020000}"/>
            </a:ext>
          </a:extLst>
        </xdr:cNvPr>
        <xdr:cNvSpPr/>
      </xdr:nvSpPr>
      <xdr:spPr>
        <a:xfrm>
          <a:off x="19494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61976</xdr:rowOff>
    </xdr:from>
    <xdr:to>
      <xdr:col>98</xdr:col>
      <xdr:colOff>38100</xdr:colOff>
      <xdr:row>37</xdr:row>
      <xdr:rowOff>163576</xdr:rowOff>
    </xdr:to>
    <xdr:sp macro="" textlink="">
      <xdr:nvSpPr>
        <xdr:cNvPr id="527" name="フローチャート: 判断 526">
          <a:extLst>
            <a:ext uri="{FF2B5EF4-FFF2-40B4-BE49-F238E27FC236}">
              <a16:creationId xmlns:a16="http://schemas.microsoft.com/office/drawing/2014/main" id="{00000000-0008-0000-0100-00000F020000}"/>
            </a:ext>
          </a:extLst>
        </xdr:cNvPr>
        <xdr:cNvSpPr/>
      </xdr:nvSpPr>
      <xdr:spPr>
        <a:xfrm>
          <a:off x="18605500" y="640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112268</xdr:rowOff>
    </xdr:from>
    <xdr:to>
      <xdr:col>116</xdr:col>
      <xdr:colOff>114300</xdr:colOff>
      <xdr:row>39</xdr:row>
      <xdr:rowOff>42418</xdr:rowOff>
    </xdr:to>
    <xdr:sp macro="" textlink="">
      <xdr:nvSpPr>
        <xdr:cNvPr id="533" name="楕円 532">
          <a:extLst>
            <a:ext uri="{FF2B5EF4-FFF2-40B4-BE49-F238E27FC236}">
              <a16:creationId xmlns:a16="http://schemas.microsoft.com/office/drawing/2014/main" id="{00000000-0008-0000-0100-000015020000}"/>
            </a:ext>
          </a:extLst>
        </xdr:cNvPr>
        <xdr:cNvSpPr/>
      </xdr:nvSpPr>
      <xdr:spPr>
        <a:xfrm>
          <a:off x="22110700" y="662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135145</xdr:rowOff>
    </xdr:from>
    <xdr:ext cx="469744" cy="259045"/>
    <xdr:sp macro="" textlink="">
      <xdr:nvSpPr>
        <xdr:cNvPr id="534" name="【認定こども園・幼稚園・保育所】&#10;一人当たり面積該当値テキスト">
          <a:extLst>
            <a:ext uri="{FF2B5EF4-FFF2-40B4-BE49-F238E27FC236}">
              <a16:creationId xmlns:a16="http://schemas.microsoft.com/office/drawing/2014/main" id="{00000000-0008-0000-0100-000016020000}"/>
            </a:ext>
          </a:extLst>
        </xdr:cNvPr>
        <xdr:cNvSpPr txBox="1"/>
      </xdr:nvSpPr>
      <xdr:spPr>
        <a:xfrm>
          <a:off x="22199600" y="647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121412</xdr:rowOff>
    </xdr:from>
    <xdr:to>
      <xdr:col>112</xdr:col>
      <xdr:colOff>38100</xdr:colOff>
      <xdr:row>39</xdr:row>
      <xdr:rowOff>51562</xdr:rowOff>
    </xdr:to>
    <xdr:sp macro="" textlink="">
      <xdr:nvSpPr>
        <xdr:cNvPr id="535" name="楕円 534">
          <a:extLst>
            <a:ext uri="{FF2B5EF4-FFF2-40B4-BE49-F238E27FC236}">
              <a16:creationId xmlns:a16="http://schemas.microsoft.com/office/drawing/2014/main" id="{00000000-0008-0000-0100-000017020000}"/>
            </a:ext>
          </a:extLst>
        </xdr:cNvPr>
        <xdr:cNvSpPr/>
      </xdr:nvSpPr>
      <xdr:spPr>
        <a:xfrm>
          <a:off x="21272500" y="663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163068</xdr:rowOff>
    </xdr:from>
    <xdr:to>
      <xdr:col>116</xdr:col>
      <xdr:colOff>63500</xdr:colOff>
      <xdr:row>39</xdr:row>
      <xdr:rowOff>762</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flipV="1">
          <a:off x="21323300" y="667816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130556</xdr:rowOff>
    </xdr:from>
    <xdr:to>
      <xdr:col>107</xdr:col>
      <xdr:colOff>101600</xdr:colOff>
      <xdr:row>39</xdr:row>
      <xdr:rowOff>60706</xdr:rowOff>
    </xdr:to>
    <xdr:sp macro="" textlink="">
      <xdr:nvSpPr>
        <xdr:cNvPr id="537" name="楕円 536">
          <a:extLst>
            <a:ext uri="{FF2B5EF4-FFF2-40B4-BE49-F238E27FC236}">
              <a16:creationId xmlns:a16="http://schemas.microsoft.com/office/drawing/2014/main" id="{00000000-0008-0000-0100-000019020000}"/>
            </a:ext>
          </a:extLst>
        </xdr:cNvPr>
        <xdr:cNvSpPr/>
      </xdr:nvSpPr>
      <xdr:spPr>
        <a:xfrm>
          <a:off x="20383500" y="664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762</xdr:rowOff>
    </xdr:from>
    <xdr:to>
      <xdr:col>111</xdr:col>
      <xdr:colOff>177800</xdr:colOff>
      <xdr:row>39</xdr:row>
      <xdr:rowOff>9906</xdr:rowOff>
    </xdr:to>
    <xdr:cxnSp macro="">
      <xdr:nvCxnSpPr>
        <xdr:cNvPr id="538" name="直線コネクタ 537">
          <a:extLst>
            <a:ext uri="{FF2B5EF4-FFF2-40B4-BE49-F238E27FC236}">
              <a16:creationId xmlns:a16="http://schemas.microsoft.com/office/drawing/2014/main" id="{00000000-0008-0000-0100-00001A020000}"/>
            </a:ext>
          </a:extLst>
        </xdr:cNvPr>
        <xdr:cNvCxnSpPr/>
      </xdr:nvCxnSpPr>
      <xdr:spPr>
        <a:xfrm flipV="1">
          <a:off x="20434300" y="66873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36085</xdr:rowOff>
    </xdr:from>
    <xdr:ext cx="469744" cy="259045"/>
    <xdr:sp macro="" textlink="">
      <xdr:nvSpPr>
        <xdr:cNvPr id="539" name="n_1aveValue【認定こども園・幼稚園・保育所】&#10;一人当たり面積">
          <a:extLst>
            <a:ext uri="{FF2B5EF4-FFF2-40B4-BE49-F238E27FC236}">
              <a16:creationId xmlns:a16="http://schemas.microsoft.com/office/drawing/2014/main" id="{00000000-0008-0000-0100-00001B020000}"/>
            </a:ext>
          </a:extLst>
        </xdr:cNvPr>
        <xdr:cNvSpPr txBox="1"/>
      </xdr:nvSpPr>
      <xdr:spPr>
        <a:xfrm>
          <a:off x="21075727" y="637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47515</xdr:rowOff>
    </xdr:from>
    <xdr:ext cx="469744" cy="259045"/>
    <xdr:sp macro="" textlink="">
      <xdr:nvSpPr>
        <xdr:cNvPr id="540" name="n_2aveValue【認定こども園・幼稚園・保育所】&#10;一人当たり面積">
          <a:extLst>
            <a:ext uri="{FF2B5EF4-FFF2-40B4-BE49-F238E27FC236}">
              <a16:creationId xmlns:a16="http://schemas.microsoft.com/office/drawing/2014/main" id="{00000000-0008-0000-0100-00001C020000}"/>
            </a:ext>
          </a:extLst>
        </xdr:cNvPr>
        <xdr:cNvSpPr txBox="1"/>
      </xdr:nvSpPr>
      <xdr:spPr>
        <a:xfrm>
          <a:off x="20199427"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42943</xdr:rowOff>
    </xdr:from>
    <xdr:ext cx="469744" cy="259045"/>
    <xdr:sp macro="" textlink="">
      <xdr:nvSpPr>
        <xdr:cNvPr id="541" name="n_3aveValue【認定こども園・幼稚園・保育所】&#10;一人当たり面積">
          <a:extLst>
            <a:ext uri="{FF2B5EF4-FFF2-40B4-BE49-F238E27FC236}">
              <a16:creationId xmlns:a16="http://schemas.microsoft.com/office/drawing/2014/main" id="{00000000-0008-0000-0100-00001D020000}"/>
            </a:ext>
          </a:extLst>
        </xdr:cNvPr>
        <xdr:cNvSpPr txBox="1"/>
      </xdr:nvSpPr>
      <xdr:spPr>
        <a:xfrm>
          <a:off x="19310427" y="638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8653</xdr:rowOff>
    </xdr:from>
    <xdr:ext cx="469744" cy="259045"/>
    <xdr:sp macro="" textlink="">
      <xdr:nvSpPr>
        <xdr:cNvPr id="542" name="n_4aveValue【認定こども園・幼稚園・保育所】&#10;一人当たり面積">
          <a:extLst>
            <a:ext uri="{FF2B5EF4-FFF2-40B4-BE49-F238E27FC236}">
              <a16:creationId xmlns:a16="http://schemas.microsoft.com/office/drawing/2014/main" id="{00000000-0008-0000-0100-00001E020000}"/>
            </a:ext>
          </a:extLst>
        </xdr:cNvPr>
        <xdr:cNvSpPr txBox="1"/>
      </xdr:nvSpPr>
      <xdr:spPr>
        <a:xfrm>
          <a:off x="18421427" y="618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42689</xdr:rowOff>
    </xdr:from>
    <xdr:ext cx="469744" cy="259045"/>
    <xdr:sp macro="" textlink="">
      <xdr:nvSpPr>
        <xdr:cNvPr id="543" name="n_1mainValue【認定こども園・幼稚園・保育所】&#10;一人当たり面積">
          <a:extLst>
            <a:ext uri="{FF2B5EF4-FFF2-40B4-BE49-F238E27FC236}">
              <a16:creationId xmlns:a16="http://schemas.microsoft.com/office/drawing/2014/main" id="{00000000-0008-0000-0100-00001F020000}"/>
            </a:ext>
          </a:extLst>
        </xdr:cNvPr>
        <xdr:cNvSpPr txBox="1"/>
      </xdr:nvSpPr>
      <xdr:spPr>
        <a:xfrm>
          <a:off x="21075727" y="6729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51833</xdr:rowOff>
    </xdr:from>
    <xdr:ext cx="469744" cy="259045"/>
    <xdr:sp macro="" textlink="">
      <xdr:nvSpPr>
        <xdr:cNvPr id="544" name="n_2mainValue【認定こども園・幼稚園・保育所】&#10;一人当たり面積">
          <a:extLst>
            <a:ext uri="{FF2B5EF4-FFF2-40B4-BE49-F238E27FC236}">
              <a16:creationId xmlns:a16="http://schemas.microsoft.com/office/drawing/2014/main" id="{00000000-0008-0000-0100-000020020000}"/>
            </a:ext>
          </a:extLst>
        </xdr:cNvPr>
        <xdr:cNvSpPr txBox="1"/>
      </xdr:nvSpPr>
      <xdr:spPr>
        <a:xfrm>
          <a:off x="20199427" y="673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45" name="正方形/長方形 544">
          <a:extLst>
            <a:ext uri="{FF2B5EF4-FFF2-40B4-BE49-F238E27FC236}">
              <a16:creationId xmlns:a16="http://schemas.microsoft.com/office/drawing/2014/main" id="{00000000-0008-0000-0100-000021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46" name="正方形/長方形 545">
          <a:extLst>
            <a:ext uri="{FF2B5EF4-FFF2-40B4-BE49-F238E27FC236}">
              <a16:creationId xmlns:a16="http://schemas.microsoft.com/office/drawing/2014/main" id="{00000000-0008-0000-0100-000022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47" name="正方形/長方形 546">
          <a:extLst>
            <a:ext uri="{FF2B5EF4-FFF2-40B4-BE49-F238E27FC236}">
              <a16:creationId xmlns:a16="http://schemas.microsoft.com/office/drawing/2014/main" id="{00000000-0008-0000-0100-000023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48" name="正方形/長方形 547">
          <a:extLst>
            <a:ext uri="{FF2B5EF4-FFF2-40B4-BE49-F238E27FC236}">
              <a16:creationId xmlns:a16="http://schemas.microsoft.com/office/drawing/2014/main" id="{00000000-0008-0000-0100-000024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49" name="正方形/長方形 548">
          <a:extLst>
            <a:ext uri="{FF2B5EF4-FFF2-40B4-BE49-F238E27FC236}">
              <a16:creationId xmlns:a16="http://schemas.microsoft.com/office/drawing/2014/main" id="{00000000-0008-0000-0100-000025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0" name="正方形/長方形 549">
          <a:extLst>
            <a:ext uri="{FF2B5EF4-FFF2-40B4-BE49-F238E27FC236}">
              <a16:creationId xmlns:a16="http://schemas.microsoft.com/office/drawing/2014/main" id="{00000000-0008-0000-0100-000026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1" name="正方形/長方形 550">
          <a:extLst>
            <a:ext uri="{FF2B5EF4-FFF2-40B4-BE49-F238E27FC236}">
              <a16:creationId xmlns:a16="http://schemas.microsoft.com/office/drawing/2014/main" id="{00000000-0008-0000-0100-000027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2" name="正方形/長方形 551">
          <a:extLst>
            <a:ext uri="{FF2B5EF4-FFF2-40B4-BE49-F238E27FC236}">
              <a16:creationId xmlns:a16="http://schemas.microsoft.com/office/drawing/2014/main" id="{00000000-0008-0000-0100-000028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53" name="テキスト ボックス 552">
          <a:extLst>
            <a:ext uri="{FF2B5EF4-FFF2-40B4-BE49-F238E27FC236}">
              <a16:creationId xmlns:a16="http://schemas.microsoft.com/office/drawing/2014/main" id="{00000000-0008-0000-0100-000029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54" name="直線コネクタ 553">
          <a:extLst>
            <a:ext uri="{FF2B5EF4-FFF2-40B4-BE49-F238E27FC236}">
              <a16:creationId xmlns:a16="http://schemas.microsoft.com/office/drawing/2014/main" id="{00000000-0008-0000-0100-00002A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55" name="テキスト ボックス 554">
          <a:extLst>
            <a:ext uri="{FF2B5EF4-FFF2-40B4-BE49-F238E27FC236}">
              <a16:creationId xmlns:a16="http://schemas.microsoft.com/office/drawing/2014/main" id="{00000000-0008-0000-0100-00002B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56" name="直線コネクタ 555">
          <a:extLst>
            <a:ext uri="{FF2B5EF4-FFF2-40B4-BE49-F238E27FC236}">
              <a16:creationId xmlns:a16="http://schemas.microsoft.com/office/drawing/2014/main" id="{00000000-0008-0000-0100-00002C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57" name="テキスト ボックス 556">
          <a:extLst>
            <a:ext uri="{FF2B5EF4-FFF2-40B4-BE49-F238E27FC236}">
              <a16:creationId xmlns:a16="http://schemas.microsoft.com/office/drawing/2014/main" id="{00000000-0008-0000-0100-00002D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58" name="直線コネクタ 557">
          <a:extLst>
            <a:ext uri="{FF2B5EF4-FFF2-40B4-BE49-F238E27FC236}">
              <a16:creationId xmlns:a16="http://schemas.microsoft.com/office/drawing/2014/main" id="{00000000-0008-0000-0100-00002E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59" name="テキスト ボックス 558">
          <a:extLst>
            <a:ext uri="{FF2B5EF4-FFF2-40B4-BE49-F238E27FC236}">
              <a16:creationId xmlns:a16="http://schemas.microsoft.com/office/drawing/2014/main" id="{00000000-0008-0000-0100-00002F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60" name="直線コネクタ 559">
          <a:extLst>
            <a:ext uri="{FF2B5EF4-FFF2-40B4-BE49-F238E27FC236}">
              <a16:creationId xmlns:a16="http://schemas.microsoft.com/office/drawing/2014/main" id="{00000000-0008-0000-0100-000030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61" name="テキスト ボックス 560">
          <a:extLst>
            <a:ext uri="{FF2B5EF4-FFF2-40B4-BE49-F238E27FC236}">
              <a16:creationId xmlns:a16="http://schemas.microsoft.com/office/drawing/2014/main" id="{00000000-0008-0000-0100-000031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62" name="直線コネクタ 561">
          <a:extLst>
            <a:ext uri="{FF2B5EF4-FFF2-40B4-BE49-F238E27FC236}">
              <a16:creationId xmlns:a16="http://schemas.microsoft.com/office/drawing/2014/main" id="{00000000-0008-0000-0100-000032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63" name="テキスト ボックス 562">
          <a:extLst>
            <a:ext uri="{FF2B5EF4-FFF2-40B4-BE49-F238E27FC236}">
              <a16:creationId xmlns:a16="http://schemas.microsoft.com/office/drawing/2014/main" id="{00000000-0008-0000-0100-000033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64" name="直線コネクタ 563">
          <a:extLst>
            <a:ext uri="{FF2B5EF4-FFF2-40B4-BE49-F238E27FC236}">
              <a16:creationId xmlns:a16="http://schemas.microsoft.com/office/drawing/2014/main" id="{00000000-0008-0000-0100-000034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65" name="テキスト ボックス 564">
          <a:extLst>
            <a:ext uri="{FF2B5EF4-FFF2-40B4-BE49-F238E27FC236}">
              <a16:creationId xmlns:a16="http://schemas.microsoft.com/office/drawing/2014/main" id="{00000000-0008-0000-0100-000035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66" name="直線コネクタ 565">
          <a:extLst>
            <a:ext uri="{FF2B5EF4-FFF2-40B4-BE49-F238E27FC236}">
              <a16:creationId xmlns:a16="http://schemas.microsoft.com/office/drawing/2014/main" id="{00000000-0008-0000-0100-000036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67" name="テキスト ボックス 566">
          <a:extLst>
            <a:ext uri="{FF2B5EF4-FFF2-40B4-BE49-F238E27FC236}">
              <a16:creationId xmlns:a16="http://schemas.microsoft.com/office/drawing/2014/main" id="{00000000-0008-0000-0100-000037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68" name="直線コネクタ 567">
          <a:extLst>
            <a:ext uri="{FF2B5EF4-FFF2-40B4-BE49-F238E27FC236}">
              <a16:creationId xmlns:a16="http://schemas.microsoft.com/office/drawing/2014/main" id="{00000000-0008-0000-0100-000038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9" name="【学校施設】&#10;有形固定資産減価償却率グラフ枠">
          <a:extLst>
            <a:ext uri="{FF2B5EF4-FFF2-40B4-BE49-F238E27FC236}">
              <a16:creationId xmlns:a16="http://schemas.microsoft.com/office/drawing/2014/main" id="{00000000-0008-0000-0100-000039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78377</xdr:rowOff>
    </xdr:from>
    <xdr:to>
      <xdr:col>85</xdr:col>
      <xdr:colOff>126364</xdr:colOff>
      <xdr:row>64</xdr:row>
      <xdr:rowOff>0</xdr:rowOff>
    </xdr:to>
    <xdr:cxnSp macro="">
      <xdr:nvCxnSpPr>
        <xdr:cNvPr id="570" name="直線コネクタ 569">
          <a:extLst>
            <a:ext uri="{FF2B5EF4-FFF2-40B4-BE49-F238E27FC236}">
              <a16:creationId xmlns:a16="http://schemas.microsoft.com/office/drawing/2014/main" id="{00000000-0008-0000-0100-00003A020000}"/>
            </a:ext>
          </a:extLst>
        </xdr:cNvPr>
        <xdr:cNvCxnSpPr/>
      </xdr:nvCxnSpPr>
      <xdr:spPr>
        <a:xfrm flipV="1">
          <a:off x="16318864" y="9679577"/>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05111" cy="259045"/>
    <xdr:sp macro="" textlink="">
      <xdr:nvSpPr>
        <xdr:cNvPr id="571" name="【学校施設】&#10;有形固定資産減価償却率最小値テキスト">
          <a:extLst>
            <a:ext uri="{FF2B5EF4-FFF2-40B4-BE49-F238E27FC236}">
              <a16:creationId xmlns:a16="http://schemas.microsoft.com/office/drawing/2014/main" id="{00000000-0008-0000-0100-00003B020000}"/>
            </a:ext>
          </a:extLst>
        </xdr:cNvPr>
        <xdr:cNvSpPr txBox="1"/>
      </xdr:nvSpPr>
      <xdr:spPr>
        <a:xfrm>
          <a:off x="16357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572" name="直線コネクタ 571">
          <a:extLst>
            <a:ext uri="{FF2B5EF4-FFF2-40B4-BE49-F238E27FC236}">
              <a16:creationId xmlns:a16="http://schemas.microsoft.com/office/drawing/2014/main" id="{00000000-0008-0000-0100-00003C020000}"/>
            </a:ext>
          </a:extLst>
        </xdr:cNvPr>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25054</xdr:rowOff>
    </xdr:from>
    <xdr:ext cx="405111" cy="259045"/>
    <xdr:sp macro="" textlink="">
      <xdr:nvSpPr>
        <xdr:cNvPr id="573" name="【学校施設】&#10;有形固定資産減価償却率最大値テキスト">
          <a:extLst>
            <a:ext uri="{FF2B5EF4-FFF2-40B4-BE49-F238E27FC236}">
              <a16:creationId xmlns:a16="http://schemas.microsoft.com/office/drawing/2014/main" id="{00000000-0008-0000-0100-00003D020000}"/>
            </a:ext>
          </a:extLst>
        </xdr:cNvPr>
        <xdr:cNvSpPr txBox="1"/>
      </xdr:nvSpPr>
      <xdr:spPr>
        <a:xfrm>
          <a:off x="16357600" y="945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78377</xdr:rowOff>
    </xdr:from>
    <xdr:to>
      <xdr:col>86</xdr:col>
      <xdr:colOff>25400</xdr:colOff>
      <xdr:row>56</xdr:row>
      <xdr:rowOff>78377</xdr:rowOff>
    </xdr:to>
    <xdr:cxnSp macro="">
      <xdr:nvCxnSpPr>
        <xdr:cNvPr id="574" name="直線コネクタ 573">
          <a:extLst>
            <a:ext uri="{FF2B5EF4-FFF2-40B4-BE49-F238E27FC236}">
              <a16:creationId xmlns:a16="http://schemas.microsoft.com/office/drawing/2014/main" id="{00000000-0008-0000-0100-00003E020000}"/>
            </a:ext>
          </a:extLst>
        </xdr:cNvPr>
        <xdr:cNvCxnSpPr/>
      </xdr:nvCxnSpPr>
      <xdr:spPr>
        <a:xfrm>
          <a:off x="16230600" y="967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40657</xdr:rowOff>
    </xdr:from>
    <xdr:ext cx="405111" cy="259045"/>
    <xdr:sp macro="" textlink="">
      <xdr:nvSpPr>
        <xdr:cNvPr id="575" name="【学校施設】&#10;有形固定資産減価償却率平均値テキスト">
          <a:extLst>
            <a:ext uri="{FF2B5EF4-FFF2-40B4-BE49-F238E27FC236}">
              <a16:creationId xmlns:a16="http://schemas.microsoft.com/office/drawing/2014/main" id="{00000000-0008-0000-0100-00003F020000}"/>
            </a:ext>
          </a:extLst>
        </xdr:cNvPr>
        <xdr:cNvSpPr txBox="1"/>
      </xdr:nvSpPr>
      <xdr:spPr>
        <a:xfrm>
          <a:off x="16357600" y="998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17780</xdr:rowOff>
    </xdr:from>
    <xdr:to>
      <xdr:col>85</xdr:col>
      <xdr:colOff>177800</xdr:colOff>
      <xdr:row>59</xdr:row>
      <xdr:rowOff>119380</xdr:rowOff>
    </xdr:to>
    <xdr:sp macro="" textlink="">
      <xdr:nvSpPr>
        <xdr:cNvPr id="576" name="フローチャート: 判断 575">
          <a:extLst>
            <a:ext uri="{FF2B5EF4-FFF2-40B4-BE49-F238E27FC236}">
              <a16:creationId xmlns:a16="http://schemas.microsoft.com/office/drawing/2014/main" id="{00000000-0008-0000-0100-000040020000}"/>
            </a:ext>
          </a:extLst>
        </xdr:cNvPr>
        <xdr:cNvSpPr/>
      </xdr:nvSpPr>
      <xdr:spPr>
        <a:xfrm>
          <a:off x="162687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122283</xdr:rowOff>
    </xdr:from>
    <xdr:to>
      <xdr:col>81</xdr:col>
      <xdr:colOff>101600</xdr:colOff>
      <xdr:row>61</xdr:row>
      <xdr:rowOff>52433</xdr:rowOff>
    </xdr:to>
    <xdr:sp macro="" textlink="">
      <xdr:nvSpPr>
        <xdr:cNvPr id="577" name="フローチャート: 判断 576">
          <a:extLst>
            <a:ext uri="{FF2B5EF4-FFF2-40B4-BE49-F238E27FC236}">
              <a16:creationId xmlns:a16="http://schemas.microsoft.com/office/drawing/2014/main" id="{00000000-0008-0000-0100-000041020000}"/>
            </a:ext>
          </a:extLst>
        </xdr:cNvPr>
        <xdr:cNvSpPr/>
      </xdr:nvSpPr>
      <xdr:spPr>
        <a:xfrm>
          <a:off x="154305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112485</xdr:rowOff>
    </xdr:from>
    <xdr:to>
      <xdr:col>76</xdr:col>
      <xdr:colOff>165100</xdr:colOff>
      <xdr:row>61</xdr:row>
      <xdr:rowOff>42635</xdr:rowOff>
    </xdr:to>
    <xdr:sp macro="" textlink="">
      <xdr:nvSpPr>
        <xdr:cNvPr id="578" name="フローチャート: 判断 577">
          <a:extLst>
            <a:ext uri="{FF2B5EF4-FFF2-40B4-BE49-F238E27FC236}">
              <a16:creationId xmlns:a16="http://schemas.microsoft.com/office/drawing/2014/main" id="{00000000-0008-0000-0100-000042020000}"/>
            </a:ext>
          </a:extLst>
        </xdr:cNvPr>
        <xdr:cNvSpPr/>
      </xdr:nvSpPr>
      <xdr:spPr>
        <a:xfrm>
          <a:off x="14541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125549</xdr:rowOff>
    </xdr:from>
    <xdr:to>
      <xdr:col>72</xdr:col>
      <xdr:colOff>38100</xdr:colOff>
      <xdr:row>61</xdr:row>
      <xdr:rowOff>55699</xdr:rowOff>
    </xdr:to>
    <xdr:sp macro="" textlink="">
      <xdr:nvSpPr>
        <xdr:cNvPr id="579" name="フローチャート: 判断 578">
          <a:extLst>
            <a:ext uri="{FF2B5EF4-FFF2-40B4-BE49-F238E27FC236}">
              <a16:creationId xmlns:a16="http://schemas.microsoft.com/office/drawing/2014/main" id="{00000000-0008-0000-0100-000043020000}"/>
            </a:ext>
          </a:extLst>
        </xdr:cNvPr>
        <xdr:cNvSpPr/>
      </xdr:nvSpPr>
      <xdr:spPr>
        <a:xfrm>
          <a:off x="136525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150041</xdr:rowOff>
    </xdr:from>
    <xdr:to>
      <xdr:col>67</xdr:col>
      <xdr:colOff>101600</xdr:colOff>
      <xdr:row>61</xdr:row>
      <xdr:rowOff>80191</xdr:rowOff>
    </xdr:to>
    <xdr:sp macro="" textlink="">
      <xdr:nvSpPr>
        <xdr:cNvPr id="580" name="フローチャート: 判断 579">
          <a:extLst>
            <a:ext uri="{FF2B5EF4-FFF2-40B4-BE49-F238E27FC236}">
              <a16:creationId xmlns:a16="http://schemas.microsoft.com/office/drawing/2014/main" id="{00000000-0008-0000-0100-000044020000}"/>
            </a:ext>
          </a:extLst>
        </xdr:cNvPr>
        <xdr:cNvSpPr/>
      </xdr:nvSpPr>
      <xdr:spPr>
        <a:xfrm>
          <a:off x="12763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47172</xdr:rowOff>
    </xdr:from>
    <xdr:to>
      <xdr:col>85</xdr:col>
      <xdr:colOff>177800</xdr:colOff>
      <xdr:row>62</xdr:row>
      <xdr:rowOff>148772</xdr:rowOff>
    </xdr:to>
    <xdr:sp macro="" textlink="">
      <xdr:nvSpPr>
        <xdr:cNvPr id="586" name="楕円 585">
          <a:extLst>
            <a:ext uri="{FF2B5EF4-FFF2-40B4-BE49-F238E27FC236}">
              <a16:creationId xmlns:a16="http://schemas.microsoft.com/office/drawing/2014/main" id="{00000000-0008-0000-0100-00004A020000}"/>
            </a:ext>
          </a:extLst>
        </xdr:cNvPr>
        <xdr:cNvSpPr/>
      </xdr:nvSpPr>
      <xdr:spPr>
        <a:xfrm>
          <a:off x="16268700" y="1067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25599</xdr:rowOff>
    </xdr:from>
    <xdr:ext cx="405111" cy="259045"/>
    <xdr:sp macro="" textlink="">
      <xdr:nvSpPr>
        <xdr:cNvPr id="587" name="【学校施設】&#10;有形固定資産減価償却率該当値テキスト">
          <a:extLst>
            <a:ext uri="{FF2B5EF4-FFF2-40B4-BE49-F238E27FC236}">
              <a16:creationId xmlns:a16="http://schemas.microsoft.com/office/drawing/2014/main" id="{00000000-0008-0000-0100-00004B020000}"/>
            </a:ext>
          </a:extLst>
        </xdr:cNvPr>
        <xdr:cNvSpPr txBox="1"/>
      </xdr:nvSpPr>
      <xdr:spPr>
        <a:xfrm>
          <a:off x="16357600" y="1065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17780</xdr:rowOff>
    </xdr:from>
    <xdr:to>
      <xdr:col>81</xdr:col>
      <xdr:colOff>101600</xdr:colOff>
      <xdr:row>62</xdr:row>
      <xdr:rowOff>119380</xdr:rowOff>
    </xdr:to>
    <xdr:sp macro="" textlink="">
      <xdr:nvSpPr>
        <xdr:cNvPr id="588" name="楕円 587">
          <a:extLst>
            <a:ext uri="{FF2B5EF4-FFF2-40B4-BE49-F238E27FC236}">
              <a16:creationId xmlns:a16="http://schemas.microsoft.com/office/drawing/2014/main" id="{00000000-0008-0000-0100-00004C020000}"/>
            </a:ext>
          </a:extLst>
        </xdr:cNvPr>
        <xdr:cNvSpPr/>
      </xdr:nvSpPr>
      <xdr:spPr>
        <a:xfrm>
          <a:off x="15430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68580</xdr:rowOff>
    </xdr:from>
    <xdr:to>
      <xdr:col>85</xdr:col>
      <xdr:colOff>127000</xdr:colOff>
      <xdr:row>62</xdr:row>
      <xdr:rowOff>97972</xdr:rowOff>
    </xdr:to>
    <xdr:cxnSp macro="">
      <xdr:nvCxnSpPr>
        <xdr:cNvPr id="589" name="直線コネクタ 588">
          <a:extLst>
            <a:ext uri="{FF2B5EF4-FFF2-40B4-BE49-F238E27FC236}">
              <a16:creationId xmlns:a16="http://schemas.microsoft.com/office/drawing/2014/main" id="{00000000-0008-0000-0100-00004D020000}"/>
            </a:ext>
          </a:extLst>
        </xdr:cNvPr>
        <xdr:cNvCxnSpPr/>
      </xdr:nvCxnSpPr>
      <xdr:spPr>
        <a:xfrm>
          <a:off x="15481300" y="10698480"/>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166370</xdr:rowOff>
    </xdr:from>
    <xdr:to>
      <xdr:col>76</xdr:col>
      <xdr:colOff>165100</xdr:colOff>
      <xdr:row>62</xdr:row>
      <xdr:rowOff>96520</xdr:rowOff>
    </xdr:to>
    <xdr:sp macro="" textlink="">
      <xdr:nvSpPr>
        <xdr:cNvPr id="590" name="楕円 589">
          <a:extLst>
            <a:ext uri="{FF2B5EF4-FFF2-40B4-BE49-F238E27FC236}">
              <a16:creationId xmlns:a16="http://schemas.microsoft.com/office/drawing/2014/main" id="{00000000-0008-0000-0100-00004E020000}"/>
            </a:ext>
          </a:extLst>
        </xdr:cNvPr>
        <xdr:cNvSpPr/>
      </xdr:nvSpPr>
      <xdr:spPr>
        <a:xfrm>
          <a:off x="14541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45720</xdr:rowOff>
    </xdr:from>
    <xdr:to>
      <xdr:col>81</xdr:col>
      <xdr:colOff>50800</xdr:colOff>
      <xdr:row>62</xdr:row>
      <xdr:rowOff>68580</xdr:rowOff>
    </xdr:to>
    <xdr:cxnSp macro="">
      <xdr:nvCxnSpPr>
        <xdr:cNvPr id="591" name="直線コネクタ 590">
          <a:extLst>
            <a:ext uri="{FF2B5EF4-FFF2-40B4-BE49-F238E27FC236}">
              <a16:creationId xmlns:a16="http://schemas.microsoft.com/office/drawing/2014/main" id="{00000000-0008-0000-0100-00004F020000}"/>
            </a:ext>
          </a:extLst>
        </xdr:cNvPr>
        <xdr:cNvCxnSpPr/>
      </xdr:nvCxnSpPr>
      <xdr:spPr>
        <a:xfrm>
          <a:off x="14592300" y="10675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68960</xdr:rowOff>
    </xdr:from>
    <xdr:ext cx="405111" cy="259045"/>
    <xdr:sp macro="" textlink="">
      <xdr:nvSpPr>
        <xdr:cNvPr id="592" name="n_1aveValue【学校施設】&#10;有形固定資産減価償却率">
          <a:extLst>
            <a:ext uri="{FF2B5EF4-FFF2-40B4-BE49-F238E27FC236}">
              <a16:creationId xmlns:a16="http://schemas.microsoft.com/office/drawing/2014/main" id="{00000000-0008-0000-0100-000050020000}"/>
            </a:ext>
          </a:extLst>
        </xdr:cNvPr>
        <xdr:cNvSpPr txBox="1"/>
      </xdr:nvSpPr>
      <xdr:spPr>
        <a:xfrm>
          <a:off x="15266044" y="1018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59162</xdr:rowOff>
    </xdr:from>
    <xdr:ext cx="405111" cy="259045"/>
    <xdr:sp macro="" textlink="">
      <xdr:nvSpPr>
        <xdr:cNvPr id="593" name="n_2aveValue【学校施設】&#10;有形固定資産減価償却率">
          <a:extLst>
            <a:ext uri="{FF2B5EF4-FFF2-40B4-BE49-F238E27FC236}">
              <a16:creationId xmlns:a16="http://schemas.microsoft.com/office/drawing/2014/main" id="{00000000-0008-0000-0100-000051020000}"/>
            </a:ext>
          </a:extLst>
        </xdr:cNvPr>
        <xdr:cNvSpPr txBox="1"/>
      </xdr:nvSpPr>
      <xdr:spPr>
        <a:xfrm>
          <a:off x="14389744" y="1017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72226</xdr:rowOff>
    </xdr:from>
    <xdr:ext cx="405111" cy="259045"/>
    <xdr:sp macro="" textlink="">
      <xdr:nvSpPr>
        <xdr:cNvPr id="594" name="n_3aveValue【学校施設】&#10;有形固定資産減価償却率">
          <a:extLst>
            <a:ext uri="{FF2B5EF4-FFF2-40B4-BE49-F238E27FC236}">
              <a16:creationId xmlns:a16="http://schemas.microsoft.com/office/drawing/2014/main" id="{00000000-0008-0000-0100-000052020000}"/>
            </a:ext>
          </a:extLst>
        </xdr:cNvPr>
        <xdr:cNvSpPr txBox="1"/>
      </xdr:nvSpPr>
      <xdr:spPr>
        <a:xfrm>
          <a:off x="13500744" y="1018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96718</xdr:rowOff>
    </xdr:from>
    <xdr:ext cx="405111" cy="259045"/>
    <xdr:sp macro="" textlink="">
      <xdr:nvSpPr>
        <xdr:cNvPr id="595" name="n_4aveValue【学校施設】&#10;有形固定資産減価償却率">
          <a:extLst>
            <a:ext uri="{FF2B5EF4-FFF2-40B4-BE49-F238E27FC236}">
              <a16:creationId xmlns:a16="http://schemas.microsoft.com/office/drawing/2014/main" id="{00000000-0008-0000-0100-000053020000}"/>
            </a:ext>
          </a:extLst>
        </xdr:cNvPr>
        <xdr:cNvSpPr txBox="1"/>
      </xdr:nvSpPr>
      <xdr:spPr>
        <a:xfrm>
          <a:off x="12611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110507</xdr:rowOff>
    </xdr:from>
    <xdr:ext cx="405111" cy="259045"/>
    <xdr:sp macro="" textlink="">
      <xdr:nvSpPr>
        <xdr:cNvPr id="596" name="n_1mainValue【学校施設】&#10;有形固定資産減価償却率">
          <a:extLst>
            <a:ext uri="{FF2B5EF4-FFF2-40B4-BE49-F238E27FC236}">
              <a16:creationId xmlns:a16="http://schemas.microsoft.com/office/drawing/2014/main" id="{00000000-0008-0000-0100-000054020000}"/>
            </a:ext>
          </a:extLst>
        </xdr:cNvPr>
        <xdr:cNvSpPr txBox="1"/>
      </xdr:nvSpPr>
      <xdr:spPr>
        <a:xfrm>
          <a:off x="15266044"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87647</xdr:rowOff>
    </xdr:from>
    <xdr:ext cx="405111" cy="259045"/>
    <xdr:sp macro="" textlink="">
      <xdr:nvSpPr>
        <xdr:cNvPr id="597" name="n_2mainValue【学校施設】&#10;有形固定資産減価償却率">
          <a:extLst>
            <a:ext uri="{FF2B5EF4-FFF2-40B4-BE49-F238E27FC236}">
              <a16:creationId xmlns:a16="http://schemas.microsoft.com/office/drawing/2014/main" id="{00000000-0008-0000-0100-000055020000}"/>
            </a:ext>
          </a:extLst>
        </xdr:cNvPr>
        <xdr:cNvSpPr txBox="1"/>
      </xdr:nvSpPr>
      <xdr:spPr>
        <a:xfrm>
          <a:off x="14389744" y="1071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98" name="正方形/長方形 597">
          <a:extLst>
            <a:ext uri="{FF2B5EF4-FFF2-40B4-BE49-F238E27FC236}">
              <a16:creationId xmlns:a16="http://schemas.microsoft.com/office/drawing/2014/main" id="{00000000-0008-0000-0100-000056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99" name="正方形/長方形 598">
          <a:extLst>
            <a:ext uri="{FF2B5EF4-FFF2-40B4-BE49-F238E27FC236}">
              <a16:creationId xmlns:a16="http://schemas.microsoft.com/office/drawing/2014/main" id="{00000000-0008-0000-0100-000057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0" name="正方形/長方形 599">
          <a:extLst>
            <a:ext uri="{FF2B5EF4-FFF2-40B4-BE49-F238E27FC236}">
              <a16:creationId xmlns:a16="http://schemas.microsoft.com/office/drawing/2014/main" id="{00000000-0008-0000-0100-000058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1" name="正方形/長方形 600">
          <a:extLst>
            <a:ext uri="{FF2B5EF4-FFF2-40B4-BE49-F238E27FC236}">
              <a16:creationId xmlns:a16="http://schemas.microsoft.com/office/drawing/2014/main" id="{00000000-0008-0000-0100-000059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2" name="正方形/長方形 601">
          <a:extLst>
            <a:ext uri="{FF2B5EF4-FFF2-40B4-BE49-F238E27FC236}">
              <a16:creationId xmlns:a16="http://schemas.microsoft.com/office/drawing/2014/main" id="{00000000-0008-0000-0100-00005A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3" name="正方形/長方形 602">
          <a:extLst>
            <a:ext uri="{FF2B5EF4-FFF2-40B4-BE49-F238E27FC236}">
              <a16:creationId xmlns:a16="http://schemas.microsoft.com/office/drawing/2014/main" id="{00000000-0008-0000-0100-00005B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4" name="正方形/長方形 603">
          <a:extLst>
            <a:ext uri="{FF2B5EF4-FFF2-40B4-BE49-F238E27FC236}">
              <a16:creationId xmlns:a16="http://schemas.microsoft.com/office/drawing/2014/main" id="{00000000-0008-0000-0100-00005C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5" name="正方形/長方形 604">
          <a:extLst>
            <a:ext uri="{FF2B5EF4-FFF2-40B4-BE49-F238E27FC236}">
              <a16:creationId xmlns:a16="http://schemas.microsoft.com/office/drawing/2014/main" id="{00000000-0008-0000-0100-00005D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06" name="テキスト ボックス 605">
          <a:extLst>
            <a:ext uri="{FF2B5EF4-FFF2-40B4-BE49-F238E27FC236}">
              <a16:creationId xmlns:a16="http://schemas.microsoft.com/office/drawing/2014/main" id="{00000000-0008-0000-0100-00005E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07" name="直線コネクタ 606">
          <a:extLst>
            <a:ext uri="{FF2B5EF4-FFF2-40B4-BE49-F238E27FC236}">
              <a16:creationId xmlns:a16="http://schemas.microsoft.com/office/drawing/2014/main" id="{00000000-0008-0000-0100-00005F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08" name="テキスト ボックス 607">
          <a:extLst>
            <a:ext uri="{FF2B5EF4-FFF2-40B4-BE49-F238E27FC236}">
              <a16:creationId xmlns:a16="http://schemas.microsoft.com/office/drawing/2014/main" id="{00000000-0008-0000-0100-000060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09" name="直線コネクタ 608">
          <a:extLst>
            <a:ext uri="{FF2B5EF4-FFF2-40B4-BE49-F238E27FC236}">
              <a16:creationId xmlns:a16="http://schemas.microsoft.com/office/drawing/2014/main" id="{00000000-0008-0000-0100-000061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0" name="テキスト ボックス 609">
          <a:extLst>
            <a:ext uri="{FF2B5EF4-FFF2-40B4-BE49-F238E27FC236}">
              <a16:creationId xmlns:a16="http://schemas.microsoft.com/office/drawing/2014/main" id="{00000000-0008-0000-0100-000062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11" name="直線コネクタ 610">
          <a:extLst>
            <a:ext uri="{FF2B5EF4-FFF2-40B4-BE49-F238E27FC236}">
              <a16:creationId xmlns:a16="http://schemas.microsoft.com/office/drawing/2014/main" id="{00000000-0008-0000-0100-000063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12" name="テキスト ボックス 611">
          <a:extLst>
            <a:ext uri="{FF2B5EF4-FFF2-40B4-BE49-F238E27FC236}">
              <a16:creationId xmlns:a16="http://schemas.microsoft.com/office/drawing/2014/main" id="{00000000-0008-0000-0100-000064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13" name="直線コネクタ 612">
          <a:extLst>
            <a:ext uri="{FF2B5EF4-FFF2-40B4-BE49-F238E27FC236}">
              <a16:creationId xmlns:a16="http://schemas.microsoft.com/office/drawing/2014/main" id="{00000000-0008-0000-0100-000065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14" name="テキスト ボックス 613">
          <a:extLst>
            <a:ext uri="{FF2B5EF4-FFF2-40B4-BE49-F238E27FC236}">
              <a16:creationId xmlns:a16="http://schemas.microsoft.com/office/drawing/2014/main" id="{00000000-0008-0000-0100-000066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15" name="直線コネクタ 614">
          <a:extLst>
            <a:ext uri="{FF2B5EF4-FFF2-40B4-BE49-F238E27FC236}">
              <a16:creationId xmlns:a16="http://schemas.microsoft.com/office/drawing/2014/main" id="{00000000-0008-0000-0100-000067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16" name="テキスト ボックス 615">
          <a:extLst>
            <a:ext uri="{FF2B5EF4-FFF2-40B4-BE49-F238E27FC236}">
              <a16:creationId xmlns:a16="http://schemas.microsoft.com/office/drawing/2014/main" id="{00000000-0008-0000-0100-000068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17" name="直線コネクタ 616">
          <a:extLst>
            <a:ext uri="{FF2B5EF4-FFF2-40B4-BE49-F238E27FC236}">
              <a16:creationId xmlns:a16="http://schemas.microsoft.com/office/drawing/2014/main" id="{00000000-0008-0000-0100-000069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18" name="テキスト ボックス 617">
          <a:extLst>
            <a:ext uri="{FF2B5EF4-FFF2-40B4-BE49-F238E27FC236}">
              <a16:creationId xmlns:a16="http://schemas.microsoft.com/office/drawing/2014/main" id="{00000000-0008-0000-0100-00006A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19" name="直線コネクタ 618">
          <a:extLst>
            <a:ext uri="{FF2B5EF4-FFF2-40B4-BE49-F238E27FC236}">
              <a16:creationId xmlns:a16="http://schemas.microsoft.com/office/drawing/2014/main" id="{00000000-0008-0000-0100-00006B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0" name="テキスト ボックス 619">
          <a:extLst>
            <a:ext uri="{FF2B5EF4-FFF2-40B4-BE49-F238E27FC236}">
              <a16:creationId xmlns:a16="http://schemas.microsoft.com/office/drawing/2014/main" id="{00000000-0008-0000-0100-00006C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1" name="【学校施設】&#10;一人当たり面積グラフ枠">
          <a:extLst>
            <a:ext uri="{FF2B5EF4-FFF2-40B4-BE49-F238E27FC236}">
              <a16:creationId xmlns:a16="http://schemas.microsoft.com/office/drawing/2014/main" id="{00000000-0008-0000-0100-00006D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65151</xdr:rowOff>
    </xdr:from>
    <xdr:to>
      <xdr:col>116</xdr:col>
      <xdr:colOff>62864</xdr:colOff>
      <xdr:row>64</xdr:row>
      <xdr:rowOff>46863</xdr:rowOff>
    </xdr:to>
    <xdr:cxnSp macro="">
      <xdr:nvCxnSpPr>
        <xdr:cNvPr id="622" name="直線コネクタ 621">
          <a:extLst>
            <a:ext uri="{FF2B5EF4-FFF2-40B4-BE49-F238E27FC236}">
              <a16:creationId xmlns:a16="http://schemas.microsoft.com/office/drawing/2014/main" id="{00000000-0008-0000-0100-00006E020000}"/>
            </a:ext>
          </a:extLst>
        </xdr:cNvPr>
        <xdr:cNvCxnSpPr/>
      </xdr:nvCxnSpPr>
      <xdr:spPr>
        <a:xfrm flipV="1">
          <a:off x="22160864" y="9666351"/>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50690</xdr:rowOff>
    </xdr:from>
    <xdr:ext cx="469744" cy="259045"/>
    <xdr:sp macro="" textlink="">
      <xdr:nvSpPr>
        <xdr:cNvPr id="623" name="【学校施設】&#10;一人当たり面積最小値テキスト">
          <a:extLst>
            <a:ext uri="{FF2B5EF4-FFF2-40B4-BE49-F238E27FC236}">
              <a16:creationId xmlns:a16="http://schemas.microsoft.com/office/drawing/2014/main" id="{00000000-0008-0000-0100-00006F020000}"/>
            </a:ext>
          </a:extLst>
        </xdr:cNvPr>
        <xdr:cNvSpPr txBox="1"/>
      </xdr:nvSpPr>
      <xdr:spPr>
        <a:xfrm>
          <a:off x="22199600" y="1102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46863</xdr:rowOff>
    </xdr:from>
    <xdr:to>
      <xdr:col>116</xdr:col>
      <xdr:colOff>152400</xdr:colOff>
      <xdr:row>64</xdr:row>
      <xdr:rowOff>46863</xdr:rowOff>
    </xdr:to>
    <xdr:cxnSp macro="">
      <xdr:nvCxnSpPr>
        <xdr:cNvPr id="624" name="直線コネクタ 623">
          <a:extLst>
            <a:ext uri="{FF2B5EF4-FFF2-40B4-BE49-F238E27FC236}">
              <a16:creationId xmlns:a16="http://schemas.microsoft.com/office/drawing/2014/main" id="{00000000-0008-0000-0100-000070020000}"/>
            </a:ext>
          </a:extLst>
        </xdr:cNvPr>
        <xdr:cNvCxnSpPr/>
      </xdr:nvCxnSpPr>
      <xdr:spPr>
        <a:xfrm>
          <a:off x="22072600" y="11019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11828</xdr:rowOff>
    </xdr:from>
    <xdr:ext cx="469744" cy="259045"/>
    <xdr:sp macro="" textlink="">
      <xdr:nvSpPr>
        <xdr:cNvPr id="625" name="【学校施設】&#10;一人当たり面積最大値テキスト">
          <a:extLst>
            <a:ext uri="{FF2B5EF4-FFF2-40B4-BE49-F238E27FC236}">
              <a16:creationId xmlns:a16="http://schemas.microsoft.com/office/drawing/2014/main" id="{00000000-0008-0000-0100-000071020000}"/>
            </a:ext>
          </a:extLst>
        </xdr:cNvPr>
        <xdr:cNvSpPr txBox="1"/>
      </xdr:nvSpPr>
      <xdr:spPr>
        <a:xfrm>
          <a:off x="22199600" y="944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65151</xdr:rowOff>
    </xdr:from>
    <xdr:to>
      <xdr:col>116</xdr:col>
      <xdr:colOff>152400</xdr:colOff>
      <xdr:row>56</xdr:row>
      <xdr:rowOff>65151</xdr:rowOff>
    </xdr:to>
    <xdr:cxnSp macro="">
      <xdr:nvCxnSpPr>
        <xdr:cNvPr id="626" name="直線コネクタ 625">
          <a:extLst>
            <a:ext uri="{FF2B5EF4-FFF2-40B4-BE49-F238E27FC236}">
              <a16:creationId xmlns:a16="http://schemas.microsoft.com/office/drawing/2014/main" id="{00000000-0008-0000-0100-000072020000}"/>
            </a:ext>
          </a:extLst>
        </xdr:cNvPr>
        <xdr:cNvCxnSpPr/>
      </xdr:nvCxnSpPr>
      <xdr:spPr>
        <a:xfrm>
          <a:off x="22072600" y="9666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4843</xdr:rowOff>
    </xdr:from>
    <xdr:ext cx="469744" cy="259045"/>
    <xdr:sp macro="" textlink="">
      <xdr:nvSpPr>
        <xdr:cNvPr id="627" name="【学校施設】&#10;一人当たり面積平均値テキスト">
          <a:extLst>
            <a:ext uri="{FF2B5EF4-FFF2-40B4-BE49-F238E27FC236}">
              <a16:creationId xmlns:a16="http://schemas.microsoft.com/office/drawing/2014/main" id="{00000000-0008-0000-0100-000073020000}"/>
            </a:ext>
          </a:extLst>
        </xdr:cNvPr>
        <xdr:cNvSpPr txBox="1"/>
      </xdr:nvSpPr>
      <xdr:spPr>
        <a:xfrm>
          <a:off x="22199600" y="10463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153416</xdr:rowOff>
    </xdr:from>
    <xdr:to>
      <xdr:col>116</xdr:col>
      <xdr:colOff>114300</xdr:colOff>
      <xdr:row>62</xdr:row>
      <xdr:rowOff>83566</xdr:rowOff>
    </xdr:to>
    <xdr:sp macro="" textlink="">
      <xdr:nvSpPr>
        <xdr:cNvPr id="628" name="フローチャート: 判断 627">
          <a:extLst>
            <a:ext uri="{FF2B5EF4-FFF2-40B4-BE49-F238E27FC236}">
              <a16:creationId xmlns:a16="http://schemas.microsoft.com/office/drawing/2014/main" id="{00000000-0008-0000-0100-000074020000}"/>
            </a:ext>
          </a:extLst>
        </xdr:cNvPr>
        <xdr:cNvSpPr/>
      </xdr:nvSpPr>
      <xdr:spPr>
        <a:xfrm>
          <a:off x="22110700" y="1061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26543</xdr:rowOff>
    </xdr:from>
    <xdr:to>
      <xdr:col>112</xdr:col>
      <xdr:colOff>38100</xdr:colOff>
      <xdr:row>62</xdr:row>
      <xdr:rowOff>128143</xdr:rowOff>
    </xdr:to>
    <xdr:sp macro="" textlink="">
      <xdr:nvSpPr>
        <xdr:cNvPr id="629" name="フローチャート: 判断 628">
          <a:extLst>
            <a:ext uri="{FF2B5EF4-FFF2-40B4-BE49-F238E27FC236}">
              <a16:creationId xmlns:a16="http://schemas.microsoft.com/office/drawing/2014/main" id="{00000000-0008-0000-0100-000075020000}"/>
            </a:ext>
          </a:extLst>
        </xdr:cNvPr>
        <xdr:cNvSpPr/>
      </xdr:nvSpPr>
      <xdr:spPr>
        <a:xfrm>
          <a:off x="21272500" y="106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34163</xdr:rowOff>
    </xdr:from>
    <xdr:to>
      <xdr:col>107</xdr:col>
      <xdr:colOff>101600</xdr:colOff>
      <xdr:row>62</xdr:row>
      <xdr:rowOff>135763</xdr:rowOff>
    </xdr:to>
    <xdr:sp macro="" textlink="">
      <xdr:nvSpPr>
        <xdr:cNvPr id="630" name="フローチャート: 判断 629">
          <a:extLst>
            <a:ext uri="{FF2B5EF4-FFF2-40B4-BE49-F238E27FC236}">
              <a16:creationId xmlns:a16="http://schemas.microsoft.com/office/drawing/2014/main" id="{00000000-0008-0000-0100-000076020000}"/>
            </a:ext>
          </a:extLst>
        </xdr:cNvPr>
        <xdr:cNvSpPr/>
      </xdr:nvSpPr>
      <xdr:spPr>
        <a:xfrm>
          <a:off x="20383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37973</xdr:rowOff>
    </xdr:from>
    <xdr:to>
      <xdr:col>102</xdr:col>
      <xdr:colOff>165100</xdr:colOff>
      <xdr:row>62</xdr:row>
      <xdr:rowOff>139573</xdr:rowOff>
    </xdr:to>
    <xdr:sp macro="" textlink="">
      <xdr:nvSpPr>
        <xdr:cNvPr id="631" name="フローチャート: 判断 630">
          <a:extLst>
            <a:ext uri="{FF2B5EF4-FFF2-40B4-BE49-F238E27FC236}">
              <a16:creationId xmlns:a16="http://schemas.microsoft.com/office/drawing/2014/main" id="{00000000-0008-0000-0100-000077020000}"/>
            </a:ext>
          </a:extLst>
        </xdr:cNvPr>
        <xdr:cNvSpPr/>
      </xdr:nvSpPr>
      <xdr:spPr>
        <a:xfrm>
          <a:off x="19494500" y="10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69596</xdr:rowOff>
    </xdr:from>
    <xdr:to>
      <xdr:col>98</xdr:col>
      <xdr:colOff>38100</xdr:colOff>
      <xdr:row>61</xdr:row>
      <xdr:rowOff>171196</xdr:rowOff>
    </xdr:to>
    <xdr:sp macro="" textlink="">
      <xdr:nvSpPr>
        <xdr:cNvPr id="632" name="フローチャート: 判断 631">
          <a:extLst>
            <a:ext uri="{FF2B5EF4-FFF2-40B4-BE49-F238E27FC236}">
              <a16:creationId xmlns:a16="http://schemas.microsoft.com/office/drawing/2014/main" id="{00000000-0008-0000-0100-000078020000}"/>
            </a:ext>
          </a:extLst>
        </xdr:cNvPr>
        <xdr:cNvSpPr/>
      </xdr:nvSpPr>
      <xdr:spPr>
        <a:xfrm>
          <a:off x="18605500" y="1052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3" name="テキスト ボックス 632">
          <a:extLst>
            <a:ext uri="{FF2B5EF4-FFF2-40B4-BE49-F238E27FC236}">
              <a16:creationId xmlns:a16="http://schemas.microsoft.com/office/drawing/2014/main" id="{00000000-0008-0000-0100-000079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00000000-0008-0000-0100-00007A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00000000-0008-0000-0100-00007B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00000000-0008-0000-0100-00007C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00000000-0008-0000-0100-00007D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170561</xdr:rowOff>
    </xdr:from>
    <xdr:to>
      <xdr:col>116</xdr:col>
      <xdr:colOff>114300</xdr:colOff>
      <xdr:row>63</xdr:row>
      <xdr:rowOff>100711</xdr:rowOff>
    </xdr:to>
    <xdr:sp macro="" textlink="">
      <xdr:nvSpPr>
        <xdr:cNvPr id="638" name="楕円 637">
          <a:extLst>
            <a:ext uri="{FF2B5EF4-FFF2-40B4-BE49-F238E27FC236}">
              <a16:creationId xmlns:a16="http://schemas.microsoft.com/office/drawing/2014/main" id="{00000000-0008-0000-0100-00007E020000}"/>
            </a:ext>
          </a:extLst>
        </xdr:cNvPr>
        <xdr:cNvSpPr/>
      </xdr:nvSpPr>
      <xdr:spPr>
        <a:xfrm>
          <a:off x="22110700" y="1080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148988</xdr:rowOff>
    </xdr:from>
    <xdr:ext cx="469744" cy="259045"/>
    <xdr:sp macro="" textlink="">
      <xdr:nvSpPr>
        <xdr:cNvPr id="639" name="【学校施設】&#10;一人当たり面積該当値テキスト">
          <a:extLst>
            <a:ext uri="{FF2B5EF4-FFF2-40B4-BE49-F238E27FC236}">
              <a16:creationId xmlns:a16="http://schemas.microsoft.com/office/drawing/2014/main" id="{00000000-0008-0000-0100-00007F020000}"/>
            </a:ext>
          </a:extLst>
        </xdr:cNvPr>
        <xdr:cNvSpPr txBox="1"/>
      </xdr:nvSpPr>
      <xdr:spPr>
        <a:xfrm>
          <a:off x="22199600" y="10778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10541</xdr:rowOff>
    </xdr:from>
    <xdr:to>
      <xdr:col>112</xdr:col>
      <xdr:colOff>38100</xdr:colOff>
      <xdr:row>63</xdr:row>
      <xdr:rowOff>112141</xdr:rowOff>
    </xdr:to>
    <xdr:sp macro="" textlink="">
      <xdr:nvSpPr>
        <xdr:cNvPr id="640" name="楕円 639">
          <a:extLst>
            <a:ext uri="{FF2B5EF4-FFF2-40B4-BE49-F238E27FC236}">
              <a16:creationId xmlns:a16="http://schemas.microsoft.com/office/drawing/2014/main" id="{00000000-0008-0000-0100-000080020000}"/>
            </a:ext>
          </a:extLst>
        </xdr:cNvPr>
        <xdr:cNvSpPr/>
      </xdr:nvSpPr>
      <xdr:spPr>
        <a:xfrm>
          <a:off x="21272500" y="1081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49911</xdr:rowOff>
    </xdr:from>
    <xdr:to>
      <xdr:col>116</xdr:col>
      <xdr:colOff>63500</xdr:colOff>
      <xdr:row>63</xdr:row>
      <xdr:rowOff>61341</xdr:rowOff>
    </xdr:to>
    <xdr:cxnSp macro="">
      <xdr:nvCxnSpPr>
        <xdr:cNvPr id="641" name="直線コネクタ 640">
          <a:extLst>
            <a:ext uri="{FF2B5EF4-FFF2-40B4-BE49-F238E27FC236}">
              <a16:creationId xmlns:a16="http://schemas.microsoft.com/office/drawing/2014/main" id="{00000000-0008-0000-0100-000081020000}"/>
            </a:ext>
          </a:extLst>
        </xdr:cNvPr>
        <xdr:cNvCxnSpPr/>
      </xdr:nvCxnSpPr>
      <xdr:spPr>
        <a:xfrm flipV="1">
          <a:off x="21323300" y="10851261"/>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21590</xdr:rowOff>
    </xdr:from>
    <xdr:to>
      <xdr:col>107</xdr:col>
      <xdr:colOff>101600</xdr:colOff>
      <xdr:row>63</xdr:row>
      <xdr:rowOff>123190</xdr:rowOff>
    </xdr:to>
    <xdr:sp macro="" textlink="">
      <xdr:nvSpPr>
        <xdr:cNvPr id="642" name="楕円 641">
          <a:extLst>
            <a:ext uri="{FF2B5EF4-FFF2-40B4-BE49-F238E27FC236}">
              <a16:creationId xmlns:a16="http://schemas.microsoft.com/office/drawing/2014/main" id="{00000000-0008-0000-0100-000082020000}"/>
            </a:ext>
          </a:extLst>
        </xdr:cNvPr>
        <xdr:cNvSpPr/>
      </xdr:nvSpPr>
      <xdr:spPr>
        <a:xfrm>
          <a:off x="20383500" y="1082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61341</xdr:rowOff>
    </xdr:from>
    <xdr:to>
      <xdr:col>111</xdr:col>
      <xdr:colOff>177800</xdr:colOff>
      <xdr:row>63</xdr:row>
      <xdr:rowOff>72390</xdr:rowOff>
    </xdr:to>
    <xdr:cxnSp macro="">
      <xdr:nvCxnSpPr>
        <xdr:cNvPr id="643" name="直線コネクタ 642">
          <a:extLst>
            <a:ext uri="{FF2B5EF4-FFF2-40B4-BE49-F238E27FC236}">
              <a16:creationId xmlns:a16="http://schemas.microsoft.com/office/drawing/2014/main" id="{00000000-0008-0000-0100-000083020000}"/>
            </a:ext>
          </a:extLst>
        </xdr:cNvPr>
        <xdr:cNvCxnSpPr/>
      </xdr:nvCxnSpPr>
      <xdr:spPr>
        <a:xfrm flipV="1">
          <a:off x="20434300" y="10862691"/>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144670</xdr:rowOff>
    </xdr:from>
    <xdr:ext cx="469744" cy="259045"/>
    <xdr:sp macro="" textlink="">
      <xdr:nvSpPr>
        <xdr:cNvPr id="644" name="n_1aveValue【学校施設】&#10;一人当たり面積">
          <a:extLst>
            <a:ext uri="{FF2B5EF4-FFF2-40B4-BE49-F238E27FC236}">
              <a16:creationId xmlns:a16="http://schemas.microsoft.com/office/drawing/2014/main" id="{00000000-0008-0000-0100-000084020000}"/>
            </a:ext>
          </a:extLst>
        </xdr:cNvPr>
        <xdr:cNvSpPr txBox="1"/>
      </xdr:nvSpPr>
      <xdr:spPr>
        <a:xfrm>
          <a:off x="21075727" y="1043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152290</xdr:rowOff>
    </xdr:from>
    <xdr:ext cx="469744" cy="259045"/>
    <xdr:sp macro="" textlink="">
      <xdr:nvSpPr>
        <xdr:cNvPr id="645" name="n_2aveValue【学校施設】&#10;一人当たり面積">
          <a:extLst>
            <a:ext uri="{FF2B5EF4-FFF2-40B4-BE49-F238E27FC236}">
              <a16:creationId xmlns:a16="http://schemas.microsoft.com/office/drawing/2014/main" id="{00000000-0008-0000-0100-000085020000}"/>
            </a:ext>
          </a:extLst>
        </xdr:cNvPr>
        <xdr:cNvSpPr txBox="1"/>
      </xdr:nvSpPr>
      <xdr:spPr>
        <a:xfrm>
          <a:off x="20199427" y="1043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156100</xdr:rowOff>
    </xdr:from>
    <xdr:ext cx="469744" cy="259045"/>
    <xdr:sp macro="" textlink="">
      <xdr:nvSpPr>
        <xdr:cNvPr id="646" name="n_3aveValue【学校施設】&#10;一人当たり面積">
          <a:extLst>
            <a:ext uri="{FF2B5EF4-FFF2-40B4-BE49-F238E27FC236}">
              <a16:creationId xmlns:a16="http://schemas.microsoft.com/office/drawing/2014/main" id="{00000000-0008-0000-0100-000086020000}"/>
            </a:ext>
          </a:extLst>
        </xdr:cNvPr>
        <xdr:cNvSpPr txBox="1"/>
      </xdr:nvSpPr>
      <xdr:spPr>
        <a:xfrm>
          <a:off x="19310427" y="1044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16273</xdr:rowOff>
    </xdr:from>
    <xdr:ext cx="469744" cy="259045"/>
    <xdr:sp macro="" textlink="">
      <xdr:nvSpPr>
        <xdr:cNvPr id="647" name="n_4aveValue【学校施設】&#10;一人当たり面積">
          <a:extLst>
            <a:ext uri="{FF2B5EF4-FFF2-40B4-BE49-F238E27FC236}">
              <a16:creationId xmlns:a16="http://schemas.microsoft.com/office/drawing/2014/main" id="{00000000-0008-0000-0100-000087020000}"/>
            </a:ext>
          </a:extLst>
        </xdr:cNvPr>
        <xdr:cNvSpPr txBox="1"/>
      </xdr:nvSpPr>
      <xdr:spPr>
        <a:xfrm>
          <a:off x="18421427" y="1030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103268</xdr:rowOff>
    </xdr:from>
    <xdr:ext cx="469744" cy="259045"/>
    <xdr:sp macro="" textlink="">
      <xdr:nvSpPr>
        <xdr:cNvPr id="648" name="n_1mainValue【学校施設】&#10;一人当たり面積">
          <a:extLst>
            <a:ext uri="{FF2B5EF4-FFF2-40B4-BE49-F238E27FC236}">
              <a16:creationId xmlns:a16="http://schemas.microsoft.com/office/drawing/2014/main" id="{00000000-0008-0000-0100-000088020000}"/>
            </a:ext>
          </a:extLst>
        </xdr:cNvPr>
        <xdr:cNvSpPr txBox="1"/>
      </xdr:nvSpPr>
      <xdr:spPr>
        <a:xfrm>
          <a:off x="21075727" y="10904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114317</xdr:rowOff>
    </xdr:from>
    <xdr:ext cx="469744" cy="259045"/>
    <xdr:sp macro="" textlink="">
      <xdr:nvSpPr>
        <xdr:cNvPr id="649" name="n_2mainValue【学校施設】&#10;一人当たり面積">
          <a:extLst>
            <a:ext uri="{FF2B5EF4-FFF2-40B4-BE49-F238E27FC236}">
              <a16:creationId xmlns:a16="http://schemas.microsoft.com/office/drawing/2014/main" id="{00000000-0008-0000-0100-000089020000}"/>
            </a:ext>
          </a:extLst>
        </xdr:cNvPr>
        <xdr:cNvSpPr txBox="1"/>
      </xdr:nvSpPr>
      <xdr:spPr>
        <a:xfrm>
          <a:off x="20199427" y="1091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0" name="正方形/長方形 649">
          <a:extLst>
            <a:ext uri="{FF2B5EF4-FFF2-40B4-BE49-F238E27FC236}">
              <a16:creationId xmlns:a16="http://schemas.microsoft.com/office/drawing/2014/main" id="{00000000-0008-0000-0100-00008A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1" name="正方形/長方形 650">
          <a:extLst>
            <a:ext uri="{FF2B5EF4-FFF2-40B4-BE49-F238E27FC236}">
              <a16:creationId xmlns:a16="http://schemas.microsoft.com/office/drawing/2014/main" id="{00000000-0008-0000-0100-00008B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2" name="正方形/長方形 651">
          <a:extLst>
            <a:ext uri="{FF2B5EF4-FFF2-40B4-BE49-F238E27FC236}">
              <a16:creationId xmlns:a16="http://schemas.microsoft.com/office/drawing/2014/main" id="{00000000-0008-0000-0100-00008C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3" name="正方形/長方形 652">
          <a:extLst>
            <a:ext uri="{FF2B5EF4-FFF2-40B4-BE49-F238E27FC236}">
              <a16:creationId xmlns:a16="http://schemas.microsoft.com/office/drawing/2014/main" id="{00000000-0008-0000-0100-00008D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4" name="正方形/長方形 653">
          <a:extLst>
            <a:ext uri="{FF2B5EF4-FFF2-40B4-BE49-F238E27FC236}">
              <a16:creationId xmlns:a16="http://schemas.microsoft.com/office/drawing/2014/main" id="{00000000-0008-0000-0100-00008E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55" name="正方形/長方形 654">
          <a:extLst>
            <a:ext uri="{FF2B5EF4-FFF2-40B4-BE49-F238E27FC236}">
              <a16:creationId xmlns:a16="http://schemas.microsoft.com/office/drawing/2014/main" id="{00000000-0008-0000-0100-00008F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56" name="正方形/長方形 655">
          <a:extLst>
            <a:ext uri="{FF2B5EF4-FFF2-40B4-BE49-F238E27FC236}">
              <a16:creationId xmlns:a16="http://schemas.microsoft.com/office/drawing/2014/main" id="{00000000-0008-0000-0100-000090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7" name="正方形/長方形 656">
          <a:extLst>
            <a:ext uri="{FF2B5EF4-FFF2-40B4-BE49-F238E27FC236}">
              <a16:creationId xmlns:a16="http://schemas.microsoft.com/office/drawing/2014/main" id="{00000000-0008-0000-0100-000091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58" name="テキスト ボックス 657">
          <a:extLst>
            <a:ext uri="{FF2B5EF4-FFF2-40B4-BE49-F238E27FC236}">
              <a16:creationId xmlns:a16="http://schemas.microsoft.com/office/drawing/2014/main" id="{00000000-0008-0000-0100-000092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59" name="直線コネクタ 658">
          <a:extLst>
            <a:ext uri="{FF2B5EF4-FFF2-40B4-BE49-F238E27FC236}">
              <a16:creationId xmlns:a16="http://schemas.microsoft.com/office/drawing/2014/main" id="{00000000-0008-0000-0100-000093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60" name="テキスト ボックス 659">
          <a:extLst>
            <a:ext uri="{FF2B5EF4-FFF2-40B4-BE49-F238E27FC236}">
              <a16:creationId xmlns:a16="http://schemas.microsoft.com/office/drawing/2014/main" id="{00000000-0008-0000-0100-000094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61" name="直線コネクタ 660">
          <a:extLst>
            <a:ext uri="{FF2B5EF4-FFF2-40B4-BE49-F238E27FC236}">
              <a16:creationId xmlns:a16="http://schemas.microsoft.com/office/drawing/2014/main" id="{00000000-0008-0000-0100-000095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62" name="テキスト ボックス 661">
          <a:extLst>
            <a:ext uri="{FF2B5EF4-FFF2-40B4-BE49-F238E27FC236}">
              <a16:creationId xmlns:a16="http://schemas.microsoft.com/office/drawing/2014/main" id="{00000000-0008-0000-0100-000096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63" name="直線コネクタ 662">
          <a:extLst>
            <a:ext uri="{FF2B5EF4-FFF2-40B4-BE49-F238E27FC236}">
              <a16:creationId xmlns:a16="http://schemas.microsoft.com/office/drawing/2014/main" id="{00000000-0008-0000-0100-000097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64" name="テキスト ボックス 663">
          <a:extLst>
            <a:ext uri="{FF2B5EF4-FFF2-40B4-BE49-F238E27FC236}">
              <a16:creationId xmlns:a16="http://schemas.microsoft.com/office/drawing/2014/main" id="{00000000-0008-0000-0100-000098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65" name="直線コネクタ 664">
          <a:extLst>
            <a:ext uri="{FF2B5EF4-FFF2-40B4-BE49-F238E27FC236}">
              <a16:creationId xmlns:a16="http://schemas.microsoft.com/office/drawing/2014/main" id="{00000000-0008-0000-0100-000099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66" name="テキスト ボックス 665">
          <a:extLst>
            <a:ext uri="{FF2B5EF4-FFF2-40B4-BE49-F238E27FC236}">
              <a16:creationId xmlns:a16="http://schemas.microsoft.com/office/drawing/2014/main" id="{00000000-0008-0000-0100-00009A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67" name="直線コネクタ 666">
          <a:extLst>
            <a:ext uri="{FF2B5EF4-FFF2-40B4-BE49-F238E27FC236}">
              <a16:creationId xmlns:a16="http://schemas.microsoft.com/office/drawing/2014/main" id="{00000000-0008-0000-0100-00009B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68" name="テキスト ボックス 667">
          <a:extLst>
            <a:ext uri="{FF2B5EF4-FFF2-40B4-BE49-F238E27FC236}">
              <a16:creationId xmlns:a16="http://schemas.microsoft.com/office/drawing/2014/main" id="{00000000-0008-0000-0100-00009C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69" name="直線コネクタ 668">
          <a:extLst>
            <a:ext uri="{FF2B5EF4-FFF2-40B4-BE49-F238E27FC236}">
              <a16:creationId xmlns:a16="http://schemas.microsoft.com/office/drawing/2014/main" id="{00000000-0008-0000-0100-00009D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70" name="テキスト ボックス 669">
          <a:extLst>
            <a:ext uri="{FF2B5EF4-FFF2-40B4-BE49-F238E27FC236}">
              <a16:creationId xmlns:a16="http://schemas.microsoft.com/office/drawing/2014/main" id="{00000000-0008-0000-0100-00009E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71" name="直線コネクタ 670">
          <a:extLst>
            <a:ext uri="{FF2B5EF4-FFF2-40B4-BE49-F238E27FC236}">
              <a16:creationId xmlns:a16="http://schemas.microsoft.com/office/drawing/2014/main" id="{00000000-0008-0000-0100-00009F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72" name="テキスト ボックス 671">
          <a:extLst>
            <a:ext uri="{FF2B5EF4-FFF2-40B4-BE49-F238E27FC236}">
              <a16:creationId xmlns:a16="http://schemas.microsoft.com/office/drawing/2014/main" id="{00000000-0008-0000-0100-0000A0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3" name="直線コネクタ 672">
          <a:extLst>
            <a:ext uri="{FF2B5EF4-FFF2-40B4-BE49-F238E27FC236}">
              <a16:creationId xmlns:a16="http://schemas.microsoft.com/office/drawing/2014/main" id="{00000000-0008-0000-0100-0000A1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4" name="【児童館】&#10;有形固定資産減価償却率グラフ枠">
          <a:extLst>
            <a:ext uri="{FF2B5EF4-FFF2-40B4-BE49-F238E27FC236}">
              <a16:creationId xmlns:a16="http://schemas.microsoft.com/office/drawing/2014/main" id="{00000000-0008-0000-0100-0000A2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75656</xdr:rowOff>
    </xdr:from>
    <xdr:to>
      <xdr:col>85</xdr:col>
      <xdr:colOff>126364</xdr:colOff>
      <xdr:row>86</xdr:row>
      <xdr:rowOff>168729</xdr:rowOff>
    </xdr:to>
    <xdr:cxnSp macro="">
      <xdr:nvCxnSpPr>
        <xdr:cNvPr id="675" name="直線コネクタ 674">
          <a:extLst>
            <a:ext uri="{FF2B5EF4-FFF2-40B4-BE49-F238E27FC236}">
              <a16:creationId xmlns:a16="http://schemas.microsoft.com/office/drawing/2014/main" id="{00000000-0008-0000-0100-0000A3020000}"/>
            </a:ext>
          </a:extLst>
        </xdr:cNvPr>
        <xdr:cNvCxnSpPr/>
      </xdr:nvCxnSpPr>
      <xdr:spPr>
        <a:xfrm flipV="1">
          <a:off x="16318864" y="13448756"/>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76" name="【児童館】&#10;有形固定資産減価償却率最小値テキスト">
          <a:extLst>
            <a:ext uri="{FF2B5EF4-FFF2-40B4-BE49-F238E27FC236}">
              <a16:creationId xmlns:a16="http://schemas.microsoft.com/office/drawing/2014/main" id="{00000000-0008-0000-0100-0000A4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77" name="直線コネクタ 676">
          <a:extLst>
            <a:ext uri="{FF2B5EF4-FFF2-40B4-BE49-F238E27FC236}">
              <a16:creationId xmlns:a16="http://schemas.microsoft.com/office/drawing/2014/main" id="{00000000-0008-0000-0100-0000A5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22333</xdr:rowOff>
    </xdr:from>
    <xdr:ext cx="405111" cy="259045"/>
    <xdr:sp macro="" textlink="">
      <xdr:nvSpPr>
        <xdr:cNvPr id="678" name="【児童館】&#10;有形固定資産減価償却率最大値テキスト">
          <a:extLst>
            <a:ext uri="{FF2B5EF4-FFF2-40B4-BE49-F238E27FC236}">
              <a16:creationId xmlns:a16="http://schemas.microsoft.com/office/drawing/2014/main" id="{00000000-0008-0000-0100-0000A6020000}"/>
            </a:ext>
          </a:extLst>
        </xdr:cNvPr>
        <xdr:cNvSpPr txBox="1"/>
      </xdr:nvSpPr>
      <xdr:spPr>
        <a:xfrm>
          <a:off x="16357600" y="13223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75656</xdr:rowOff>
    </xdr:from>
    <xdr:to>
      <xdr:col>86</xdr:col>
      <xdr:colOff>25400</xdr:colOff>
      <xdr:row>78</xdr:row>
      <xdr:rowOff>75656</xdr:rowOff>
    </xdr:to>
    <xdr:cxnSp macro="">
      <xdr:nvCxnSpPr>
        <xdr:cNvPr id="679" name="直線コネクタ 678">
          <a:extLst>
            <a:ext uri="{FF2B5EF4-FFF2-40B4-BE49-F238E27FC236}">
              <a16:creationId xmlns:a16="http://schemas.microsoft.com/office/drawing/2014/main" id="{00000000-0008-0000-0100-0000A7020000}"/>
            </a:ext>
          </a:extLst>
        </xdr:cNvPr>
        <xdr:cNvCxnSpPr/>
      </xdr:nvCxnSpPr>
      <xdr:spPr>
        <a:xfrm>
          <a:off x="16230600" y="13448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16</xdr:rowOff>
    </xdr:from>
    <xdr:ext cx="405111" cy="259045"/>
    <xdr:sp macro="" textlink="">
      <xdr:nvSpPr>
        <xdr:cNvPr id="680" name="【児童館】&#10;有形固定資産減価償却率平均値テキスト">
          <a:extLst>
            <a:ext uri="{FF2B5EF4-FFF2-40B4-BE49-F238E27FC236}">
              <a16:creationId xmlns:a16="http://schemas.microsoft.com/office/drawing/2014/main" id="{00000000-0008-0000-0100-0000A8020000}"/>
            </a:ext>
          </a:extLst>
        </xdr:cNvPr>
        <xdr:cNvSpPr txBox="1"/>
      </xdr:nvSpPr>
      <xdr:spPr>
        <a:xfrm>
          <a:off x="16357600" y="14230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21589</xdr:rowOff>
    </xdr:from>
    <xdr:to>
      <xdr:col>85</xdr:col>
      <xdr:colOff>177800</xdr:colOff>
      <xdr:row>83</xdr:row>
      <xdr:rowOff>123189</xdr:rowOff>
    </xdr:to>
    <xdr:sp macro="" textlink="">
      <xdr:nvSpPr>
        <xdr:cNvPr id="681" name="フローチャート: 判断 680">
          <a:extLst>
            <a:ext uri="{FF2B5EF4-FFF2-40B4-BE49-F238E27FC236}">
              <a16:creationId xmlns:a16="http://schemas.microsoft.com/office/drawing/2014/main" id="{00000000-0008-0000-0100-0000A9020000}"/>
            </a:ext>
          </a:extLst>
        </xdr:cNvPr>
        <xdr:cNvSpPr/>
      </xdr:nvSpPr>
      <xdr:spPr>
        <a:xfrm>
          <a:off x="162687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132624</xdr:rowOff>
    </xdr:from>
    <xdr:to>
      <xdr:col>81</xdr:col>
      <xdr:colOff>101600</xdr:colOff>
      <xdr:row>83</xdr:row>
      <xdr:rowOff>62774</xdr:rowOff>
    </xdr:to>
    <xdr:sp macro="" textlink="">
      <xdr:nvSpPr>
        <xdr:cNvPr id="682" name="フローチャート: 判断 681">
          <a:extLst>
            <a:ext uri="{FF2B5EF4-FFF2-40B4-BE49-F238E27FC236}">
              <a16:creationId xmlns:a16="http://schemas.microsoft.com/office/drawing/2014/main" id="{00000000-0008-0000-0100-0000AA020000}"/>
            </a:ext>
          </a:extLst>
        </xdr:cNvPr>
        <xdr:cNvSpPr/>
      </xdr:nvSpPr>
      <xdr:spPr>
        <a:xfrm>
          <a:off x="15430500"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103232</xdr:rowOff>
    </xdr:from>
    <xdr:to>
      <xdr:col>76</xdr:col>
      <xdr:colOff>165100</xdr:colOff>
      <xdr:row>83</xdr:row>
      <xdr:rowOff>33382</xdr:rowOff>
    </xdr:to>
    <xdr:sp macro="" textlink="">
      <xdr:nvSpPr>
        <xdr:cNvPr id="683" name="フローチャート: 判断 682">
          <a:extLst>
            <a:ext uri="{FF2B5EF4-FFF2-40B4-BE49-F238E27FC236}">
              <a16:creationId xmlns:a16="http://schemas.microsoft.com/office/drawing/2014/main" id="{00000000-0008-0000-0100-0000AB020000}"/>
            </a:ext>
          </a:extLst>
        </xdr:cNvPr>
        <xdr:cNvSpPr/>
      </xdr:nvSpPr>
      <xdr:spPr>
        <a:xfrm>
          <a:off x="14541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21589</xdr:rowOff>
    </xdr:from>
    <xdr:to>
      <xdr:col>72</xdr:col>
      <xdr:colOff>38100</xdr:colOff>
      <xdr:row>82</xdr:row>
      <xdr:rowOff>123189</xdr:rowOff>
    </xdr:to>
    <xdr:sp macro="" textlink="">
      <xdr:nvSpPr>
        <xdr:cNvPr id="684" name="フローチャート: 判断 683">
          <a:extLst>
            <a:ext uri="{FF2B5EF4-FFF2-40B4-BE49-F238E27FC236}">
              <a16:creationId xmlns:a16="http://schemas.microsoft.com/office/drawing/2014/main" id="{00000000-0008-0000-0100-0000AC020000}"/>
            </a:ext>
          </a:extLst>
        </xdr:cNvPr>
        <xdr:cNvSpPr/>
      </xdr:nvSpPr>
      <xdr:spPr>
        <a:xfrm>
          <a:off x="13652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11793</xdr:rowOff>
    </xdr:from>
    <xdr:to>
      <xdr:col>67</xdr:col>
      <xdr:colOff>101600</xdr:colOff>
      <xdr:row>83</xdr:row>
      <xdr:rowOff>113393</xdr:rowOff>
    </xdr:to>
    <xdr:sp macro="" textlink="">
      <xdr:nvSpPr>
        <xdr:cNvPr id="685" name="フローチャート: 判断 684">
          <a:extLst>
            <a:ext uri="{FF2B5EF4-FFF2-40B4-BE49-F238E27FC236}">
              <a16:creationId xmlns:a16="http://schemas.microsoft.com/office/drawing/2014/main" id="{00000000-0008-0000-0100-0000AD020000}"/>
            </a:ext>
          </a:extLst>
        </xdr:cNvPr>
        <xdr:cNvSpPr/>
      </xdr:nvSpPr>
      <xdr:spPr>
        <a:xfrm>
          <a:off x="12763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86" name="テキスト ボックス 685">
          <a:extLst>
            <a:ext uri="{FF2B5EF4-FFF2-40B4-BE49-F238E27FC236}">
              <a16:creationId xmlns:a16="http://schemas.microsoft.com/office/drawing/2014/main" id="{00000000-0008-0000-0100-0000AE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87" name="テキスト ボックス 686">
          <a:extLst>
            <a:ext uri="{FF2B5EF4-FFF2-40B4-BE49-F238E27FC236}">
              <a16:creationId xmlns:a16="http://schemas.microsoft.com/office/drawing/2014/main" id="{00000000-0008-0000-0100-0000AF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88" name="テキスト ボックス 687">
          <a:extLst>
            <a:ext uri="{FF2B5EF4-FFF2-40B4-BE49-F238E27FC236}">
              <a16:creationId xmlns:a16="http://schemas.microsoft.com/office/drawing/2014/main" id="{00000000-0008-0000-0100-0000B0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89" name="テキスト ボックス 688">
          <a:extLst>
            <a:ext uri="{FF2B5EF4-FFF2-40B4-BE49-F238E27FC236}">
              <a16:creationId xmlns:a16="http://schemas.microsoft.com/office/drawing/2014/main" id="{00000000-0008-0000-0100-0000B1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0" name="テキスト ボックス 689">
          <a:extLst>
            <a:ext uri="{FF2B5EF4-FFF2-40B4-BE49-F238E27FC236}">
              <a16:creationId xmlns:a16="http://schemas.microsoft.com/office/drawing/2014/main" id="{00000000-0008-0000-0100-0000B2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60779</xdr:rowOff>
    </xdr:from>
    <xdr:to>
      <xdr:col>85</xdr:col>
      <xdr:colOff>177800</xdr:colOff>
      <xdr:row>79</xdr:row>
      <xdr:rowOff>162379</xdr:rowOff>
    </xdr:to>
    <xdr:sp macro="" textlink="">
      <xdr:nvSpPr>
        <xdr:cNvPr id="691" name="楕円 690">
          <a:extLst>
            <a:ext uri="{FF2B5EF4-FFF2-40B4-BE49-F238E27FC236}">
              <a16:creationId xmlns:a16="http://schemas.microsoft.com/office/drawing/2014/main" id="{00000000-0008-0000-0100-0000B3020000}"/>
            </a:ext>
          </a:extLst>
        </xdr:cNvPr>
        <xdr:cNvSpPr/>
      </xdr:nvSpPr>
      <xdr:spPr>
        <a:xfrm>
          <a:off x="16268700" y="1360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83656</xdr:rowOff>
    </xdr:from>
    <xdr:ext cx="405111" cy="259045"/>
    <xdr:sp macro="" textlink="">
      <xdr:nvSpPr>
        <xdr:cNvPr id="692" name="【児童館】&#10;有形固定資産減価償却率該当値テキスト">
          <a:extLst>
            <a:ext uri="{FF2B5EF4-FFF2-40B4-BE49-F238E27FC236}">
              <a16:creationId xmlns:a16="http://schemas.microsoft.com/office/drawing/2014/main" id="{00000000-0008-0000-0100-0000B4020000}"/>
            </a:ext>
          </a:extLst>
        </xdr:cNvPr>
        <xdr:cNvSpPr txBox="1"/>
      </xdr:nvSpPr>
      <xdr:spPr>
        <a:xfrm>
          <a:off x="16357600" y="13456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157118</xdr:rowOff>
    </xdr:from>
    <xdr:to>
      <xdr:col>81</xdr:col>
      <xdr:colOff>101600</xdr:colOff>
      <xdr:row>79</xdr:row>
      <xdr:rowOff>87268</xdr:rowOff>
    </xdr:to>
    <xdr:sp macro="" textlink="">
      <xdr:nvSpPr>
        <xdr:cNvPr id="693" name="楕円 692">
          <a:extLst>
            <a:ext uri="{FF2B5EF4-FFF2-40B4-BE49-F238E27FC236}">
              <a16:creationId xmlns:a16="http://schemas.microsoft.com/office/drawing/2014/main" id="{00000000-0008-0000-0100-0000B5020000}"/>
            </a:ext>
          </a:extLst>
        </xdr:cNvPr>
        <xdr:cNvSpPr/>
      </xdr:nvSpPr>
      <xdr:spPr>
        <a:xfrm>
          <a:off x="15430500" y="1353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36468</xdr:rowOff>
    </xdr:from>
    <xdr:to>
      <xdr:col>85</xdr:col>
      <xdr:colOff>127000</xdr:colOff>
      <xdr:row>79</xdr:row>
      <xdr:rowOff>111579</xdr:rowOff>
    </xdr:to>
    <xdr:cxnSp macro="">
      <xdr:nvCxnSpPr>
        <xdr:cNvPr id="694" name="直線コネクタ 693">
          <a:extLst>
            <a:ext uri="{FF2B5EF4-FFF2-40B4-BE49-F238E27FC236}">
              <a16:creationId xmlns:a16="http://schemas.microsoft.com/office/drawing/2014/main" id="{00000000-0008-0000-0100-0000B6020000}"/>
            </a:ext>
          </a:extLst>
        </xdr:cNvPr>
        <xdr:cNvCxnSpPr/>
      </xdr:nvCxnSpPr>
      <xdr:spPr>
        <a:xfrm>
          <a:off x="15481300" y="13581018"/>
          <a:ext cx="8382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82006</xdr:rowOff>
    </xdr:from>
    <xdr:to>
      <xdr:col>76</xdr:col>
      <xdr:colOff>165100</xdr:colOff>
      <xdr:row>79</xdr:row>
      <xdr:rowOff>12156</xdr:rowOff>
    </xdr:to>
    <xdr:sp macro="" textlink="">
      <xdr:nvSpPr>
        <xdr:cNvPr id="695" name="楕円 694">
          <a:extLst>
            <a:ext uri="{FF2B5EF4-FFF2-40B4-BE49-F238E27FC236}">
              <a16:creationId xmlns:a16="http://schemas.microsoft.com/office/drawing/2014/main" id="{00000000-0008-0000-0100-0000B7020000}"/>
            </a:ext>
          </a:extLst>
        </xdr:cNvPr>
        <xdr:cNvSpPr/>
      </xdr:nvSpPr>
      <xdr:spPr>
        <a:xfrm>
          <a:off x="14541500" y="1345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132806</xdr:rowOff>
    </xdr:from>
    <xdr:to>
      <xdr:col>81</xdr:col>
      <xdr:colOff>50800</xdr:colOff>
      <xdr:row>79</xdr:row>
      <xdr:rowOff>36468</xdr:rowOff>
    </xdr:to>
    <xdr:cxnSp macro="">
      <xdr:nvCxnSpPr>
        <xdr:cNvPr id="696" name="直線コネクタ 695">
          <a:extLst>
            <a:ext uri="{FF2B5EF4-FFF2-40B4-BE49-F238E27FC236}">
              <a16:creationId xmlns:a16="http://schemas.microsoft.com/office/drawing/2014/main" id="{00000000-0008-0000-0100-0000B8020000}"/>
            </a:ext>
          </a:extLst>
        </xdr:cNvPr>
        <xdr:cNvCxnSpPr/>
      </xdr:nvCxnSpPr>
      <xdr:spPr>
        <a:xfrm>
          <a:off x="14592300" y="13505906"/>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53901</xdr:rowOff>
    </xdr:from>
    <xdr:ext cx="405111" cy="259045"/>
    <xdr:sp macro="" textlink="">
      <xdr:nvSpPr>
        <xdr:cNvPr id="697" name="n_1aveValue【児童館】&#10;有形固定資産減価償却率">
          <a:extLst>
            <a:ext uri="{FF2B5EF4-FFF2-40B4-BE49-F238E27FC236}">
              <a16:creationId xmlns:a16="http://schemas.microsoft.com/office/drawing/2014/main" id="{00000000-0008-0000-0100-0000B9020000}"/>
            </a:ext>
          </a:extLst>
        </xdr:cNvPr>
        <xdr:cNvSpPr txBox="1"/>
      </xdr:nvSpPr>
      <xdr:spPr>
        <a:xfrm>
          <a:off x="15266044" y="1428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24509</xdr:rowOff>
    </xdr:from>
    <xdr:ext cx="405111" cy="259045"/>
    <xdr:sp macro="" textlink="">
      <xdr:nvSpPr>
        <xdr:cNvPr id="698" name="n_2aveValue【児童館】&#10;有形固定資産減価償却率">
          <a:extLst>
            <a:ext uri="{FF2B5EF4-FFF2-40B4-BE49-F238E27FC236}">
              <a16:creationId xmlns:a16="http://schemas.microsoft.com/office/drawing/2014/main" id="{00000000-0008-0000-0100-0000BA020000}"/>
            </a:ext>
          </a:extLst>
        </xdr:cNvPr>
        <xdr:cNvSpPr txBox="1"/>
      </xdr:nvSpPr>
      <xdr:spPr>
        <a:xfrm>
          <a:off x="143897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139716</xdr:rowOff>
    </xdr:from>
    <xdr:ext cx="405111" cy="259045"/>
    <xdr:sp macro="" textlink="">
      <xdr:nvSpPr>
        <xdr:cNvPr id="699" name="n_3aveValue【児童館】&#10;有形固定資産減価償却率">
          <a:extLst>
            <a:ext uri="{FF2B5EF4-FFF2-40B4-BE49-F238E27FC236}">
              <a16:creationId xmlns:a16="http://schemas.microsoft.com/office/drawing/2014/main" id="{00000000-0008-0000-0100-0000BB020000}"/>
            </a:ext>
          </a:extLst>
        </xdr:cNvPr>
        <xdr:cNvSpPr txBox="1"/>
      </xdr:nvSpPr>
      <xdr:spPr>
        <a:xfrm>
          <a:off x="13500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129920</xdr:rowOff>
    </xdr:from>
    <xdr:ext cx="405111" cy="259045"/>
    <xdr:sp macro="" textlink="">
      <xdr:nvSpPr>
        <xdr:cNvPr id="700" name="n_4aveValue【児童館】&#10;有形固定資産減価償却率">
          <a:extLst>
            <a:ext uri="{FF2B5EF4-FFF2-40B4-BE49-F238E27FC236}">
              <a16:creationId xmlns:a16="http://schemas.microsoft.com/office/drawing/2014/main" id="{00000000-0008-0000-0100-0000BC020000}"/>
            </a:ext>
          </a:extLst>
        </xdr:cNvPr>
        <xdr:cNvSpPr txBox="1"/>
      </xdr:nvSpPr>
      <xdr:spPr>
        <a:xfrm>
          <a:off x="12611744" y="1401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103795</xdr:rowOff>
    </xdr:from>
    <xdr:ext cx="405111" cy="259045"/>
    <xdr:sp macro="" textlink="">
      <xdr:nvSpPr>
        <xdr:cNvPr id="701" name="n_1mainValue【児童館】&#10;有形固定資産減価償却率">
          <a:extLst>
            <a:ext uri="{FF2B5EF4-FFF2-40B4-BE49-F238E27FC236}">
              <a16:creationId xmlns:a16="http://schemas.microsoft.com/office/drawing/2014/main" id="{00000000-0008-0000-0100-0000BD020000}"/>
            </a:ext>
          </a:extLst>
        </xdr:cNvPr>
        <xdr:cNvSpPr txBox="1"/>
      </xdr:nvSpPr>
      <xdr:spPr>
        <a:xfrm>
          <a:off x="15266044" y="13305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28683</xdr:rowOff>
    </xdr:from>
    <xdr:ext cx="405111" cy="259045"/>
    <xdr:sp macro="" textlink="">
      <xdr:nvSpPr>
        <xdr:cNvPr id="702" name="n_2mainValue【児童館】&#10;有形固定資産減価償却率">
          <a:extLst>
            <a:ext uri="{FF2B5EF4-FFF2-40B4-BE49-F238E27FC236}">
              <a16:creationId xmlns:a16="http://schemas.microsoft.com/office/drawing/2014/main" id="{00000000-0008-0000-0100-0000BE020000}"/>
            </a:ext>
          </a:extLst>
        </xdr:cNvPr>
        <xdr:cNvSpPr txBox="1"/>
      </xdr:nvSpPr>
      <xdr:spPr>
        <a:xfrm>
          <a:off x="14389744" y="1323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3" name="正方形/長方形 702">
          <a:extLst>
            <a:ext uri="{FF2B5EF4-FFF2-40B4-BE49-F238E27FC236}">
              <a16:creationId xmlns:a16="http://schemas.microsoft.com/office/drawing/2014/main" id="{00000000-0008-0000-0100-0000BF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4" name="正方形/長方形 703">
          <a:extLst>
            <a:ext uri="{FF2B5EF4-FFF2-40B4-BE49-F238E27FC236}">
              <a16:creationId xmlns:a16="http://schemas.microsoft.com/office/drawing/2014/main" id="{00000000-0008-0000-0100-0000C0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05" name="正方形/長方形 704">
          <a:extLst>
            <a:ext uri="{FF2B5EF4-FFF2-40B4-BE49-F238E27FC236}">
              <a16:creationId xmlns:a16="http://schemas.microsoft.com/office/drawing/2014/main" id="{00000000-0008-0000-0100-0000C1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06" name="正方形/長方形 705">
          <a:extLst>
            <a:ext uri="{FF2B5EF4-FFF2-40B4-BE49-F238E27FC236}">
              <a16:creationId xmlns:a16="http://schemas.microsoft.com/office/drawing/2014/main" id="{00000000-0008-0000-0100-0000C2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07" name="正方形/長方形 706">
          <a:extLst>
            <a:ext uri="{FF2B5EF4-FFF2-40B4-BE49-F238E27FC236}">
              <a16:creationId xmlns:a16="http://schemas.microsoft.com/office/drawing/2014/main" id="{00000000-0008-0000-0100-0000C3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08" name="正方形/長方形 707">
          <a:extLst>
            <a:ext uri="{FF2B5EF4-FFF2-40B4-BE49-F238E27FC236}">
              <a16:creationId xmlns:a16="http://schemas.microsoft.com/office/drawing/2014/main" id="{00000000-0008-0000-0100-0000C4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09" name="正方形/長方形 708">
          <a:extLst>
            <a:ext uri="{FF2B5EF4-FFF2-40B4-BE49-F238E27FC236}">
              <a16:creationId xmlns:a16="http://schemas.microsoft.com/office/drawing/2014/main" id="{00000000-0008-0000-0100-0000C5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0" name="正方形/長方形 709">
          <a:extLst>
            <a:ext uri="{FF2B5EF4-FFF2-40B4-BE49-F238E27FC236}">
              <a16:creationId xmlns:a16="http://schemas.microsoft.com/office/drawing/2014/main" id="{00000000-0008-0000-0100-0000C6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1" name="テキスト ボックス 710">
          <a:extLst>
            <a:ext uri="{FF2B5EF4-FFF2-40B4-BE49-F238E27FC236}">
              <a16:creationId xmlns:a16="http://schemas.microsoft.com/office/drawing/2014/main" id="{00000000-0008-0000-0100-0000C7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2" name="直線コネクタ 711">
          <a:extLst>
            <a:ext uri="{FF2B5EF4-FFF2-40B4-BE49-F238E27FC236}">
              <a16:creationId xmlns:a16="http://schemas.microsoft.com/office/drawing/2014/main" id="{00000000-0008-0000-0100-0000C8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13" name="テキスト ボックス 712">
          <a:extLst>
            <a:ext uri="{FF2B5EF4-FFF2-40B4-BE49-F238E27FC236}">
              <a16:creationId xmlns:a16="http://schemas.microsoft.com/office/drawing/2014/main" id="{00000000-0008-0000-0100-0000C9020000}"/>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714" name="直線コネクタ 713">
          <a:extLst>
            <a:ext uri="{FF2B5EF4-FFF2-40B4-BE49-F238E27FC236}">
              <a16:creationId xmlns:a16="http://schemas.microsoft.com/office/drawing/2014/main" id="{00000000-0008-0000-0100-0000CA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15" name="テキスト ボックス 714">
          <a:extLst>
            <a:ext uri="{FF2B5EF4-FFF2-40B4-BE49-F238E27FC236}">
              <a16:creationId xmlns:a16="http://schemas.microsoft.com/office/drawing/2014/main" id="{00000000-0008-0000-0100-0000CB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16" name="直線コネクタ 715">
          <a:extLst>
            <a:ext uri="{FF2B5EF4-FFF2-40B4-BE49-F238E27FC236}">
              <a16:creationId xmlns:a16="http://schemas.microsoft.com/office/drawing/2014/main" id="{00000000-0008-0000-0100-0000CC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17" name="テキスト ボックス 716">
          <a:extLst>
            <a:ext uri="{FF2B5EF4-FFF2-40B4-BE49-F238E27FC236}">
              <a16:creationId xmlns:a16="http://schemas.microsoft.com/office/drawing/2014/main" id="{00000000-0008-0000-0100-0000CD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18" name="直線コネクタ 717">
          <a:extLst>
            <a:ext uri="{FF2B5EF4-FFF2-40B4-BE49-F238E27FC236}">
              <a16:creationId xmlns:a16="http://schemas.microsoft.com/office/drawing/2014/main" id="{00000000-0008-0000-0100-0000CE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19" name="テキスト ボックス 718">
          <a:extLst>
            <a:ext uri="{FF2B5EF4-FFF2-40B4-BE49-F238E27FC236}">
              <a16:creationId xmlns:a16="http://schemas.microsoft.com/office/drawing/2014/main" id="{00000000-0008-0000-0100-0000CF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20" name="直線コネクタ 719">
          <a:extLst>
            <a:ext uri="{FF2B5EF4-FFF2-40B4-BE49-F238E27FC236}">
              <a16:creationId xmlns:a16="http://schemas.microsoft.com/office/drawing/2014/main" id="{00000000-0008-0000-0100-0000D0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21" name="テキスト ボックス 720">
          <a:extLst>
            <a:ext uri="{FF2B5EF4-FFF2-40B4-BE49-F238E27FC236}">
              <a16:creationId xmlns:a16="http://schemas.microsoft.com/office/drawing/2014/main" id="{00000000-0008-0000-0100-0000D1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22" name="直線コネクタ 721">
          <a:extLst>
            <a:ext uri="{FF2B5EF4-FFF2-40B4-BE49-F238E27FC236}">
              <a16:creationId xmlns:a16="http://schemas.microsoft.com/office/drawing/2014/main" id="{00000000-0008-0000-0100-0000D2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23" name="テキスト ボックス 722">
          <a:extLst>
            <a:ext uri="{FF2B5EF4-FFF2-40B4-BE49-F238E27FC236}">
              <a16:creationId xmlns:a16="http://schemas.microsoft.com/office/drawing/2014/main" id="{00000000-0008-0000-0100-0000D3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24" name="直線コネクタ 723">
          <a:extLst>
            <a:ext uri="{FF2B5EF4-FFF2-40B4-BE49-F238E27FC236}">
              <a16:creationId xmlns:a16="http://schemas.microsoft.com/office/drawing/2014/main" id="{00000000-0008-0000-0100-0000D4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25" name="テキスト ボックス 724">
          <a:extLst>
            <a:ext uri="{FF2B5EF4-FFF2-40B4-BE49-F238E27FC236}">
              <a16:creationId xmlns:a16="http://schemas.microsoft.com/office/drawing/2014/main" id="{00000000-0008-0000-0100-0000D5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26" name="直線コネクタ 725">
          <a:extLst>
            <a:ext uri="{FF2B5EF4-FFF2-40B4-BE49-F238E27FC236}">
              <a16:creationId xmlns:a16="http://schemas.microsoft.com/office/drawing/2014/main" id="{00000000-0008-0000-0100-0000D6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27" name="テキスト ボックス 726">
          <a:extLst>
            <a:ext uri="{FF2B5EF4-FFF2-40B4-BE49-F238E27FC236}">
              <a16:creationId xmlns:a16="http://schemas.microsoft.com/office/drawing/2014/main" id="{00000000-0008-0000-0100-0000D7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28" name="【児童館】&#10;一人当たり面積グラフ枠">
          <a:extLst>
            <a:ext uri="{FF2B5EF4-FFF2-40B4-BE49-F238E27FC236}">
              <a16:creationId xmlns:a16="http://schemas.microsoft.com/office/drawing/2014/main" id="{00000000-0008-0000-0100-0000D8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5443</xdr:rowOff>
    </xdr:from>
    <xdr:to>
      <xdr:col>116</xdr:col>
      <xdr:colOff>62864</xdr:colOff>
      <xdr:row>87</xdr:row>
      <xdr:rowOff>46264</xdr:rowOff>
    </xdr:to>
    <xdr:cxnSp macro="">
      <xdr:nvCxnSpPr>
        <xdr:cNvPr id="729" name="直線コネクタ 728">
          <a:extLst>
            <a:ext uri="{FF2B5EF4-FFF2-40B4-BE49-F238E27FC236}">
              <a16:creationId xmlns:a16="http://schemas.microsoft.com/office/drawing/2014/main" id="{00000000-0008-0000-0100-0000D9020000}"/>
            </a:ext>
          </a:extLst>
        </xdr:cNvPr>
        <xdr:cNvCxnSpPr/>
      </xdr:nvCxnSpPr>
      <xdr:spPr>
        <a:xfrm flipV="1">
          <a:off x="22160864" y="13378543"/>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50091</xdr:rowOff>
    </xdr:from>
    <xdr:ext cx="469744" cy="259045"/>
    <xdr:sp macro="" textlink="">
      <xdr:nvSpPr>
        <xdr:cNvPr id="730" name="【児童館】&#10;一人当たり面積最小値テキスト">
          <a:extLst>
            <a:ext uri="{FF2B5EF4-FFF2-40B4-BE49-F238E27FC236}">
              <a16:creationId xmlns:a16="http://schemas.microsoft.com/office/drawing/2014/main" id="{00000000-0008-0000-0100-0000DA020000}"/>
            </a:ext>
          </a:extLst>
        </xdr:cNvPr>
        <xdr:cNvSpPr txBox="1"/>
      </xdr:nvSpPr>
      <xdr:spPr>
        <a:xfrm>
          <a:off x="22199600" y="1496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87</xdr:row>
      <xdr:rowOff>46264</xdr:rowOff>
    </xdr:from>
    <xdr:to>
      <xdr:col>116</xdr:col>
      <xdr:colOff>152400</xdr:colOff>
      <xdr:row>87</xdr:row>
      <xdr:rowOff>46264</xdr:rowOff>
    </xdr:to>
    <xdr:cxnSp macro="">
      <xdr:nvCxnSpPr>
        <xdr:cNvPr id="731" name="直線コネクタ 730">
          <a:extLst>
            <a:ext uri="{FF2B5EF4-FFF2-40B4-BE49-F238E27FC236}">
              <a16:creationId xmlns:a16="http://schemas.microsoft.com/office/drawing/2014/main" id="{00000000-0008-0000-0100-0000DB020000}"/>
            </a:ext>
          </a:extLst>
        </xdr:cNvPr>
        <xdr:cNvCxnSpPr/>
      </xdr:nvCxnSpPr>
      <xdr:spPr>
        <a:xfrm>
          <a:off x="22072600" y="14962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123570</xdr:rowOff>
    </xdr:from>
    <xdr:ext cx="469744" cy="259045"/>
    <xdr:sp macro="" textlink="">
      <xdr:nvSpPr>
        <xdr:cNvPr id="732" name="【児童館】&#10;一人当たり面積最大値テキスト">
          <a:extLst>
            <a:ext uri="{FF2B5EF4-FFF2-40B4-BE49-F238E27FC236}">
              <a16:creationId xmlns:a16="http://schemas.microsoft.com/office/drawing/2014/main" id="{00000000-0008-0000-0100-0000DC020000}"/>
            </a:ext>
          </a:extLst>
        </xdr:cNvPr>
        <xdr:cNvSpPr txBox="1"/>
      </xdr:nvSpPr>
      <xdr:spPr>
        <a:xfrm>
          <a:off x="221996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5443</xdr:rowOff>
    </xdr:from>
    <xdr:to>
      <xdr:col>116</xdr:col>
      <xdr:colOff>152400</xdr:colOff>
      <xdr:row>78</xdr:row>
      <xdr:rowOff>5443</xdr:rowOff>
    </xdr:to>
    <xdr:cxnSp macro="">
      <xdr:nvCxnSpPr>
        <xdr:cNvPr id="733" name="直線コネクタ 732">
          <a:extLst>
            <a:ext uri="{FF2B5EF4-FFF2-40B4-BE49-F238E27FC236}">
              <a16:creationId xmlns:a16="http://schemas.microsoft.com/office/drawing/2014/main" id="{00000000-0008-0000-0100-0000DD020000}"/>
            </a:ext>
          </a:extLst>
        </xdr:cNvPr>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99984</xdr:rowOff>
    </xdr:from>
    <xdr:ext cx="469744" cy="259045"/>
    <xdr:sp macro="" textlink="">
      <xdr:nvSpPr>
        <xdr:cNvPr id="734" name="【児童館】&#10;一人当たり面積平均値テキスト">
          <a:extLst>
            <a:ext uri="{FF2B5EF4-FFF2-40B4-BE49-F238E27FC236}">
              <a16:creationId xmlns:a16="http://schemas.microsoft.com/office/drawing/2014/main" id="{00000000-0008-0000-0100-0000DE020000}"/>
            </a:ext>
          </a:extLst>
        </xdr:cNvPr>
        <xdr:cNvSpPr txBox="1"/>
      </xdr:nvSpPr>
      <xdr:spPr>
        <a:xfrm>
          <a:off x="22199600" y="14158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77107</xdr:rowOff>
    </xdr:from>
    <xdr:to>
      <xdr:col>116</xdr:col>
      <xdr:colOff>114300</xdr:colOff>
      <xdr:row>84</xdr:row>
      <xdr:rowOff>7257</xdr:rowOff>
    </xdr:to>
    <xdr:sp macro="" textlink="">
      <xdr:nvSpPr>
        <xdr:cNvPr id="735" name="フローチャート: 判断 734">
          <a:extLst>
            <a:ext uri="{FF2B5EF4-FFF2-40B4-BE49-F238E27FC236}">
              <a16:creationId xmlns:a16="http://schemas.microsoft.com/office/drawing/2014/main" id="{00000000-0008-0000-0100-0000DF020000}"/>
            </a:ext>
          </a:extLst>
        </xdr:cNvPr>
        <xdr:cNvSpPr/>
      </xdr:nvSpPr>
      <xdr:spPr>
        <a:xfrm>
          <a:off x="22110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126093</xdr:rowOff>
    </xdr:from>
    <xdr:to>
      <xdr:col>112</xdr:col>
      <xdr:colOff>38100</xdr:colOff>
      <xdr:row>84</xdr:row>
      <xdr:rowOff>56243</xdr:rowOff>
    </xdr:to>
    <xdr:sp macro="" textlink="">
      <xdr:nvSpPr>
        <xdr:cNvPr id="736" name="フローチャート: 判断 735">
          <a:extLst>
            <a:ext uri="{FF2B5EF4-FFF2-40B4-BE49-F238E27FC236}">
              <a16:creationId xmlns:a16="http://schemas.microsoft.com/office/drawing/2014/main" id="{00000000-0008-0000-0100-0000E0020000}"/>
            </a:ext>
          </a:extLst>
        </xdr:cNvPr>
        <xdr:cNvSpPr/>
      </xdr:nvSpPr>
      <xdr:spPr>
        <a:xfrm>
          <a:off x="21272500" y="143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36286</xdr:rowOff>
    </xdr:from>
    <xdr:to>
      <xdr:col>107</xdr:col>
      <xdr:colOff>101600</xdr:colOff>
      <xdr:row>84</xdr:row>
      <xdr:rowOff>137886</xdr:rowOff>
    </xdr:to>
    <xdr:sp macro="" textlink="">
      <xdr:nvSpPr>
        <xdr:cNvPr id="737" name="フローチャート: 判断 736">
          <a:extLst>
            <a:ext uri="{FF2B5EF4-FFF2-40B4-BE49-F238E27FC236}">
              <a16:creationId xmlns:a16="http://schemas.microsoft.com/office/drawing/2014/main" id="{00000000-0008-0000-0100-0000E1020000}"/>
            </a:ext>
          </a:extLst>
        </xdr:cNvPr>
        <xdr:cNvSpPr/>
      </xdr:nvSpPr>
      <xdr:spPr>
        <a:xfrm>
          <a:off x="203835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85271</xdr:rowOff>
    </xdr:from>
    <xdr:to>
      <xdr:col>102</xdr:col>
      <xdr:colOff>165100</xdr:colOff>
      <xdr:row>85</xdr:row>
      <xdr:rowOff>15421</xdr:rowOff>
    </xdr:to>
    <xdr:sp macro="" textlink="">
      <xdr:nvSpPr>
        <xdr:cNvPr id="738" name="フローチャート: 判断 737">
          <a:extLst>
            <a:ext uri="{FF2B5EF4-FFF2-40B4-BE49-F238E27FC236}">
              <a16:creationId xmlns:a16="http://schemas.microsoft.com/office/drawing/2014/main" id="{00000000-0008-0000-0100-0000E2020000}"/>
            </a:ext>
          </a:extLst>
        </xdr:cNvPr>
        <xdr:cNvSpPr/>
      </xdr:nvSpPr>
      <xdr:spPr>
        <a:xfrm>
          <a:off x="19494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134257</xdr:rowOff>
    </xdr:from>
    <xdr:to>
      <xdr:col>98</xdr:col>
      <xdr:colOff>38100</xdr:colOff>
      <xdr:row>85</xdr:row>
      <xdr:rowOff>64407</xdr:rowOff>
    </xdr:to>
    <xdr:sp macro="" textlink="">
      <xdr:nvSpPr>
        <xdr:cNvPr id="739" name="フローチャート: 判断 738">
          <a:extLst>
            <a:ext uri="{FF2B5EF4-FFF2-40B4-BE49-F238E27FC236}">
              <a16:creationId xmlns:a16="http://schemas.microsoft.com/office/drawing/2014/main" id="{00000000-0008-0000-0100-0000E3020000}"/>
            </a:ext>
          </a:extLst>
        </xdr:cNvPr>
        <xdr:cNvSpPr/>
      </xdr:nvSpPr>
      <xdr:spPr>
        <a:xfrm>
          <a:off x="18605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0" name="テキスト ボックス 739">
          <a:extLst>
            <a:ext uri="{FF2B5EF4-FFF2-40B4-BE49-F238E27FC236}">
              <a16:creationId xmlns:a16="http://schemas.microsoft.com/office/drawing/2014/main" id="{00000000-0008-0000-0100-0000E4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1" name="テキスト ボックス 740">
          <a:extLst>
            <a:ext uri="{FF2B5EF4-FFF2-40B4-BE49-F238E27FC236}">
              <a16:creationId xmlns:a16="http://schemas.microsoft.com/office/drawing/2014/main" id="{00000000-0008-0000-0100-0000E5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2" name="テキスト ボックス 741">
          <a:extLst>
            <a:ext uri="{FF2B5EF4-FFF2-40B4-BE49-F238E27FC236}">
              <a16:creationId xmlns:a16="http://schemas.microsoft.com/office/drawing/2014/main" id="{00000000-0008-0000-0100-0000E6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3" name="テキスト ボックス 742">
          <a:extLst>
            <a:ext uri="{FF2B5EF4-FFF2-40B4-BE49-F238E27FC236}">
              <a16:creationId xmlns:a16="http://schemas.microsoft.com/office/drawing/2014/main" id="{00000000-0008-0000-0100-0000E7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4" name="テキスト ボックス 743">
          <a:extLst>
            <a:ext uri="{FF2B5EF4-FFF2-40B4-BE49-F238E27FC236}">
              <a16:creationId xmlns:a16="http://schemas.microsoft.com/office/drawing/2014/main" id="{00000000-0008-0000-0100-0000E8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109764</xdr:rowOff>
    </xdr:from>
    <xdr:to>
      <xdr:col>116</xdr:col>
      <xdr:colOff>114300</xdr:colOff>
      <xdr:row>86</xdr:row>
      <xdr:rowOff>39914</xdr:rowOff>
    </xdr:to>
    <xdr:sp macro="" textlink="">
      <xdr:nvSpPr>
        <xdr:cNvPr id="745" name="楕円 744">
          <a:extLst>
            <a:ext uri="{FF2B5EF4-FFF2-40B4-BE49-F238E27FC236}">
              <a16:creationId xmlns:a16="http://schemas.microsoft.com/office/drawing/2014/main" id="{00000000-0008-0000-0100-0000E9020000}"/>
            </a:ext>
          </a:extLst>
        </xdr:cNvPr>
        <xdr:cNvSpPr/>
      </xdr:nvSpPr>
      <xdr:spPr>
        <a:xfrm>
          <a:off x="22110700" y="1468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88191</xdr:rowOff>
    </xdr:from>
    <xdr:ext cx="469744" cy="259045"/>
    <xdr:sp macro="" textlink="">
      <xdr:nvSpPr>
        <xdr:cNvPr id="746" name="【児童館】&#10;一人当たり面積該当値テキスト">
          <a:extLst>
            <a:ext uri="{FF2B5EF4-FFF2-40B4-BE49-F238E27FC236}">
              <a16:creationId xmlns:a16="http://schemas.microsoft.com/office/drawing/2014/main" id="{00000000-0008-0000-0100-0000EA020000}"/>
            </a:ext>
          </a:extLst>
        </xdr:cNvPr>
        <xdr:cNvSpPr txBox="1"/>
      </xdr:nvSpPr>
      <xdr:spPr>
        <a:xfrm>
          <a:off x="22199600" y="1466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126093</xdr:rowOff>
    </xdr:from>
    <xdr:to>
      <xdr:col>112</xdr:col>
      <xdr:colOff>38100</xdr:colOff>
      <xdr:row>86</xdr:row>
      <xdr:rowOff>56243</xdr:rowOff>
    </xdr:to>
    <xdr:sp macro="" textlink="">
      <xdr:nvSpPr>
        <xdr:cNvPr id="747" name="楕円 746">
          <a:extLst>
            <a:ext uri="{FF2B5EF4-FFF2-40B4-BE49-F238E27FC236}">
              <a16:creationId xmlns:a16="http://schemas.microsoft.com/office/drawing/2014/main" id="{00000000-0008-0000-0100-0000EB020000}"/>
            </a:ext>
          </a:extLst>
        </xdr:cNvPr>
        <xdr:cNvSpPr/>
      </xdr:nvSpPr>
      <xdr:spPr>
        <a:xfrm>
          <a:off x="21272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160564</xdr:rowOff>
    </xdr:from>
    <xdr:to>
      <xdr:col>116</xdr:col>
      <xdr:colOff>63500</xdr:colOff>
      <xdr:row>86</xdr:row>
      <xdr:rowOff>5443</xdr:rowOff>
    </xdr:to>
    <xdr:cxnSp macro="">
      <xdr:nvCxnSpPr>
        <xdr:cNvPr id="748" name="直線コネクタ 747">
          <a:extLst>
            <a:ext uri="{FF2B5EF4-FFF2-40B4-BE49-F238E27FC236}">
              <a16:creationId xmlns:a16="http://schemas.microsoft.com/office/drawing/2014/main" id="{00000000-0008-0000-0100-0000EC020000}"/>
            </a:ext>
          </a:extLst>
        </xdr:cNvPr>
        <xdr:cNvCxnSpPr/>
      </xdr:nvCxnSpPr>
      <xdr:spPr>
        <a:xfrm flipV="1">
          <a:off x="21323300" y="14733814"/>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142421</xdr:rowOff>
    </xdr:from>
    <xdr:to>
      <xdr:col>107</xdr:col>
      <xdr:colOff>101600</xdr:colOff>
      <xdr:row>86</xdr:row>
      <xdr:rowOff>72571</xdr:rowOff>
    </xdr:to>
    <xdr:sp macro="" textlink="">
      <xdr:nvSpPr>
        <xdr:cNvPr id="749" name="楕円 748">
          <a:extLst>
            <a:ext uri="{FF2B5EF4-FFF2-40B4-BE49-F238E27FC236}">
              <a16:creationId xmlns:a16="http://schemas.microsoft.com/office/drawing/2014/main" id="{00000000-0008-0000-0100-0000ED020000}"/>
            </a:ext>
          </a:extLst>
        </xdr:cNvPr>
        <xdr:cNvSpPr/>
      </xdr:nvSpPr>
      <xdr:spPr>
        <a:xfrm>
          <a:off x="20383500" y="147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5443</xdr:rowOff>
    </xdr:from>
    <xdr:to>
      <xdr:col>111</xdr:col>
      <xdr:colOff>177800</xdr:colOff>
      <xdr:row>86</xdr:row>
      <xdr:rowOff>21771</xdr:rowOff>
    </xdr:to>
    <xdr:cxnSp macro="">
      <xdr:nvCxnSpPr>
        <xdr:cNvPr id="750" name="直線コネクタ 749">
          <a:extLst>
            <a:ext uri="{FF2B5EF4-FFF2-40B4-BE49-F238E27FC236}">
              <a16:creationId xmlns:a16="http://schemas.microsoft.com/office/drawing/2014/main" id="{00000000-0008-0000-0100-0000EE020000}"/>
            </a:ext>
          </a:extLst>
        </xdr:cNvPr>
        <xdr:cNvCxnSpPr/>
      </xdr:nvCxnSpPr>
      <xdr:spPr>
        <a:xfrm flipV="1">
          <a:off x="20434300" y="1475014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72770</xdr:rowOff>
    </xdr:from>
    <xdr:ext cx="469744" cy="259045"/>
    <xdr:sp macro="" textlink="">
      <xdr:nvSpPr>
        <xdr:cNvPr id="751" name="n_1aveValue【児童館】&#10;一人当たり面積">
          <a:extLst>
            <a:ext uri="{FF2B5EF4-FFF2-40B4-BE49-F238E27FC236}">
              <a16:creationId xmlns:a16="http://schemas.microsoft.com/office/drawing/2014/main" id="{00000000-0008-0000-0100-0000EF020000}"/>
            </a:ext>
          </a:extLst>
        </xdr:cNvPr>
        <xdr:cNvSpPr txBox="1"/>
      </xdr:nvSpPr>
      <xdr:spPr>
        <a:xfrm>
          <a:off x="21075727" y="1413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154413</xdr:rowOff>
    </xdr:from>
    <xdr:ext cx="469744" cy="259045"/>
    <xdr:sp macro="" textlink="">
      <xdr:nvSpPr>
        <xdr:cNvPr id="752" name="n_2aveValue【児童館】&#10;一人当たり面積">
          <a:extLst>
            <a:ext uri="{FF2B5EF4-FFF2-40B4-BE49-F238E27FC236}">
              <a16:creationId xmlns:a16="http://schemas.microsoft.com/office/drawing/2014/main" id="{00000000-0008-0000-0100-0000F0020000}"/>
            </a:ext>
          </a:extLst>
        </xdr:cNvPr>
        <xdr:cNvSpPr txBox="1"/>
      </xdr:nvSpPr>
      <xdr:spPr>
        <a:xfrm>
          <a:off x="20199427" y="1421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31948</xdr:rowOff>
    </xdr:from>
    <xdr:ext cx="469744" cy="259045"/>
    <xdr:sp macro="" textlink="">
      <xdr:nvSpPr>
        <xdr:cNvPr id="753" name="n_3aveValue【児童館】&#10;一人当たり面積">
          <a:extLst>
            <a:ext uri="{FF2B5EF4-FFF2-40B4-BE49-F238E27FC236}">
              <a16:creationId xmlns:a16="http://schemas.microsoft.com/office/drawing/2014/main" id="{00000000-0008-0000-0100-0000F1020000}"/>
            </a:ext>
          </a:extLst>
        </xdr:cNvPr>
        <xdr:cNvSpPr txBox="1"/>
      </xdr:nvSpPr>
      <xdr:spPr>
        <a:xfrm>
          <a:off x="19310427" y="1426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80934</xdr:rowOff>
    </xdr:from>
    <xdr:ext cx="469744" cy="259045"/>
    <xdr:sp macro="" textlink="">
      <xdr:nvSpPr>
        <xdr:cNvPr id="754" name="n_4aveValue【児童館】&#10;一人当たり面積">
          <a:extLst>
            <a:ext uri="{FF2B5EF4-FFF2-40B4-BE49-F238E27FC236}">
              <a16:creationId xmlns:a16="http://schemas.microsoft.com/office/drawing/2014/main" id="{00000000-0008-0000-0100-0000F2020000}"/>
            </a:ext>
          </a:extLst>
        </xdr:cNvPr>
        <xdr:cNvSpPr txBox="1"/>
      </xdr:nvSpPr>
      <xdr:spPr>
        <a:xfrm>
          <a:off x="18421427" y="1431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47370</xdr:rowOff>
    </xdr:from>
    <xdr:ext cx="469744" cy="259045"/>
    <xdr:sp macro="" textlink="">
      <xdr:nvSpPr>
        <xdr:cNvPr id="755" name="n_1mainValue【児童館】&#10;一人当たり面積">
          <a:extLst>
            <a:ext uri="{FF2B5EF4-FFF2-40B4-BE49-F238E27FC236}">
              <a16:creationId xmlns:a16="http://schemas.microsoft.com/office/drawing/2014/main" id="{00000000-0008-0000-0100-0000F3020000}"/>
            </a:ext>
          </a:extLst>
        </xdr:cNvPr>
        <xdr:cNvSpPr txBox="1"/>
      </xdr:nvSpPr>
      <xdr:spPr>
        <a:xfrm>
          <a:off x="21075727" y="1479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63698</xdr:rowOff>
    </xdr:from>
    <xdr:ext cx="469744" cy="259045"/>
    <xdr:sp macro="" textlink="">
      <xdr:nvSpPr>
        <xdr:cNvPr id="756" name="n_2mainValue【児童館】&#10;一人当たり面積">
          <a:extLst>
            <a:ext uri="{FF2B5EF4-FFF2-40B4-BE49-F238E27FC236}">
              <a16:creationId xmlns:a16="http://schemas.microsoft.com/office/drawing/2014/main" id="{00000000-0008-0000-0100-0000F4020000}"/>
            </a:ext>
          </a:extLst>
        </xdr:cNvPr>
        <xdr:cNvSpPr txBox="1"/>
      </xdr:nvSpPr>
      <xdr:spPr>
        <a:xfrm>
          <a:off x="20199427" y="1480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57" name="正方形/長方形 756">
          <a:extLst>
            <a:ext uri="{FF2B5EF4-FFF2-40B4-BE49-F238E27FC236}">
              <a16:creationId xmlns:a16="http://schemas.microsoft.com/office/drawing/2014/main" id="{00000000-0008-0000-0100-0000F5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8" name="正方形/長方形 757">
          <a:extLst>
            <a:ext uri="{FF2B5EF4-FFF2-40B4-BE49-F238E27FC236}">
              <a16:creationId xmlns:a16="http://schemas.microsoft.com/office/drawing/2014/main" id="{00000000-0008-0000-0100-0000F6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9" name="正方形/長方形 758">
          <a:extLst>
            <a:ext uri="{FF2B5EF4-FFF2-40B4-BE49-F238E27FC236}">
              <a16:creationId xmlns:a16="http://schemas.microsoft.com/office/drawing/2014/main" id="{00000000-0008-0000-0100-0000F7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0" name="正方形/長方形 759">
          <a:extLst>
            <a:ext uri="{FF2B5EF4-FFF2-40B4-BE49-F238E27FC236}">
              <a16:creationId xmlns:a16="http://schemas.microsoft.com/office/drawing/2014/main" id="{00000000-0008-0000-0100-0000F8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1" name="正方形/長方形 760">
          <a:extLst>
            <a:ext uri="{FF2B5EF4-FFF2-40B4-BE49-F238E27FC236}">
              <a16:creationId xmlns:a16="http://schemas.microsoft.com/office/drawing/2014/main" id="{00000000-0008-0000-0100-0000F9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2" name="正方形/長方形 761">
          <a:extLst>
            <a:ext uri="{FF2B5EF4-FFF2-40B4-BE49-F238E27FC236}">
              <a16:creationId xmlns:a16="http://schemas.microsoft.com/office/drawing/2014/main" id="{00000000-0008-0000-0100-0000FA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3" name="正方形/長方形 762">
          <a:extLst>
            <a:ext uri="{FF2B5EF4-FFF2-40B4-BE49-F238E27FC236}">
              <a16:creationId xmlns:a16="http://schemas.microsoft.com/office/drawing/2014/main" id="{00000000-0008-0000-0100-0000FB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正方形/長方形 763">
          <a:extLst>
            <a:ext uri="{FF2B5EF4-FFF2-40B4-BE49-F238E27FC236}">
              <a16:creationId xmlns:a16="http://schemas.microsoft.com/office/drawing/2014/main" id="{00000000-0008-0000-0100-0000FC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65" name="テキスト ボックス 764">
          <a:extLst>
            <a:ext uri="{FF2B5EF4-FFF2-40B4-BE49-F238E27FC236}">
              <a16:creationId xmlns:a16="http://schemas.microsoft.com/office/drawing/2014/main" id="{00000000-0008-0000-0100-0000FD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66" name="直線コネクタ 765">
          <a:extLst>
            <a:ext uri="{FF2B5EF4-FFF2-40B4-BE49-F238E27FC236}">
              <a16:creationId xmlns:a16="http://schemas.microsoft.com/office/drawing/2014/main" id="{00000000-0008-0000-0100-0000FE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67" name="テキスト ボックス 766">
          <a:extLst>
            <a:ext uri="{FF2B5EF4-FFF2-40B4-BE49-F238E27FC236}">
              <a16:creationId xmlns:a16="http://schemas.microsoft.com/office/drawing/2014/main" id="{00000000-0008-0000-0100-0000FF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68" name="直線コネクタ 767">
          <a:extLst>
            <a:ext uri="{FF2B5EF4-FFF2-40B4-BE49-F238E27FC236}">
              <a16:creationId xmlns:a16="http://schemas.microsoft.com/office/drawing/2014/main" id="{00000000-0008-0000-0100-00000003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69" name="テキスト ボックス 768">
          <a:extLst>
            <a:ext uri="{FF2B5EF4-FFF2-40B4-BE49-F238E27FC236}">
              <a16:creationId xmlns:a16="http://schemas.microsoft.com/office/drawing/2014/main" id="{00000000-0008-0000-0100-00000103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70" name="直線コネクタ 769">
          <a:extLst>
            <a:ext uri="{FF2B5EF4-FFF2-40B4-BE49-F238E27FC236}">
              <a16:creationId xmlns:a16="http://schemas.microsoft.com/office/drawing/2014/main" id="{00000000-0008-0000-0100-000002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71" name="テキスト ボックス 770">
          <a:extLst>
            <a:ext uri="{FF2B5EF4-FFF2-40B4-BE49-F238E27FC236}">
              <a16:creationId xmlns:a16="http://schemas.microsoft.com/office/drawing/2014/main" id="{00000000-0008-0000-0100-000003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72" name="直線コネクタ 771">
          <a:extLst>
            <a:ext uri="{FF2B5EF4-FFF2-40B4-BE49-F238E27FC236}">
              <a16:creationId xmlns:a16="http://schemas.microsoft.com/office/drawing/2014/main" id="{00000000-0008-0000-0100-000004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73" name="テキスト ボックス 772">
          <a:extLst>
            <a:ext uri="{FF2B5EF4-FFF2-40B4-BE49-F238E27FC236}">
              <a16:creationId xmlns:a16="http://schemas.microsoft.com/office/drawing/2014/main" id="{00000000-0008-0000-0100-000005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74" name="直線コネクタ 773">
          <a:extLst>
            <a:ext uri="{FF2B5EF4-FFF2-40B4-BE49-F238E27FC236}">
              <a16:creationId xmlns:a16="http://schemas.microsoft.com/office/drawing/2014/main" id="{00000000-0008-0000-0100-000006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75" name="テキスト ボックス 774">
          <a:extLst>
            <a:ext uri="{FF2B5EF4-FFF2-40B4-BE49-F238E27FC236}">
              <a16:creationId xmlns:a16="http://schemas.microsoft.com/office/drawing/2014/main" id="{00000000-0008-0000-0100-000007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76" name="直線コネクタ 775">
          <a:extLst>
            <a:ext uri="{FF2B5EF4-FFF2-40B4-BE49-F238E27FC236}">
              <a16:creationId xmlns:a16="http://schemas.microsoft.com/office/drawing/2014/main" id="{00000000-0008-0000-0100-000008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77" name="テキスト ボックス 776">
          <a:extLst>
            <a:ext uri="{FF2B5EF4-FFF2-40B4-BE49-F238E27FC236}">
              <a16:creationId xmlns:a16="http://schemas.microsoft.com/office/drawing/2014/main" id="{00000000-0008-0000-0100-00000903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8" name="直線コネクタ 777">
          <a:extLst>
            <a:ext uri="{FF2B5EF4-FFF2-40B4-BE49-F238E27FC236}">
              <a16:creationId xmlns:a16="http://schemas.microsoft.com/office/drawing/2014/main" id="{00000000-0008-0000-0100-00000A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79" name="テキスト ボックス 778">
          <a:extLst>
            <a:ext uri="{FF2B5EF4-FFF2-40B4-BE49-F238E27FC236}">
              <a16:creationId xmlns:a16="http://schemas.microsoft.com/office/drawing/2014/main" id="{00000000-0008-0000-0100-00000B03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0" name="【公民館】&#10;有形固定資産減価償却率グラフ枠">
          <a:extLst>
            <a:ext uri="{FF2B5EF4-FFF2-40B4-BE49-F238E27FC236}">
              <a16:creationId xmlns:a16="http://schemas.microsoft.com/office/drawing/2014/main" id="{00000000-0008-0000-0100-00000C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99061</xdr:rowOff>
    </xdr:from>
    <xdr:to>
      <xdr:col>85</xdr:col>
      <xdr:colOff>126364</xdr:colOff>
      <xdr:row>108</xdr:row>
      <xdr:rowOff>152400</xdr:rowOff>
    </xdr:to>
    <xdr:cxnSp macro="">
      <xdr:nvCxnSpPr>
        <xdr:cNvPr id="781" name="直線コネクタ 780">
          <a:extLst>
            <a:ext uri="{FF2B5EF4-FFF2-40B4-BE49-F238E27FC236}">
              <a16:creationId xmlns:a16="http://schemas.microsoft.com/office/drawing/2014/main" id="{00000000-0008-0000-0100-00000D030000}"/>
            </a:ext>
          </a:extLst>
        </xdr:cNvPr>
        <xdr:cNvCxnSpPr/>
      </xdr:nvCxnSpPr>
      <xdr:spPr>
        <a:xfrm flipV="1">
          <a:off x="16318864" y="17072611"/>
          <a:ext cx="0" cy="1596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82" name="【公民館】&#10;有形固定資産減価償却率最小値テキスト">
          <a:extLst>
            <a:ext uri="{FF2B5EF4-FFF2-40B4-BE49-F238E27FC236}">
              <a16:creationId xmlns:a16="http://schemas.microsoft.com/office/drawing/2014/main" id="{00000000-0008-0000-0100-00000E03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83" name="直線コネクタ 782">
          <a:extLst>
            <a:ext uri="{FF2B5EF4-FFF2-40B4-BE49-F238E27FC236}">
              <a16:creationId xmlns:a16="http://schemas.microsoft.com/office/drawing/2014/main" id="{00000000-0008-0000-0100-00000F03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45738</xdr:rowOff>
    </xdr:from>
    <xdr:ext cx="405111" cy="259045"/>
    <xdr:sp macro="" textlink="">
      <xdr:nvSpPr>
        <xdr:cNvPr id="784" name="【公民館】&#10;有形固定資産減価償却率最大値テキスト">
          <a:extLst>
            <a:ext uri="{FF2B5EF4-FFF2-40B4-BE49-F238E27FC236}">
              <a16:creationId xmlns:a16="http://schemas.microsoft.com/office/drawing/2014/main" id="{00000000-0008-0000-0100-000010030000}"/>
            </a:ext>
          </a:extLst>
        </xdr:cNvPr>
        <xdr:cNvSpPr txBox="1"/>
      </xdr:nvSpPr>
      <xdr:spPr>
        <a:xfrm>
          <a:off x="16357600" y="1684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99061</xdr:rowOff>
    </xdr:from>
    <xdr:to>
      <xdr:col>86</xdr:col>
      <xdr:colOff>25400</xdr:colOff>
      <xdr:row>99</xdr:row>
      <xdr:rowOff>99061</xdr:rowOff>
    </xdr:to>
    <xdr:cxnSp macro="">
      <xdr:nvCxnSpPr>
        <xdr:cNvPr id="785" name="直線コネクタ 784">
          <a:extLst>
            <a:ext uri="{FF2B5EF4-FFF2-40B4-BE49-F238E27FC236}">
              <a16:creationId xmlns:a16="http://schemas.microsoft.com/office/drawing/2014/main" id="{00000000-0008-0000-0100-000011030000}"/>
            </a:ext>
          </a:extLst>
        </xdr:cNvPr>
        <xdr:cNvCxnSpPr/>
      </xdr:nvCxnSpPr>
      <xdr:spPr>
        <a:xfrm>
          <a:off x="16230600" y="1707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33038</xdr:rowOff>
    </xdr:from>
    <xdr:ext cx="405111" cy="259045"/>
    <xdr:sp macro="" textlink="">
      <xdr:nvSpPr>
        <xdr:cNvPr id="786" name="【公民館】&#10;有形固定資産減価償却率平均値テキスト">
          <a:extLst>
            <a:ext uri="{FF2B5EF4-FFF2-40B4-BE49-F238E27FC236}">
              <a16:creationId xmlns:a16="http://schemas.microsoft.com/office/drawing/2014/main" id="{00000000-0008-0000-0100-000012030000}"/>
            </a:ext>
          </a:extLst>
        </xdr:cNvPr>
        <xdr:cNvSpPr txBox="1"/>
      </xdr:nvSpPr>
      <xdr:spPr>
        <a:xfrm>
          <a:off x="16357600" y="17692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10161</xdr:rowOff>
    </xdr:from>
    <xdr:to>
      <xdr:col>85</xdr:col>
      <xdr:colOff>177800</xdr:colOff>
      <xdr:row>104</xdr:row>
      <xdr:rowOff>111761</xdr:rowOff>
    </xdr:to>
    <xdr:sp macro="" textlink="">
      <xdr:nvSpPr>
        <xdr:cNvPr id="787" name="フローチャート: 判断 786">
          <a:extLst>
            <a:ext uri="{FF2B5EF4-FFF2-40B4-BE49-F238E27FC236}">
              <a16:creationId xmlns:a16="http://schemas.microsoft.com/office/drawing/2014/main" id="{00000000-0008-0000-0100-000013030000}"/>
            </a:ext>
          </a:extLst>
        </xdr:cNvPr>
        <xdr:cNvSpPr/>
      </xdr:nvSpPr>
      <xdr:spPr>
        <a:xfrm>
          <a:off x="162687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788" name="フローチャート: 判断 787">
          <a:extLst>
            <a:ext uri="{FF2B5EF4-FFF2-40B4-BE49-F238E27FC236}">
              <a16:creationId xmlns:a16="http://schemas.microsoft.com/office/drawing/2014/main" id="{00000000-0008-0000-0100-000014030000}"/>
            </a:ext>
          </a:extLst>
        </xdr:cNvPr>
        <xdr:cNvSpPr/>
      </xdr:nvSpPr>
      <xdr:spPr>
        <a:xfrm>
          <a:off x="15430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21589</xdr:rowOff>
    </xdr:from>
    <xdr:to>
      <xdr:col>76</xdr:col>
      <xdr:colOff>165100</xdr:colOff>
      <xdr:row>104</xdr:row>
      <xdr:rowOff>123189</xdr:rowOff>
    </xdr:to>
    <xdr:sp macro="" textlink="">
      <xdr:nvSpPr>
        <xdr:cNvPr id="789" name="フローチャート: 判断 788">
          <a:extLst>
            <a:ext uri="{FF2B5EF4-FFF2-40B4-BE49-F238E27FC236}">
              <a16:creationId xmlns:a16="http://schemas.microsoft.com/office/drawing/2014/main" id="{00000000-0008-0000-0100-000015030000}"/>
            </a:ext>
          </a:extLst>
        </xdr:cNvPr>
        <xdr:cNvSpPr/>
      </xdr:nvSpPr>
      <xdr:spPr>
        <a:xfrm>
          <a:off x="145415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19686</xdr:rowOff>
    </xdr:from>
    <xdr:to>
      <xdr:col>72</xdr:col>
      <xdr:colOff>38100</xdr:colOff>
      <xdr:row>104</xdr:row>
      <xdr:rowOff>121286</xdr:rowOff>
    </xdr:to>
    <xdr:sp macro="" textlink="">
      <xdr:nvSpPr>
        <xdr:cNvPr id="790" name="フローチャート: 判断 789">
          <a:extLst>
            <a:ext uri="{FF2B5EF4-FFF2-40B4-BE49-F238E27FC236}">
              <a16:creationId xmlns:a16="http://schemas.microsoft.com/office/drawing/2014/main" id="{00000000-0008-0000-0100-000016030000}"/>
            </a:ext>
          </a:extLst>
        </xdr:cNvPr>
        <xdr:cNvSpPr/>
      </xdr:nvSpPr>
      <xdr:spPr>
        <a:xfrm>
          <a:off x="13652500" y="1785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132080</xdr:rowOff>
    </xdr:from>
    <xdr:to>
      <xdr:col>67</xdr:col>
      <xdr:colOff>101600</xdr:colOff>
      <xdr:row>105</xdr:row>
      <xdr:rowOff>62230</xdr:rowOff>
    </xdr:to>
    <xdr:sp macro="" textlink="">
      <xdr:nvSpPr>
        <xdr:cNvPr id="791" name="フローチャート: 判断 790">
          <a:extLst>
            <a:ext uri="{FF2B5EF4-FFF2-40B4-BE49-F238E27FC236}">
              <a16:creationId xmlns:a16="http://schemas.microsoft.com/office/drawing/2014/main" id="{00000000-0008-0000-0100-000017030000}"/>
            </a:ext>
          </a:extLst>
        </xdr:cNvPr>
        <xdr:cNvSpPr/>
      </xdr:nvSpPr>
      <xdr:spPr>
        <a:xfrm>
          <a:off x="12763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2" name="テキスト ボックス 791">
          <a:extLst>
            <a:ext uri="{FF2B5EF4-FFF2-40B4-BE49-F238E27FC236}">
              <a16:creationId xmlns:a16="http://schemas.microsoft.com/office/drawing/2014/main" id="{00000000-0008-0000-0100-000018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3" name="テキスト ボックス 792">
          <a:extLst>
            <a:ext uri="{FF2B5EF4-FFF2-40B4-BE49-F238E27FC236}">
              <a16:creationId xmlns:a16="http://schemas.microsoft.com/office/drawing/2014/main" id="{00000000-0008-0000-0100-000019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4" name="テキスト ボックス 793">
          <a:extLst>
            <a:ext uri="{FF2B5EF4-FFF2-40B4-BE49-F238E27FC236}">
              <a16:creationId xmlns:a16="http://schemas.microsoft.com/office/drawing/2014/main" id="{00000000-0008-0000-0100-00001A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5" name="テキスト ボックス 794">
          <a:extLst>
            <a:ext uri="{FF2B5EF4-FFF2-40B4-BE49-F238E27FC236}">
              <a16:creationId xmlns:a16="http://schemas.microsoft.com/office/drawing/2014/main" id="{00000000-0008-0000-0100-00001B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6" name="テキスト ボックス 795">
          <a:extLst>
            <a:ext uri="{FF2B5EF4-FFF2-40B4-BE49-F238E27FC236}">
              <a16:creationId xmlns:a16="http://schemas.microsoft.com/office/drawing/2014/main" id="{00000000-0008-0000-0100-00001C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126364</xdr:rowOff>
    </xdr:from>
    <xdr:to>
      <xdr:col>85</xdr:col>
      <xdr:colOff>177800</xdr:colOff>
      <xdr:row>107</xdr:row>
      <xdr:rowOff>56514</xdr:rowOff>
    </xdr:to>
    <xdr:sp macro="" textlink="">
      <xdr:nvSpPr>
        <xdr:cNvPr id="797" name="楕円 796">
          <a:extLst>
            <a:ext uri="{FF2B5EF4-FFF2-40B4-BE49-F238E27FC236}">
              <a16:creationId xmlns:a16="http://schemas.microsoft.com/office/drawing/2014/main" id="{00000000-0008-0000-0100-00001D030000}"/>
            </a:ext>
          </a:extLst>
        </xdr:cNvPr>
        <xdr:cNvSpPr/>
      </xdr:nvSpPr>
      <xdr:spPr>
        <a:xfrm>
          <a:off x="16268700" y="1830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104791</xdr:rowOff>
    </xdr:from>
    <xdr:ext cx="405111" cy="259045"/>
    <xdr:sp macro="" textlink="">
      <xdr:nvSpPr>
        <xdr:cNvPr id="798" name="【公民館】&#10;有形固定資産減価償却率該当値テキスト">
          <a:extLst>
            <a:ext uri="{FF2B5EF4-FFF2-40B4-BE49-F238E27FC236}">
              <a16:creationId xmlns:a16="http://schemas.microsoft.com/office/drawing/2014/main" id="{00000000-0008-0000-0100-00001E030000}"/>
            </a:ext>
          </a:extLst>
        </xdr:cNvPr>
        <xdr:cNvSpPr txBox="1"/>
      </xdr:nvSpPr>
      <xdr:spPr>
        <a:xfrm>
          <a:off x="16357600" y="1827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92075</xdr:rowOff>
    </xdr:from>
    <xdr:to>
      <xdr:col>81</xdr:col>
      <xdr:colOff>101600</xdr:colOff>
      <xdr:row>107</xdr:row>
      <xdr:rowOff>22225</xdr:rowOff>
    </xdr:to>
    <xdr:sp macro="" textlink="">
      <xdr:nvSpPr>
        <xdr:cNvPr id="799" name="楕円 798">
          <a:extLst>
            <a:ext uri="{FF2B5EF4-FFF2-40B4-BE49-F238E27FC236}">
              <a16:creationId xmlns:a16="http://schemas.microsoft.com/office/drawing/2014/main" id="{00000000-0008-0000-0100-00001F030000}"/>
            </a:ext>
          </a:extLst>
        </xdr:cNvPr>
        <xdr:cNvSpPr/>
      </xdr:nvSpPr>
      <xdr:spPr>
        <a:xfrm>
          <a:off x="15430500" y="1826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142875</xdr:rowOff>
    </xdr:from>
    <xdr:to>
      <xdr:col>85</xdr:col>
      <xdr:colOff>127000</xdr:colOff>
      <xdr:row>107</xdr:row>
      <xdr:rowOff>5714</xdr:rowOff>
    </xdr:to>
    <xdr:cxnSp macro="">
      <xdr:nvCxnSpPr>
        <xdr:cNvPr id="800" name="直線コネクタ 799">
          <a:extLst>
            <a:ext uri="{FF2B5EF4-FFF2-40B4-BE49-F238E27FC236}">
              <a16:creationId xmlns:a16="http://schemas.microsoft.com/office/drawing/2014/main" id="{00000000-0008-0000-0100-000020030000}"/>
            </a:ext>
          </a:extLst>
        </xdr:cNvPr>
        <xdr:cNvCxnSpPr/>
      </xdr:nvCxnSpPr>
      <xdr:spPr>
        <a:xfrm>
          <a:off x="15481300" y="18316575"/>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55880</xdr:rowOff>
    </xdr:from>
    <xdr:to>
      <xdr:col>76</xdr:col>
      <xdr:colOff>165100</xdr:colOff>
      <xdr:row>106</xdr:row>
      <xdr:rowOff>157480</xdr:rowOff>
    </xdr:to>
    <xdr:sp macro="" textlink="">
      <xdr:nvSpPr>
        <xdr:cNvPr id="801" name="楕円 800">
          <a:extLst>
            <a:ext uri="{FF2B5EF4-FFF2-40B4-BE49-F238E27FC236}">
              <a16:creationId xmlns:a16="http://schemas.microsoft.com/office/drawing/2014/main" id="{00000000-0008-0000-0100-000021030000}"/>
            </a:ext>
          </a:extLst>
        </xdr:cNvPr>
        <xdr:cNvSpPr/>
      </xdr:nvSpPr>
      <xdr:spPr>
        <a:xfrm>
          <a:off x="14541500" y="182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106680</xdr:rowOff>
    </xdr:from>
    <xdr:to>
      <xdr:col>81</xdr:col>
      <xdr:colOff>50800</xdr:colOff>
      <xdr:row>106</xdr:row>
      <xdr:rowOff>142875</xdr:rowOff>
    </xdr:to>
    <xdr:cxnSp macro="">
      <xdr:nvCxnSpPr>
        <xdr:cNvPr id="802" name="直線コネクタ 801">
          <a:extLst>
            <a:ext uri="{FF2B5EF4-FFF2-40B4-BE49-F238E27FC236}">
              <a16:creationId xmlns:a16="http://schemas.microsoft.com/office/drawing/2014/main" id="{00000000-0008-0000-0100-000022030000}"/>
            </a:ext>
          </a:extLst>
        </xdr:cNvPr>
        <xdr:cNvCxnSpPr/>
      </xdr:nvCxnSpPr>
      <xdr:spPr>
        <a:xfrm>
          <a:off x="14592300" y="182803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153052</xdr:rowOff>
    </xdr:from>
    <xdr:ext cx="405111" cy="259045"/>
    <xdr:sp macro="" textlink="">
      <xdr:nvSpPr>
        <xdr:cNvPr id="803" name="n_1aveValue【公民館】&#10;有形固定資産減価償却率">
          <a:extLst>
            <a:ext uri="{FF2B5EF4-FFF2-40B4-BE49-F238E27FC236}">
              <a16:creationId xmlns:a16="http://schemas.microsoft.com/office/drawing/2014/main" id="{00000000-0008-0000-0100-000023030000}"/>
            </a:ext>
          </a:extLst>
        </xdr:cNvPr>
        <xdr:cNvSpPr txBox="1"/>
      </xdr:nvSpPr>
      <xdr:spPr>
        <a:xfrm>
          <a:off x="15266044"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139716</xdr:rowOff>
    </xdr:from>
    <xdr:ext cx="405111" cy="259045"/>
    <xdr:sp macro="" textlink="">
      <xdr:nvSpPr>
        <xdr:cNvPr id="804" name="n_2aveValue【公民館】&#10;有形固定資産減価償却率">
          <a:extLst>
            <a:ext uri="{FF2B5EF4-FFF2-40B4-BE49-F238E27FC236}">
              <a16:creationId xmlns:a16="http://schemas.microsoft.com/office/drawing/2014/main" id="{00000000-0008-0000-0100-000024030000}"/>
            </a:ext>
          </a:extLst>
        </xdr:cNvPr>
        <xdr:cNvSpPr txBox="1"/>
      </xdr:nvSpPr>
      <xdr:spPr>
        <a:xfrm>
          <a:off x="14389744" y="1762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137813</xdr:rowOff>
    </xdr:from>
    <xdr:ext cx="405111" cy="259045"/>
    <xdr:sp macro="" textlink="">
      <xdr:nvSpPr>
        <xdr:cNvPr id="805" name="n_3aveValue【公民館】&#10;有形固定資産減価償却率">
          <a:extLst>
            <a:ext uri="{FF2B5EF4-FFF2-40B4-BE49-F238E27FC236}">
              <a16:creationId xmlns:a16="http://schemas.microsoft.com/office/drawing/2014/main" id="{00000000-0008-0000-0100-000025030000}"/>
            </a:ext>
          </a:extLst>
        </xdr:cNvPr>
        <xdr:cNvSpPr txBox="1"/>
      </xdr:nvSpPr>
      <xdr:spPr>
        <a:xfrm>
          <a:off x="13500744" y="1762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78757</xdr:rowOff>
    </xdr:from>
    <xdr:ext cx="405111" cy="259045"/>
    <xdr:sp macro="" textlink="">
      <xdr:nvSpPr>
        <xdr:cNvPr id="806" name="n_4aveValue【公民館】&#10;有形固定資産減価償却率">
          <a:extLst>
            <a:ext uri="{FF2B5EF4-FFF2-40B4-BE49-F238E27FC236}">
              <a16:creationId xmlns:a16="http://schemas.microsoft.com/office/drawing/2014/main" id="{00000000-0008-0000-0100-000026030000}"/>
            </a:ext>
          </a:extLst>
        </xdr:cNvPr>
        <xdr:cNvSpPr txBox="1"/>
      </xdr:nvSpPr>
      <xdr:spPr>
        <a:xfrm>
          <a:off x="12611744" y="1773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13352</xdr:rowOff>
    </xdr:from>
    <xdr:ext cx="405111" cy="259045"/>
    <xdr:sp macro="" textlink="">
      <xdr:nvSpPr>
        <xdr:cNvPr id="807" name="n_1mainValue【公民館】&#10;有形固定資産減価償却率">
          <a:extLst>
            <a:ext uri="{FF2B5EF4-FFF2-40B4-BE49-F238E27FC236}">
              <a16:creationId xmlns:a16="http://schemas.microsoft.com/office/drawing/2014/main" id="{00000000-0008-0000-0100-000027030000}"/>
            </a:ext>
          </a:extLst>
        </xdr:cNvPr>
        <xdr:cNvSpPr txBox="1"/>
      </xdr:nvSpPr>
      <xdr:spPr>
        <a:xfrm>
          <a:off x="15266044" y="1835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148607</xdr:rowOff>
    </xdr:from>
    <xdr:ext cx="405111" cy="259045"/>
    <xdr:sp macro="" textlink="">
      <xdr:nvSpPr>
        <xdr:cNvPr id="808" name="n_2mainValue【公民館】&#10;有形固定資産減価償却率">
          <a:extLst>
            <a:ext uri="{FF2B5EF4-FFF2-40B4-BE49-F238E27FC236}">
              <a16:creationId xmlns:a16="http://schemas.microsoft.com/office/drawing/2014/main" id="{00000000-0008-0000-0100-000028030000}"/>
            </a:ext>
          </a:extLst>
        </xdr:cNvPr>
        <xdr:cNvSpPr txBox="1"/>
      </xdr:nvSpPr>
      <xdr:spPr>
        <a:xfrm>
          <a:off x="14389744" y="1832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9" name="正方形/長方形 808">
          <a:extLst>
            <a:ext uri="{FF2B5EF4-FFF2-40B4-BE49-F238E27FC236}">
              <a16:creationId xmlns:a16="http://schemas.microsoft.com/office/drawing/2014/main" id="{00000000-0008-0000-0100-000029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0" name="正方形/長方形 809">
          <a:extLst>
            <a:ext uri="{FF2B5EF4-FFF2-40B4-BE49-F238E27FC236}">
              <a16:creationId xmlns:a16="http://schemas.microsoft.com/office/drawing/2014/main" id="{00000000-0008-0000-0100-00002A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1" name="正方形/長方形 810">
          <a:extLst>
            <a:ext uri="{FF2B5EF4-FFF2-40B4-BE49-F238E27FC236}">
              <a16:creationId xmlns:a16="http://schemas.microsoft.com/office/drawing/2014/main" id="{00000000-0008-0000-0100-00002B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2" name="正方形/長方形 811">
          <a:extLst>
            <a:ext uri="{FF2B5EF4-FFF2-40B4-BE49-F238E27FC236}">
              <a16:creationId xmlns:a16="http://schemas.microsoft.com/office/drawing/2014/main" id="{00000000-0008-0000-0100-00002C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3" name="正方形/長方形 812">
          <a:extLst>
            <a:ext uri="{FF2B5EF4-FFF2-40B4-BE49-F238E27FC236}">
              <a16:creationId xmlns:a16="http://schemas.microsoft.com/office/drawing/2014/main" id="{00000000-0008-0000-0100-00002D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4" name="正方形/長方形 813">
          <a:extLst>
            <a:ext uri="{FF2B5EF4-FFF2-40B4-BE49-F238E27FC236}">
              <a16:creationId xmlns:a16="http://schemas.microsoft.com/office/drawing/2014/main" id="{00000000-0008-0000-0100-00002E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5" name="正方形/長方形 814">
          <a:extLst>
            <a:ext uri="{FF2B5EF4-FFF2-40B4-BE49-F238E27FC236}">
              <a16:creationId xmlns:a16="http://schemas.microsoft.com/office/drawing/2014/main" id="{00000000-0008-0000-0100-00002F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6" name="正方形/長方形 815">
          <a:extLst>
            <a:ext uri="{FF2B5EF4-FFF2-40B4-BE49-F238E27FC236}">
              <a16:creationId xmlns:a16="http://schemas.microsoft.com/office/drawing/2014/main" id="{00000000-0008-0000-0100-000030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7" name="テキスト ボックス 816">
          <a:extLst>
            <a:ext uri="{FF2B5EF4-FFF2-40B4-BE49-F238E27FC236}">
              <a16:creationId xmlns:a16="http://schemas.microsoft.com/office/drawing/2014/main" id="{00000000-0008-0000-0100-000031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8" name="直線コネクタ 817">
          <a:extLst>
            <a:ext uri="{FF2B5EF4-FFF2-40B4-BE49-F238E27FC236}">
              <a16:creationId xmlns:a16="http://schemas.microsoft.com/office/drawing/2014/main" id="{00000000-0008-0000-0100-000032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9" name="直線コネクタ 818">
          <a:extLst>
            <a:ext uri="{FF2B5EF4-FFF2-40B4-BE49-F238E27FC236}">
              <a16:creationId xmlns:a16="http://schemas.microsoft.com/office/drawing/2014/main" id="{00000000-0008-0000-0100-000033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20" name="テキスト ボックス 819">
          <a:extLst>
            <a:ext uri="{FF2B5EF4-FFF2-40B4-BE49-F238E27FC236}">
              <a16:creationId xmlns:a16="http://schemas.microsoft.com/office/drawing/2014/main" id="{00000000-0008-0000-0100-000034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21" name="直線コネクタ 820">
          <a:extLst>
            <a:ext uri="{FF2B5EF4-FFF2-40B4-BE49-F238E27FC236}">
              <a16:creationId xmlns:a16="http://schemas.microsoft.com/office/drawing/2014/main" id="{00000000-0008-0000-0100-000035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22" name="テキスト ボックス 821">
          <a:extLst>
            <a:ext uri="{FF2B5EF4-FFF2-40B4-BE49-F238E27FC236}">
              <a16:creationId xmlns:a16="http://schemas.microsoft.com/office/drawing/2014/main" id="{00000000-0008-0000-0100-000036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23" name="直線コネクタ 822">
          <a:extLst>
            <a:ext uri="{FF2B5EF4-FFF2-40B4-BE49-F238E27FC236}">
              <a16:creationId xmlns:a16="http://schemas.microsoft.com/office/drawing/2014/main" id="{00000000-0008-0000-0100-000037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24" name="テキスト ボックス 823">
          <a:extLst>
            <a:ext uri="{FF2B5EF4-FFF2-40B4-BE49-F238E27FC236}">
              <a16:creationId xmlns:a16="http://schemas.microsoft.com/office/drawing/2014/main" id="{00000000-0008-0000-0100-000038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25" name="直線コネクタ 824">
          <a:extLst>
            <a:ext uri="{FF2B5EF4-FFF2-40B4-BE49-F238E27FC236}">
              <a16:creationId xmlns:a16="http://schemas.microsoft.com/office/drawing/2014/main" id="{00000000-0008-0000-0100-000039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26" name="テキスト ボックス 825">
          <a:extLst>
            <a:ext uri="{FF2B5EF4-FFF2-40B4-BE49-F238E27FC236}">
              <a16:creationId xmlns:a16="http://schemas.microsoft.com/office/drawing/2014/main" id="{00000000-0008-0000-0100-00003A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7" name="直線コネクタ 826">
          <a:extLst>
            <a:ext uri="{FF2B5EF4-FFF2-40B4-BE49-F238E27FC236}">
              <a16:creationId xmlns:a16="http://schemas.microsoft.com/office/drawing/2014/main" id="{00000000-0008-0000-0100-00003B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8" name="テキスト ボックス 827">
          <a:extLst>
            <a:ext uri="{FF2B5EF4-FFF2-40B4-BE49-F238E27FC236}">
              <a16:creationId xmlns:a16="http://schemas.microsoft.com/office/drawing/2014/main" id="{00000000-0008-0000-0100-00003C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9" name="直線コネクタ 828">
          <a:extLst>
            <a:ext uri="{FF2B5EF4-FFF2-40B4-BE49-F238E27FC236}">
              <a16:creationId xmlns:a16="http://schemas.microsoft.com/office/drawing/2014/main" id="{00000000-0008-0000-0100-00003D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0" name="テキスト ボックス 829">
          <a:extLst>
            <a:ext uri="{FF2B5EF4-FFF2-40B4-BE49-F238E27FC236}">
              <a16:creationId xmlns:a16="http://schemas.microsoft.com/office/drawing/2014/main" id="{00000000-0008-0000-0100-00003E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1" name="【公民館】&#10;一人当たり面積グラフ枠">
          <a:extLst>
            <a:ext uri="{FF2B5EF4-FFF2-40B4-BE49-F238E27FC236}">
              <a16:creationId xmlns:a16="http://schemas.microsoft.com/office/drawing/2014/main" id="{00000000-0008-0000-0100-00003F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100330</xdr:rowOff>
    </xdr:from>
    <xdr:to>
      <xdr:col>116</xdr:col>
      <xdr:colOff>62864</xdr:colOff>
      <xdr:row>108</xdr:row>
      <xdr:rowOff>142239</xdr:rowOff>
    </xdr:to>
    <xdr:cxnSp macro="">
      <xdr:nvCxnSpPr>
        <xdr:cNvPr id="832" name="直線コネクタ 831">
          <a:extLst>
            <a:ext uri="{FF2B5EF4-FFF2-40B4-BE49-F238E27FC236}">
              <a16:creationId xmlns:a16="http://schemas.microsoft.com/office/drawing/2014/main" id="{00000000-0008-0000-0100-000040030000}"/>
            </a:ext>
          </a:extLst>
        </xdr:cNvPr>
        <xdr:cNvCxnSpPr/>
      </xdr:nvCxnSpPr>
      <xdr:spPr>
        <a:xfrm flipV="1">
          <a:off x="22160864" y="17245330"/>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833" name="【公民館】&#10;一人当たり面積最小値テキスト">
          <a:extLst>
            <a:ext uri="{FF2B5EF4-FFF2-40B4-BE49-F238E27FC236}">
              <a16:creationId xmlns:a16="http://schemas.microsoft.com/office/drawing/2014/main" id="{00000000-0008-0000-0100-000041030000}"/>
            </a:ext>
          </a:extLst>
        </xdr:cNvPr>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834" name="直線コネクタ 833">
          <a:extLst>
            <a:ext uri="{FF2B5EF4-FFF2-40B4-BE49-F238E27FC236}">
              <a16:creationId xmlns:a16="http://schemas.microsoft.com/office/drawing/2014/main" id="{00000000-0008-0000-0100-000042030000}"/>
            </a:ext>
          </a:extLst>
        </xdr:cNvPr>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47007</xdr:rowOff>
    </xdr:from>
    <xdr:ext cx="469744" cy="259045"/>
    <xdr:sp macro="" textlink="">
      <xdr:nvSpPr>
        <xdr:cNvPr id="835" name="【公民館】&#10;一人当たり面積最大値テキスト">
          <a:extLst>
            <a:ext uri="{FF2B5EF4-FFF2-40B4-BE49-F238E27FC236}">
              <a16:creationId xmlns:a16="http://schemas.microsoft.com/office/drawing/2014/main" id="{00000000-0008-0000-0100-000043030000}"/>
            </a:ext>
          </a:extLst>
        </xdr:cNvPr>
        <xdr:cNvSpPr txBox="1"/>
      </xdr:nvSpPr>
      <xdr:spPr>
        <a:xfrm>
          <a:off x="22199600" y="1702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100330</xdr:rowOff>
    </xdr:from>
    <xdr:to>
      <xdr:col>116</xdr:col>
      <xdr:colOff>152400</xdr:colOff>
      <xdr:row>100</xdr:row>
      <xdr:rowOff>100330</xdr:rowOff>
    </xdr:to>
    <xdr:cxnSp macro="">
      <xdr:nvCxnSpPr>
        <xdr:cNvPr id="836" name="直線コネクタ 835">
          <a:extLst>
            <a:ext uri="{FF2B5EF4-FFF2-40B4-BE49-F238E27FC236}">
              <a16:creationId xmlns:a16="http://schemas.microsoft.com/office/drawing/2014/main" id="{00000000-0008-0000-0100-000044030000}"/>
            </a:ext>
          </a:extLst>
        </xdr:cNvPr>
        <xdr:cNvCxnSpPr/>
      </xdr:nvCxnSpPr>
      <xdr:spPr>
        <a:xfrm>
          <a:off x="22072600" y="1724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118127</xdr:rowOff>
    </xdr:from>
    <xdr:ext cx="469744" cy="259045"/>
    <xdr:sp macro="" textlink="">
      <xdr:nvSpPr>
        <xdr:cNvPr id="837" name="【公民館】&#10;一人当たり面積平均値テキスト">
          <a:extLst>
            <a:ext uri="{FF2B5EF4-FFF2-40B4-BE49-F238E27FC236}">
              <a16:creationId xmlns:a16="http://schemas.microsoft.com/office/drawing/2014/main" id="{00000000-0008-0000-0100-000045030000}"/>
            </a:ext>
          </a:extLst>
        </xdr:cNvPr>
        <xdr:cNvSpPr txBox="1"/>
      </xdr:nvSpPr>
      <xdr:spPr>
        <a:xfrm>
          <a:off x="22199600" y="18120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95250</xdr:rowOff>
    </xdr:from>
    <xdr:to>
      <xdr:col>116</xdr:col>
      <xdr:colOff>114300</xdr:colOff>
      <xdr:row>107</xdr:row>
      <xdr:rowOff>25400</xdr:rowOff>
    </xdr:to>
    <xdr:sp macro="" textlink="">
      <xdr:nvSpPr>
        <xdr:cNvPr id="838" name="フローチャート: 判断 837">
          <a:extLst>
            <a:ext uri="{FF2B5EF4-FFF2-40B4-BE49-F238E27FC236}">
              <a16:creationId xmlns:a16="http://schemas.microsoft.com/office/drawing/2014/main" id="{00000000-0008-0000-0100-000046030000}"/>
            </a:ext>
          </a:extLst>
        </xdr:cNvPr>
        <xdr:cNvSpPr/>
      </xdr:nvSpPr>
      <xdr:spPr>
        <a:xfrm>
          <a:off x="22110700" y="1826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106680</xdr:rowOff>
    </xdr:from>
    <xdr:to>
      <xdr:col>112</xdr:col>
      <xdr:colOff>38100</xdr:colOff>
      <xdr:row>107</xdr:row>
      <xdr:rowOff>36830</xdr:rowOff>
    </xdr:to>
    <xdr:sp macro="" textlink="">
      <xdr:nvSpPr>
        <xdr:cNvPr id="839" name="フローチャート: 判断 838">
          <a:extLst>
            <a:ext uri="{FF2B5EF4-FFF2-40B4-BE49-F238E27FC236}">
              <a16:creationId xmlns:a16="http://schemas.microsoft.com/office/drawing/2014/main" id="{00000000-0008-0000-0100-000047030000}"/>
            </a:ext>
          </a:extLst>
        </xdr:cNvPr>
        <xdr:cNvSpPr/>
      </xdr:nvSpPr>
      <xdr:spPr>
        <a:xfrm>
          <a:off x="21272500" y="1828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143511</xdr:rowOff>
    </xdr:from>
    <xdr:to>
      <xdr:col>107</xdr:col>
      <xdr:colOff>101600</xdr:colOff>
      <xdr:row>107</xdr:row>
      <xdr:rowOff>73661</xdr:rowOff>
    </xdr:to>
    <xdr:sp macro="" textlink="">
      <xdr:nvSpPr>
        <xdr:cNvPr id="840" name="フローチャート: 判断 839">
          <a:extLst>
            <a:ext uri="{FF2B5EF4-FFF2-40B4-BE49-F238E27FC236}">
              <a16:creationId xmlns:a16="http://schemas.microsoft.com/office/drawing/2014/main" id="{00000000-0008-0000-0100-000048030000}"/>
            </a:ext>
          </a:extLst>
        </xdr:cNvPr>
        <xdr:cNvSpPr/>
      </xdr:nvSpPr>
      <xdr:spPr>
        <a:xfrm>
          <a:off x="20383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119380</xdr:rowOff>
    </xdr:from>
    <xdr:to>
      <xdr:col>102</xdr:col>
      <xdr:colOff>165100</xdr:colOff>
      <xdr:row>107</xdr:row>
      <xdr:rowOff>49530</xdr:rowOff>
    </xdr:to>
    <xdr:sp macro="" textlink="">
      <xdr:nvSpPr>
        <xdr:cNvPr id="841" name="フローチャート: 判断 840">
          <a:extLst>
            <a:ext uri="{FF2B5EF4-FFF2-40B4-BE49-F238E27FC236}">
              <a16:creationId xmlns:a16="http://schemas.microsoft.com/office/drawing/2014/main" id="{00000000-0008-0000-0100-000049030000}"/>
            </a:ext>
          </a:extLst>
        </xdr:cNvPr>
        <xdr:cNvSpPr/>
      </xdr:nvSpPr>
      <xdr:spPr>
        <a:xfrm>
          <a:off x="19494500"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109220</xdr:rowOff>
    </xdr:from>
    <xdr:to>
      <xdr:col>98</xdr:col>
      <xdr:colOff>38100</xdr:colOff>
      <xdr:row>107</xdr:row>
      <xdr:rowOff>39370</xdr:rowOff>
    </xdr:to>
    <xdr:sp macro="" textlink="">
      <xdr:nvSpPr>
        <xdr:cNvPr id="842" name="フローチャート: 判断 841">
          <a:extLst>
            <a:ext uri="{FF2B5EF4-FFF2-40B4-BE49-F238E27FC236}">
              <a16:creationId xmlns:a16="http://schemas.microsoft.com/office/drawing/2014/main" id="{00000000-0008-0000-0100-00004A030000}"/>
            </a:ext>
          </a:extLst>
        </xdr:cNvPr>
        <xdr:cNvSpPr/>
      </xdr:nvSpPr>
      <xdr:spPr>
        <a:xfrm>
          <a:off x="18605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id="{00000000-0008-0000-0100-00004B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4" name="テキスト ボックス 843">
          <a:extLst>
            <a:ext uri="{FF2B5EF4-FFF2-40B4-BE49-F238E27FC236}">
              <a16:creationId xmlns:a16="http://schemas.microsoft.com/office/drawing/2014/main" id="{00000000-0008-0000-0100-00004C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5" name="テキスト ボックス 844">
          <a:extLst>
            <a:ext uri="{FF2B5EF4-FFF2-40B4-BE49-F238E27FC236}">
              <a16:creationId xmlns:a16="http://schemas.microsoft.com/office/drawing/2014/main" id="{00000000-0008-0000-0100-00004D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6" name="テキスト ボックス 845">
          <a:extLst>
            <a:ext uri="{FF2B5EF4-FFF2-40B4-BE49-F238E27FC236}">
              <a16:creationId xmlns:a16="http://schemas.microsoft.com/office/drawing/2014/main" id="{00000000-0008-0000-0100-00004E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7" name="テキスト ボックス 846">
          <a:extLst>
            <a:ext uri="{FF2B5EF4-FFF2-40B4-BE49-F238E27FC236}">
              <a16:creationId xmlns:a16="http://schemas.microsoft.com/office/drawing/2014/main" id="{00000000-0008-0000-0100-00004F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142239</xdr:rowOff>
    </xdr:from>
    <xdr:to>
      <xdr:col>116</xdr:col>
      <xdr:colOff>114300</xdr:colOff>
      <xdr:row>107</xdr:row>
      <xdr:rowOff>72389</xdr:rowOff>
    </xdr:to>
    <xdr:sp macro="" textlink="">
      <xdr:nvSpPr>
        <xdr:cNvPr id="848" name="楕円 847">
          <a:extLst>
            <a:ext uri="{FF2B5EF4-FFF2-40B4-BE49-F238E27FC236}">
              <a16:creationId xmlns:a16="http://schemas.microsoft.com/office/drawing/2014/main" id="{00000000-0008-0000-0100-000050030000}"/>
            </a:ext>
          </a:extLst>
        </xdr:cNvPr>
        <xdr:cNvSpPr/>
      </xdr:nvSpPr>
      <xdr:spPr>
        <a:xfrm>
          <a:off x="22110700" y="1831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120666</xdr:rowOff>
    </xdr:from>
    <xdr:ext cx="469744" cy="259045"/>
    <xdr:sp macro="" textlink="">
      <xdr:nvSpPr>
        <xdr:cNvPr id="849" name="【公民館】&#10;一人当たり面積該当値テキスト">
          <a:extLst>
            <a:ext uri="{FF2B5EF4-FFF2-40B4-BE49-F238E27FC236}">
              <a16:creationId xmlns:a16="http://schemas.microsoft.com/office/drawing/2014/main" id="{00000000-0008-0000-0100-000051030000}"/>
            </a:ext>
          </a:extLst>
        </xdr:cNvPr>
        <xdr:cNvSpPr txBox="1"/>
      </xdr:nvSpPr>
      <xdr:spPr>
        <a:xfrm>
          <a:off x="22199600" y="1829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147320</xdr:rowOff>
    </xdr:from>
    <xdr:to>
      <xdr:col>112</xdr:col>
      <xdr:colOff>38100</xdr:colOff>
      <xdr:row>107</xdr:row>
      <xdr:rowOff>77470</xdr:rowOff>
    </xdr:to>
    <xdr:sp macro="" textlink="">
      <xdr:nvSpPr>
        <xdr:cNvPr id="850" name="楕円 849">
          <a:extLst>
            <a:ext uri="{FF2B5EF4-FFF2-40B4-BE49-F238E27FC236}">
              <a16:creationId xmlns:a16="http://schemas.microsoft.com/office/drawing/2014/main" id="{00000000-0008-0000-0100-000052030000}"/>
            </a:ext>
          </a:extLst>
        </xdr:cNvPr>
        <xdr:cNvSpPr/>
      </xdr:nvSpPr>
      <xdr:spPr>
        <a:xfrm>
          <a:off x="212725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21589</xdr:rowOff>
    </xdr:from>
    <xdr:to>
      <xdr:col>116</xdr:col>
      <xdr:colOff>63500</xdr:colOff>
      <xdr:row>107</xdr:row>
      <xdr:rowOff>26670</xdr:rowOff>
    </xdr:to>
    <xdr:cxnSp macro="">
      <xdr:nvCxnSpPr>
        <xdr:cNvPr id="851" name="直線コネクタ 850">
          <a:extLst>
            <a:ext uri="{FF2B5EF4-FFF2-40B4-BE49-F238E27FC236}">
              <a16:creationId xmlns:a16="http://schemas.microsoft.com/office/drawing/2014/main" id="{00000000-0008-0000-0100-000053030000}"/>
            </a:ext>
          </a:extLst>
        </xdr:cNvPr>
        <xdr:cNvCxnSpPr/>
      </xdr:nvCxnSpPr>
      <xdr:spPr>
        <a:xfrm flipV="1">
          <a:off x="21323300" y="18366739"/>
          <a:ext cx="8382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153670</xdr:rowOff>
    </xdr:from>
    <xdr:to>
      <xdr:col>107</xdr:col>
      <xdr:colOff>101600</xdr:colOff>
      <xdr:row>107</xdr:row>
      <xdr:rowOff>83820</xdr:rowOff>
    </xdr:to>
    <xdr:sp macro="" textlink="">
      <xdr:nvSpPr>
        <xdr:cNvPr id="852" name="楕円 851">
          <a:extLst>
            <a:ext uri="{FF2B5EF4-FFF2-40B4-BE49-F238E27FC236}">
              <a16:creationId xmlns:a16="http://schemas.microsoft.com/office/drawing/2014/main" id="{00000000-0008-0000-0100-000054030000}"/>
            </a:ext>
          </a:extLst>
        </xdr:cNvPr>
        <xdr:cNvSpPr/>
      </xdr:nvSpPr>
      <xdr:spPr>
        <a:xfrm>
          <a:off x="20383500" y="1832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26670</xdr:rowOff>
    </xdr:from>
    <xdr:to>
      <xdr:col>111</xdr:col>
      <xdr:colOff>177800</xdr:colOff>
      <xdr:row>107</xdr:row>
      <xdr:rowOff>33020</xdr:rowOff>
    </xdr:to>
    <xdr:cxnSp macro="">
      <xdr:nvCxnSpPr>
        <xdr:cNvPr id="853" name="直線コネクタ 852">
          <a:extLst>
            <a:ext uri="{FF2B5EF4-FFF2-40B4-BE49-F238E27FC236}">
              <a16:creationId xmlns:a16="http://schemas.microsoft.com/office/drawing/2014/main" id="{00000000-0008-0000-0100-000055030000}"/>
            </a:ext>
          </a:extLst>
        </xdr:cNvPr>
        <xdr:cNvCxnSpPr/>
      </xdr:nvCxnSpPr>
      <xdr:spPr>
        <a:xfrm flipV="1">
          <a:off x="20434300" y="1837182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53357</xdr:rowOff>
    </xdr:from>
    <xdr:ext cx="469744" cy="259045"/>
    <xdr:sp macro="" textlink="">
      <xdr:nvSpPr>
        <xdr:cNvPr id="854" name="n_1aveValue【公民館】&#10;一人当たり面積">
          <a:extLst>
            <a:ext uri="{FF2B5EF4-FFF2-40B4-BE49-F238E27FC236}">
              <a16:creationId xmlns:a16="http://schemas.microsoft.com/office/drawing/2014/main" id="{00000000-0008-0000-0100-000056030000}"/>
            </a:ext>
          </a:extLst>
        </xdr:cNvPr>
        <xdr:cNvSpPr txBox="1"/>
      </xdr:nvSpPr>
      <xdr:spPr>
        <a:xfrm>
          <a:off x="21075727" y="1805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90188</xdr:rowOff>
    </xdr:from>
    <xdr:ext cx="469744" cy="259045"/>
    <xdr:sp macro="" textlink="">
      <xdr:nvSpPr>
        <xdr:cNvPr id="855" name="n_2aveValue【公民館】&#10;一人当たり面積">
          <a:extLst>
            <a:ext uri="{FF2B5EF4-FFF2-40B4-BE49-F238E27FC236}">
              <a16:creationId xmlns:a16="http://schemas.microsoft.com/office/drawing/2014/main" id="{00000000-0008-0000-0100-000057030000}"/>
            </a:ext>
          </a:extLst>
        </xdr:cNvPr>
        <xdr:cNvSpPr txBox="1"/>
      </xdr:nvSpPr>
      <xdr:spPr>
        <a:xfrm>
          <a:off x="20199427"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66057</xdr:rowOff>
    </xdr:from>
    <xdr:ext cx="469744" cy="259045"/>
    <xdr:sp macro="" textlink="">
      <xdr:nvSpPr>
        <xdr:cNvPr id="856" name="n_3aveValue【公民館】&#10;一人当たり面積">
          <a:extLst>
            <a:ext uri="{FF2B5EF4-FFF2-40B4-BE49-F238E27FC236}">
              <a16:creationId xmlns:a16="http://schemas.microsoft.com/office/drawing/2014/main" id="{00000000-0008-0000-0100-000058030000}"/>
            </a:ext>
          </a:extLst>
        </xdr:cNvPr>
        <xdr:cNvSpPr txBox="1"/>
      </xdr:nvSpPr>
      <xdr:spPr>
        <a:xfrm>
          <a:off x="19310427" y="1806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55897</xdr:rowOff>
    </xdr:from>
    <xdr:ext cx="469744" cy="259045"/>
    <xdr:sp macro="" textlink="">
      <xdr:nvSpPr>
        <xdr:cNvPr id="857" name="n_4aveValue【公民館】&#10;一人当たり面積">
          <a:extLst>
            <a:ext uri="{FF2B5EF4-FFF2-40B4-BE49-F238E27FC236}">
              <a16:creationId xmlns:a16="http://schemas.microsoft.com/office/drawing/2014/main" id="{00000000-0008-0000-0100-000059030000}"/>
            </a:ext>
          </a:extLst>
        </xdr:cNvPr>
        <xdr:cNvSpPr txBox="1"/>
      </xdr:nvSpPr>
      <xdr:spPr>
        <a:xfrm>
          <a:off x="18421427"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68597</xdr:rowOff>
    </xdr:from>
    <xdr:ext cx="469744" cy="259045"/>
    <xdr:sp macro="" textlink="">
      <xdr:nvSpPr>
        <xdr:cNvPr id="858" name="n_1mainValue【公民館】&#10;一人当たり面積">
          <a:extLst>
            <a:ext uri="{FF2B5EF4-FFF2-40B4-BE49-F238E27FC236}">
              <a16:creationId xmlns:a16="http://schemas.microsoft.com/office/drawing/2014/main" id="{00000000-0008-0000-0100-00005A030000}"/>
            </a:ext>
          </a:extLst>
        </xdr:cNvPr>
        <xdr:cNvSpPr txBox="1"/>
      </xdr:nvSpPr>
      <xdr:spPr>
        <a:xfrm>
          <a:off x="21075727" y="1841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74947</xdr:rowOff>
    </xdr:from>
    <xdr:ext cx="469744" cy="259045"/>
    <xdr:sp macro="" textlink="">
      <xdr:nvSpPr>
        <xdr:cNvPr id="859" name="n_2mainValue【公民館】&#10;一人当たり面積">
          <a:extLst>
            <a:ext uri="{FF2B5EF4-FFF2-40B4-BE49-F238E27FC236}">
              <a16:creationId xmlns:a16="http://schemas.microsoft.com/office/drawing/2014/main" id="{00000000-0008-0000-0100-00005B030000}"/>
            </a:ext>
          </a:extLst>
        </xdr:cNvPr>
        <xdr:cNvSpPr txBox="1"/>
      </xdr:nvSpPr>
      <xdr:spPr>
        <a:xfrm>
          <a:off x="20199427" y="1842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0" name="正方形/長方形 859">
          <a:extLst>
            <a:ext uri="{FF2B5EF4-FFF2-40B4-BE49-F238E27FC236}">
              <a16:creationId xmlns:a16="http://schemas.microsoft.com/office/drawing/2014/main" id="{00000000-0008-0000-0100-00005C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1" name="正方形/長方形 860">
          <a:extLst>
            <a:ext uri="{FF2B5EF4-FFF2-40B4-BE49-F238E27FC236}">
              <a16:creationId xmlns:a16="http://schemas.microsoft.com/office/drawing/2014/main" id="{00000000-0008-0000-0100-00005D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2" name="テキスト ボックス 861">
          <a:extLst>
            <a:ext uri="{FF2B5EF4-FFF2-40B4-BE49-F238E27FC236}">
              <a16:creationId xmlns:a16="http://schemas.microsoft.com/office/drawing/2014/main" id="{00000000-0008-0000-0100-00005E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類似団体と比較して有形固定資産減価償却率が高くなっている施設は、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認定こども園・幼稚園・保育所、学校施設、公民館であり、それ以外の類型においては同水準か、下回っている。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400">
              <a:effectLst/>
              <a:latin typeface="ＭＳ Ｐゴシック" panose="020B0600070205080204" pitchFamily="50" charset="-128"/>
              <a:ea typeface="ＭＳ Ｐゴシック" panose="020B0600070205080204" pitchFamily="50" charset="-128"/>
            </a:rPr>
            <a:t>　認定こども園・幼稚園・保育所については、令和</a:t>
          </a:r>
          <a:r>
            <a:rPr lang="en-US" altLang="ja-JP" sz="1400">
              <a:effectLst/>
              <a:latin typeface="ＭＳ Ｐゴシック" panose="020B0600070205080204" pitchFamily="50" charset="-128"/>
              <a:ea typeface="ＭＳ Ｐゴシック" panose="020B0600070205080204" pitchFamily="50" charset="-128"/>
            </a:rPr>
            <a:t>5</a:t>
          </a:r>
          <a:r>
            <a:rPr lang="ja-JP" altLang="en-US" sz="1400">
              <a:effectLst/>
              <a:latin typeface="ＭＳ Ｐゴシック" panose="020B0600070205080204" pitchFamily="50" charset="-128"/>
              <a:ea typeface="ＭＳ Ｐゴシック" panose="020B0600070205080204" pitchFamily="50" charset="-128"/>
            </a:rPr>
            <a:t>年度に認定こども園の新設を予定しており、数値の改善が見込まれる。学校施設については、中学校が耐用年数を経過しており有形固定資産減価償却率を引き上げているが、</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令和元年度</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個別施設計画を策定済であり、長寿命化に向けた取組を行っている。公民館については、地域にある分館の老朽化が進んでおり、高い数値となっている。道路については類近年整備した避難道路等が数値を引き下げて</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いるが、</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その他の多くの道路は数値以上に更新時期に来ている。橋りょう・トンネルについては近年において計画的な更新を行っており、数値を見ると全国平均よりも低い数値となっている。公営住宅については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町営住宅総数の</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分の</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程度が東日本大震災の災害公営住宅であり、建築から間もないことから大きく数値を引き下げている。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400">
              <a:effectLst/>
              <a:latin typeface="ＭＳ Ｐゴシック" panose="020B0600070205080204" pitchFamily="50" charset="-128"/>
              <a:ea typeface="ＭＳ Ｐゴシック" panose="020B0600070205080204" pitchFamily="50" charset="-128"/>
            </a:rPr>
            <a:t>　一人あたりの面積については、学校施設と児童館が低い水準にあるが、子どもの数が少なくなっているため、毎年上昇している。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宮城県松島町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13,896
13,838
53.56
11,681,464
9,859,395
322,224
3,856,774
5,527,682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21.7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00000000-0008-0000-0200-000040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00000000-0008-0000-0200-000044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00000000-0008-0000-0200-00004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00000000-0008-0000-0200-00004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169545</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00000000-0008-0000-0200-000049000000}"/>
            </a:ext>
          </a:extLst>
        </xdr:cNvPr>
        <xdr:cNvCxnSpPr/>
      </xdr:nvCxnSpPr>
      <xdr:spPr>
        <a:xfrm flipV="1">
          <a:off x="4634865" y="9599295"/>
          <a:ext cx="0" cy="144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00000000-0008-0000-0200-00004A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00000000-0008-0000-0200-00004B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116222</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00000000-0008-0000-0200-00004C000000}"/>
            </a:ext>
          </a:extLst>
        </xdr:cNvPr>
        <xdr:cNvSpPr txBox="1"/>
      </xdr:nvSpPr>
      <xdr:spPr>
        <a:xfrm>
          <a:off x="4673600" y="937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169545</xdr:rowOff>
    </xdr:from>
    <xdr:to>
      <xdr:col>24</xdr:col>
      <xdr:colOff>152400</xdr:colOff>
      <xdr:row>55</xdr:row>
      <xdr:rowOff>169545</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4546600" y="959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154322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00000000-0008-0000-0200-00004E000000}"/>
            </a:ext>
          </a:extLst>
        </xdr:cNvPr>
        <xdr:cNvSpPr txBox="1"/>
      </xdr:nvSpPr>
      <xdr:spPr>
        <a:xfrm>
          <a:off x="4673600" y="1026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4445</xdr:rowOff>
    </xdr:from>
    <xdr:to>
      <xdr:col>24</xdr:col>
      <xdr:colOff>114300</xdr:colOff>
      <xdr:row>60</xdr:row>
      <xdr:rowOff>106045</xdr:rowOff>
    </xdr:to>
    <xdr:sp macro="" textlink="">
      <xdr:nvSpPr>
        <xdr:cNvPr id="79" name="フローチャート: 判断 78">
          <a:extLst>
            <a:ext uri="{FF2B5EF4-FFF2-40B4-BE49-F238E27FC236}">
              <a16:creationId xmlns:a16="http://schemas.microsoft.com/office/drawing/2014/main" id="{00000000-0008-0000-0200-00004F000000}"/>
            </a:ext>
          </a:extLst>
        </xdr:cNvPr>
        <xdr:cNvSpPr/>
      </xdr:nvSpPr>
      <xdr:spPr>
        <a:xfrm>
          <a:off x="45847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153035</xdr:rowOff>
    </xdr:from>
    <xdr:to>
      <xdr:col>20</xdr:col>
      <xdr:colOff>38100</xdr:colOff>
      <xdr:row>60</xdr:row>
      <xdr:rowOff>83185</xdr:rowOff>
    </xdr:to>
    <xdr:sp macro="" textlink="">
      <xdr:nvSpPr>
        <xdr:cNvPr id="80" name="フローチャート: 判断 79">
          <a:extLst>
            <a:ext uri="{FF2B5EF4-FFF2-40B4-BE49-F238E27FC236}">
              <a16:creationId xmlns:a16="http://schemas.microsoft.com/office/drawing/2014/main" id="{00000000-0008-0000-0200-000050000000}"/>
            </a:ext>
          </a:extLst>
        </xdr:cNvPr>
        <xdr:cNvSpPr/>
      </xdr:nvSpPr>
      <xdr:spPr>
        <a:xfrm>
          <a:off x="3746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145415</xdr:rowOff>
    </xdr:from>
    <xdr:to>
      <xdr:col>15</xdr:col>
      <xdr:colOff>101600</xdr:colOff>
      <xdr:row>60</xdr:row>
      <xdr:rowOff>75565</xdr:rowOff>
    </xdr:to>
    <xdr:sp macro="" textlink="">
      <xdr:nvSpPr>
        <xdr:cNvPr id="81" name="フローチャート: 判断 80">
          <a:extLst>
            <a:ext uri="{FF2B5EF4-FFF2-40B4-BE49-F238E27FC236}">
              <a16:creationId xmlns:a16="http://schemas.microsoft.com/office/drawing/2014/main" id="{00000000-0008-0000-0200-000051000000}"/>
            </a:ext>
          </a:extLst>
        </xdr:cNvPr>
        <xdr:cNvSpPr/>
      </xdr:nvSpPr>
      <xdr:spPr>
        <a:xfrm>
          <a:off x="2857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133985</xdr:rowOff>
    </xdr:from>
    <xdr:to>
      <xdr:col>10</xdr:col>
      <xdr:colOff>165100</xdr:colOff>
      <xdr:row>60</xdr:row>
      <xdr:rowOff>64135</xdr:rowOff>
    </xdr:to>
    <xdr:sp macro="" textlink="">
      <xdr:nvSpPr>
        <xdr:cNvPr id="82" name="フローチャート: 判断 81">
          <a:extLst>
            <a:ext uri="{FF2B5EF4-FFF2-40B4-BE49-F238E27FC236}">
              <a16:creationId xmlns:a16="http://schemas.microsoft.com/office/drawing/2014/main" id="{00000000-0008-0000-0200-000052000000}"/>
            </a:ext>
          </a:extLst>
        </xdr:cNvPr>
        <xdr:cNvSpPr/>
      </xdr:nvSpPr>
      <xdr:spPr>
        <a:xfrm>
          <a:off x="19685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83" name="フローチャート: 判断 82">
          <a:extLst>
            <a:ext uri="{FF2B5EF4-FFF2-40B4-BE49-F238E27FC236}">
              <a16:creationId xmlns:a16="http://schemas.microsoft.com/office/drawing/2014/main" id="{00000000-0008-0000-0200-000053000000}"/>
            </a:ext>
          </a:extLst>
        </xdr:cNvPr>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00000000-0008-0000-0200-00005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67310</xdr:rowOff>
    </xdr:from>
    <xdr:to>
      <xdr:col>24</xdr:col>
      <xdr:colOff>114300</xdr:colOff>
      <xdr:row>57</xdr:row>
      <xdr:rowOff>168910</xdr:rowOff>
    </xdr:to>
    <xdr:sp macro="" textlink="">
      <xdr:nvSpPr>
        <xdr:cNvPr id="89" name="楕円 88">
          <a:extLst>
            <a:ext uri="{FF2B5EF4-FFF2-40B4-BE49-F238E27FC236}">
              <a16:creationId xmlns:a16="http://schemas.microsoft.com/office/drawing/2014/main" id="{00000000-0008-0000-0200-000059000000}"/>
            </a:ext>
          </a:extLst>
        </xdr:cNvPr>
        <xdr:cNvSpPr/>
      </xdr:nvSpPr>
      <xdr:spPr>
        <a:xfrm>
          <a:off x="4584700" y="983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90187</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00000000-0008-0000-0200-00005A000000}"/>
            </a:ext>
          </a:extLst>
        </xdr:cNvPr>
        <xdr:cNvSpPr txBox="1"/>
      </xdr:nvSpPr>
      <xdr:spPr>
        <a:xfrm>
          <a:off x="4673600"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25400</xdr:rowOff>
    </xdr:from>
    <xdr:to>
      <xdr:col>20</xdr:col>
      <xdr:colOff>38100</xdr:colOff>
      <xdr:row>57</xdr:row>
      <xdr:rowOff>127000</xdr:rowOff>
    </xdr:to>
    <xdr:sp macro="" textlink="">
      <xdr:nvSpPr>
        <xdr:cNvPr id="91" name="楕円 90">
          <a:extLst>
            <a:ext uri="{FF2B5EF4-FFF2-40B4-BE49-F238E27FC236}">
              <a16:creationId xmlns:a16="http://schemas.microsoft.com/office/drawing/2014/main" id="{00000000-0008-0000-0200-00005B000000}"/>
            </a:ext>
          </a:extLst>
        </xdr:cNvPr>
        <xdr:cNvSpPr/>
      </xdr:nvSpPr>
      <xdr:spPr>
        <a:xfrm>
          <a:off x="3746500" y="979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76200</xdr:rowOff>
    </xdr:from>
    <xdr:to>
      <xdr:col>24</xdr:col>
      <xdr:colOff>63500</xdr:colOff>
      <xdr:row>57</xdr:row>
      <xdr:rowOff>118110</xdr:rowOff>
    </xdr:to>
    <xdr:cxnSp macro="">
      <xdr:nvCxnSpPr>
        <xdr:cNvPr id="92" name="直線コネクタ 91">
          <a:extLst>
            <a:ext uri="{FF2B5EF4-FFF2-40B4-BE49-F238E27FC236}">
              <a16:creationId xmlns:a16="http://schemas.microsoft.com/office/drawing/2014/main" id="{00000000-0008-0000-0200-00005C000000}"/>
            </a:ext>
          </a:extLst>
        </xdr:cNvPr>
        <xdr:cNvCxnSpPr/>
      </xdr:nvCxnSpPr>
      <xdr:spPr>
        <a:xfrm>
          <a:off x="3797300" y="984885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154940</xdr:rowOff>
    </xdr:from>
    <xdr:to>
      <xdr:col>15</xdr:col>
      <xdr:colOff>101600</xdr:colOff>
      <xdr:row>57</xdr:row>
      <xdr:rowOff>85090</xdr:rowOff>
    </xdr:to>
    <xdr:sp macro="" textlink="">
      <xdr:nvSpPr>
        <xdr:cNvPr id="93" name="楕円 92">
          <a:extLst>
            <a:ext uri="{FF2B5EF4-FFF2-40B4-BE49-F238E27FC236}">
              <a16:creationId xmlns:a16="http://schemas.microsoft.com/office/drawing/2014/main" id="{00000000-0008-0000-0200-00005D000000}"/>
            </a:ext>
          </a:extLst>
        </xdr:cNvPr>
        <xdr:cNvSpPr/>
      </xdr:nvSpPr>
      <xdr:spPr>
        <a:xfrm>
          <a:off x="2857500" y="97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34290</xdr:rowOff>
    </xdr:from>
    <xdr:to>
      <xdr:col>19</xdr:col>
      <xdr:colOff>177800</xdr:colOff>
      <xdr:row>57</xdr:row>
      <xdr:rowOff>76200</xdr:rowOff>
    </xdr:to>
    <xdr:cxnSp macro="">
      <xdr:nvCxnSpPr>
        <xdr:cNvPr id="94" name="直線コネクタ 93">
          <a:extLst>
            <a:ext uri="{FF2B5EF4-FFF2-40B4-BE49-F238E27FC236}">
              <a16:creationId xmlns:a16="http://schemas.microsoft.com/office/drawing/2014/main" id="{00000000-0008-0000-0200-00005E000000}"/>
            </a:ext>
          </a:extLst>
        </xdr:cNvPr>
        <xdr:cNvCxnSpPr/>
      </xdr:nvCxnSpPr>
      <xdr:spPr>
        <a:xfrm>
          <a:off x="2908300" y="98069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74312</xdr:rowOff>
    </xdr:from>
    <xdr:ext cx="405111" cy="259045"/>
    <xdr:sp macro="" textlink="">
      <xdr:nvSpPr>
        <xdr:cNvPr id="95" name="n_1aveValue【体育館・プール】&#10;有形固定資産減価償却率">
          <a:extLst>
            <a:ext uri="{FF2B5EF4-FFF2-40B4-BE49-F238E27FC236}">
              <a16:creationId xmlns:a16="http://schemas.microsoft.com/office/drawing/2014/main" id="{00000000-0008-0000-0200-00005F000000}"/>
            </a:ext>
          </a:extLst>
        </xdr:cNvPr>
        <xdr:cNvSpPr txBox="1"/>
      </xdr:nvSpPr>
      <xdr:spPr>
        <a:xfrm>
          <a:off x="35820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66692</xdr:rowOff>
    </xdr:from>
    <xdr:ext cx="405111" cy="259045"/>
    <xdr:sp macro="" textlink="">
      <xdr:nvSpPr>
        <xdr:cNvPr id="96" name="n_2aveValue【体育館・プール】&#10;有形固定資産減価償却率">
          <a:extLst>
            <a:ext uri="{FF2B5EF4-FFF2-40B4-BE49-F238E27FC236}">
              <a16:creationId xmlns:a16="http://schemas.microsoft.com/office/drawing/2014/main" id="{00000000-0008-0000-0200-000060000000}"/>
            </a:ext>
          </a:extLst>
        </xdr:cNvPr>
        <xdr:cNvSpPr txBox="1"/>
      </xdr:nvSpPr>
      <xdr:spPr>
        <a:xfrm>
          <a:off x="2705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80662</xdr:rowOff>
    </xdr:from>
    <xdr:ext cx="405111" cy="259045"/>
    <xdr:sp macro="" textlink="">
      <xdr:nvSpPr>
        <xdr:cNvPr id="97" name="n_3aveValue【体育館・プール】&#10;有形固定資産減価償却率">
          <a:extLst>
            <a:ext uri="{FF2B5EF4-FFF2-40B4-BE49-F238E27FC236}">
              <a16:creationId xmlns:a16="http://schemas.microsoft.com/office/drawing/2014/main" id="{00000000-0008-0000-0200-000061000000}"/>
            </a:ext>
          </a:extLst>
        </xdr:cNvPr>
        <xdr:cNvSpPr txBox="1"/>
      </xdr:nvSpPr>
      <xdr:spPr>
        <a:xfrm>
          <a:off x="1816744" y="1002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69232</xdr:rowOff>
    </xdr:from>
    <xdr:ext cx="405111" cy="259045"/>
    <xdr:sp macro="" textlink="">
      <xdr:nvSpPr>
        <xdr:cNvPr id="98" name="n_4aveValue【体育館・プール】&#10;有形固定資産減価償却率">
          <a:extLst>
            <a:ext uri="{FF2B5EF4-FFF2-40B4-BE49-F238E27FC236}">
              <a16:creationId xmlns:a16="http://schemas.microsoft.com/office/drawing/2014/main" id="{00000000-0008-0000-0200-000062000000}"/>
            </a:ext>
          </a:extLst>
        </xdr:cNvPr>
        <xdr:cNvSpPr txBox="1"/>
      </xdr:nvSpPr>
      <xdr:spPr>
        <a:xfrm>
          <a:off x="927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143527</xdr:rowOff>
    </xdr:from>
    <xdr:ext cx="405111" cy="259045"/>
    <xdr:sp macro="" textlink="">
      <xdr:nvSpPr>
        <xdr:cNvPr id="99" name="n_1mainValue【体育館・プール】&#10;有形固定資産減価償却率">
          <a:extLst>
            <a:ext uri="{FF2B5EF4-FFF2-40B4-BE49-F238E27FC236}">
              <a16:creationId xmlns:a16="http://schemas.microsoft.com/office/drawing/2014/main" id="{00000000-0008-0000-0200-000063000000}"/>
            </a:ext>
          </a:extLst>
        </xdr:cNvPr>
        <xdr:cNvSpPr txBox="1"/>
      </xdr:nvSpPr>
      <xdr:spPr>
        <a:xfrm>
          <a:off x="3582044" y="957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101617</xdr:rowOff>
    </xdr:from>
    <xdr:ext cx="405111" cy="259045"/>
    <xdr:sp macro="" textlink="">
      <xdr:nvSpPr>
        <xdr:cNvPr id="100" name="n_2mainValue【体育館・プール】&#10;有形固定資産減価償却率">
          <a:extLst>
            <a:ext uri="{FF2B5EF4-FFF2-40B4-BE49-F238E27FC236}">
              <a16:creationId xmlns:a16="http://schemas.microsoft.com/office/drawing/2014/main" id="{00000000-0008-0000-0200-000064000000}"/>
            </a:ext>
          </a:extLst>
        </xdr:cNvPr>
        <xdr:cNvSpPr txBox="1"/>
      </xdr:nvSpPr>
      <xdr:spPr>
        <a:xfrm>
          <a:off x="2705744" y="953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1" name="正方形/長方形 100">
          <a:extLst>
            <a:ext uri="{FF2B5EF4-FFF2-40B4-BE49-F238E27FC236}">
              <a16:creationId xmlns:a16="http://schemas.microsoft.com/office/drawing/2014/main" id="{00000000-0008-0000-0200-000065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2" name="正方形/長方形 101">
          <a:extLst>
            <a:ext uri="{FF2B5EF4-FFF2-40B4-BE49-F238E27FC236}">
              <a16:creationId xmlns:a16="http://schemas.microsoft.com/office/drawing/2014/main" id="{00000000-0008-0000-0200-000066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3" name="正方形/長方形 102">
          <a:extLst>
            <a:ext uri="{FF2B5EF4-FFF2-40B4-BE49-F238E27FC236}">
              <a16:creationId xmlns:a16="http://schemas.microsoft.com/office/drawing/2014/main" id="{00000000-0008-0000-0200-000067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4" name="正方形/長方形 103">
          <a:extLst>
            <a:ext uri="{FF2B5EF4-FFF2-40B4-BE49-F238E27FC236}">
              <a16:creationId xmlns:a16="http://schemas.microsoft.com/office/drawing/2014/main" id="{00000000-0008-0000-0200-000068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5" name="正方形/長方形 104">
          <a:extLst>
            <a:ext uri="{FF2B5EF4-FFF2-40B4-BE49-F238E27FC236}">
              <a16:creationId xmlns:a16="http://schemas.microsoft.com/office/drawing/2014/main" id="{00000000-0008-0000-0200-000069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6" name="正方形/長方形 105">
          <a:extLst>
            <a:ext uri="{FF2B5EF4-FFF2-40B4-BE49-F238E27FC236}">
              <a16:creationId xmlns:a16="http://schemas.microsoft.com/office/drawing/2014/main" id="{00000000-0008-0000-0200-00006A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7" name="正方形/長方形 106">
          <a:extLst>
            <a:ext uri="{FF2B5EF4-FFF2-40B4-BE49-F238E27FC236}">
              <a16:creationId xmlns:a16="http://schemas.microsoft.com/office/drawing/2014/main" id="{00000000-0008-0000-0200-00006B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1" name="直線コネクタ 110">
          <a:extLst>
            <a:ext uri="{FF2B5EF4-FFF2-40B4-BE49-F238E27FC236}">
              <a16:creationId xmlns:a16="http://schemas.microsoft.com/office/drawing/2014/main" id="{00000000-0008-0000-0200-00006F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2" name="テキスト ボックス 111">
          <a:extLst>
            <a:ext uri="{FF2B5EF4-FFF2-40B4-BE49-F238E27FC236}">
              <a16:creationId xmlns:a16="http://schemas.microsoft.com/office/drawing/2014/main" id="{00000000-0008-0000-0200-000070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4" name="テキスト ボックス 113">
          <a:extLst>
            <a:ext uri="{FF2B5EF4-FFF2-40B4-BE49-F238E27FC236}">
              <a16:creationId xmlns:a16="http://schemas.microsoft.com/office/drawing/2014/main" id="{00000000-0008-0000-0200-000072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8" name="テキスト ボックス 117">
          <a:extLst>
            <a:ext uri="{FF2B5EF4-FFF2-40B4-BE49-F238E27FC236}">
              <a16:creationId xmlns:a16="http://schemas.microsoft.com/office/drawing/2014/main" id="{00000000-0008-0000-0200-000076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0" name="テキスト ボックス 119">
          <a:extLst>
            <a:ext uri="{FF2B5EF4-FFF2-40B4-BE49-F238E27FC236}">
              <a16:creationId xmlns:a16="http://schemas.microsoft.com/office/drawing/2014/main" id="{00000000-0008-0000-0200-000078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1" name="直線コネクタ 120">
          <a:extLst>
            <a:ext uri="{FF2B5EF4-FFF2-40B4-BE49-F238E27FC236}">
              <a16:creationId xmlns:a16="http://schemas.microsoft.com/office/drawing/2014/main" id="{00000000-0008-0000-0200-000079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3" name="直線コネクタ 122">
          <a:extLst>
            <a:ext uri="{FF2B5EF4-FFF2-40B4-BE49-F238E27FC236}">
              <a16:creationId xmlns:a16="http://schemas.microsoft.com/office/drawing/2014/main" id="{00000000-0008-0000-0200-00007B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5" name="【体育館・プール】&#10;一人当たり面積グラフ枠">
          <a:extLst>
            <a:ext uri="{FF2B5EF4-FFF2-40B4-BE49-F238E27FC236}">
              <a16:creationId xmlns:a16="http://schemas.microsoft.com/office/drawing/2014/main" id="{00000000-0008-0000-0200-00007D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66947</xdr:rowOff>
    </xdr:from>
    <xdr:to>
      <xdr:col>54</xdr:col>
      <xdr:colOff>189865</xdr:colOff>
      <xdr:row>64</xdr:row>
      <xdr:rowOff>114300</xdr:rowOff>
    </xdr:to>
    <xdr:cxnSp macro="">
      <xdr:nvCxnSpPr>
        <xdr:cNvPr id="126" name="直線コネクタ 125">
          <a:extLst>
            <a:ext uri="{FF2B5EF4-FFF2-40B4-BE49-F238E27FC236}">
              <a16:creationId xmlns:a16="http://schemas.microsoft.com/office/drawing/2014/main" id="{00000000-0008-0000-0200-00007E000000}"/>
            </a:ext>
          </a:extLst>
        </xdr:cNvPr>
        <xdr:cNvCxnSpPr/>
      </xdr:nvCxnSpPr>
      <xdr:spPr>
        <a:xfrm flipV="1">
          <a:off x="10476865" y="9496697"/>
          <a:ext cx="0" cy="159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118127</xdr:rowOff>
    </xdr:from>
    <xdr:ext cx="469744" cy="259045"/>
    <xdr:sp macro="" textlink="">
      <xdr:nvSpPr>
        <xdr:cNvPr id="127" name="【体育館・プール】&#10;一人当たり面積最小値テキスト">
          <a:extLst>
            <a:ext uri="{FF2B5EF4-FFF2-40B4-BE49-F238E27FC236}">
              <a16:creationId xmlns:a16="http://schemas.microsoft.com/office/drawing/2014/main" id="{00000000-0008-0000-0200-00007F000000}"/>
            </a:ext>
          </a:extLst>
        </xdr:cNvPr>
        <xdr:cNvSpPr txBox="1"/>
      </xdr:nvSpPr>
      <xdr:spPr>
        <a:xfrm>
          <a:off x="10515600"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114300</xdr:rowOff>
    </xdr:from>
    <xdr:to>
      <xdr:col>55</xdr:col>
      <xdr:colOff>88900</xdr:colOff>
      <xdr:row>64</xdr:row>
      <xdr:rowOff>114300</xdr:rowOff>
    </xdr:to>
    <xdr:cxnSp macro="">
      <xdr:nvCxnSpPr>
        <xdr:cNvPr id="128" name="直線コネクタ 127">
          <a:extLst>
            <a:ext uri="{FF2B5EF4-FFF2-40B4-BE49-F238E27FC236}">
              <a16:creationId xmlns:a16="http://schemas.microsoft.com/office/drawing/2014/main" id="{00000000-0008-0000-0200-000080000000}"/>
            </a:ext>
          </a:extLst>
        </xdr:cNvPr>
        <xdr:cNvCxnSpPr/>
      </xdr:nvCxnSpPr>
      <xdr:spPr>
        <a:xfrm>
          <a:off x="10388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13624</xdr:rowOff>
    </xdr:from>
    <xdr:ext cx="469744" cy="259045"/>
    <xdr:sp macro="" textlink="">
      <xdr:nvSpPr>
        <xdr:cNvPr id="129" name="【体育館・プール】&#10;一人当たり面積最大値テキスト">
          <a:extLst>
            <a:ext uri="{FF2B5EF4-FFF2-40B4-BE49-F238E27FC236}">
              <a16:creationId xmlns:a16="http://schemas.microsoft.com/office/drawing/2014/main" id="{00000000-0008-0000-0200-000081000000}"/>
            </a:ext>
          </a:extLst>
        </xdr:cNvPr>
        <xdr:cNvSpPr txBox="1"/>
      </xdr:nvSpPr>
      <xdr:spPr>
        <a:xfrm>
          <a:off x="10515600" y="9271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66947</xdr:rowOff>
    </xdr:from>
    <xdr:to>
      <xdr:col>55</xdr:col>
      <xdr:colOff>88900</xdr:colOff>
      <xdr:row>55</xdr:row>
      <xdr:rowOff>66947</xdr:rowOff>
    </xdr:to>
    <xdr:cxnSp macro="">
      <xdr:nvCxnSpPr>
        <xdr:cNvPr id="130" name="直線コネクタ 129">
          <a:extLst>
            <a:ext uri="{FF2B5EF4-FFF2-40B4-BE49-F238E27FC236}">
              <a16:creationId xmlns:a16="http://schemas.microsoft.com/office/drawing/2014/main" id="{00000000-0008-0000-0200-000082000000}"/>
            </a:ext>
          </a:extLst>
        </xdr:cNvPr>
        <xdr:cNvCxnSpPr/>
      </xdr:nvCxnSpPr>
      <xdr:spPr>
        <a:xfrm>
          <a:off x="10388600" y="949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130464</xdr:rowOff>
    </xdr:from>
    <xdr:ext cx="469744" cy="259045"/>
    <xdr:sp macro="" textlink="">
      <xdr:nvSpPr>
        <xdr:cNvPr id="131" name="【体育館・プール】&#10;一人当たり面積平均値テキスト">
          <a:extLst>
            <a:ext uri="{FF2B5EF4-FFF2-40B4-BE49-F238E27FC236}">
              <a16:creationId xmlns:a16="http://schemas.microsoft.com/office/drawing/2014/main" id="{00000000-0008-0000-0200-000083000000}"/>
            </a:ext>
          </a:extLst>
        </xdr:cNvPr>
        <xdr:cNvSpPr txBox="1"/>
      </xdr:nvSpPr>
      <xdr:spPr>
        <a:xfrm>
          <a:off x="10515600" y="102460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107587</xdr:rowOff>
    </xdr:from>
    <xdr:to>
      <xdr:col>55</xdr:col>
      <xdr:colOff>50800</xdr:colOff>
      <xdr:row>61</xdr:row>
      <xdr:rowOff>37737</xdr:rowOff>
    </xdr:to>
    <xdr:sp macro="" textlink="">
      <xdr:nvSpPr>
        <xdr:cNvPr id="132" name="フローチャート: 判断 131">
          <a:extLst>
            <a:ext uri="{FF2B5EF4-FFF2-40B4-BE49-F238E27FC236}">
              <a16:creationId xmlns:a16="http://schemas.microsoft.com/office/drawing/2014/main" id="{00000000-0008-0000-0200-000084000000}"/>
            </a:ext>
          </a:extLst>
        </xdr:cNvPr>
        <xdr:cNvSpPr/>
      </xdr:nvSpPr>
      <xdr:spPr>
        <a:xfrm>
          <a:off x="104267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150041</xdr:rowOff>
    </xdr:from>
    <xdr:to>
      <xdr:col>50</xdr:col>
      <xdr:colOff>165100</xdr:colOff>
      <xdr:row>61</xdr:row>
      <xdr:rowOff>80191</xdr:rowOff>
    </xdr:to>
    <xdr:sp macro="" textlink="">
      <xdr:nvSpPr>
        <xdr:cNvPr id="133" name="フローチャート: 判断 132">
          <a:extLst>
            <a:ext uri="{FF2B5EF4-FFF2-40B4-BE49-F238E27FC236}">
              <a16:creationId xmlns:a16="http://schemas.microsoft.com/office/drawing/2014/main" id="{00000000-0008-0000-0200-000085000000}"/>
            </a:ext>
          </a:extLst>
        </xdr:cNvPr>
        <xdr:cNvSpPr/>
      </xdr:nvSpPr>
      <xdr:spPr>
        <a:xfrm>
          <a:off x="958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9616</xdr:rowOff>
    </xdr:from>
    <xdr:to>
      <xdr:col>46</xdr:col>
      <xdr:colOff>38100</xdr:colOff>
      <xdr:row>61</xdr:row>
      <xdr:rowOff>111216</xdr:rowOff>
    </xdr:to>
    <xdr:sp macro="" textlink="">
      <xdr:nvSpPr>
        <xdr:cNvPr id="134" name="フローチャート: 判断 133">
          <a:extLst>
            <a:ext uri="{FF2B5EF4-FFF2-40B4-BE49-F238E27FC236}">
              <a16:creationId xmlns:a16="http://schemas.microsoft.com/office/drawing/2014/main" id="{00000000-0008-0000-0200-000086000000}"/>
            </a:ext>
          </a:extLst>
        </xdr:cNvPr>
        <xdr:cNvSpPr/>
      </xdr:nvSpPr>
      <xdr:spPr>
        <a:xfrm>
          <a:off x="8699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104322</xdr:rowOff>
    </xdr:from>
    <xdr:to>
      <xdr:col>41</xdr:col>
      <xdr:colOff>101600</xdr:colOff>
      <xdr:row>61</xdr:row>
      <xdr:rowOff>34472</xdr:rowOff>
    </xdr:to>
    <xdr:sp macro="" textlink="">
      <xdr:nvSpPr>
        <xdr:cNvPr id="135" name="フローチャート: 判断 134">
          <a:extLst>
            <a:ext uri="{FF2B5EF4-FFF2-40B4-BE49-F238E27FC236}">
              <a16:creationId xmlns:a16="http://schemas.microsoft.com/office/drawing/2014/main" id="{00000000-0008-0000-0200-000087000000}"/>
            </a:ext>
          </a:extLst>
        </xdr:cNvPr>
        <xdr:cNvSpPr/>
      </xdr:nvSpPr>
      <xdr:spPr>
        <a:xfrm>
          <a:off x="7810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19413</xdr:rowOff>
    </xdr:from>
    <xdr:to>
      <xdr:col>36</xdr:col>
      <xdr:colOff>165100</xdr:colOff>
      <xdr:row>61</xdr:row>
      <xdr:rowOff>121013</xdr:rowOff>
    </xdr:to>
    <xdr:sp macro="" textlink="">
      <xdr:nvSpPr>
        <xdr:cNvPr id="136" name="フローチャート: 判断 135">
          <a:extLst>
            <a:ext uri="{FF2B5EF4-FFF2-40B4-BE49-F238E27FC236}">
              <a16:creationId xmlns:a16="http://schemas.microsoft.com/office/drawing/2014/main" id="{00000000-0008-0000-0200-000088000000}"/>
            </a:ext>
          </a:extLst>
        </xdr:cNvPr>
        <xdr:cNvSpPr/>
      </xdr:nvSpPr>
      <xdr:spPr>
        <a:xfrm>
          <a:off x="69215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id="{00000000-0008-0000-0200-000089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00000000-0008-0000-0200-00008A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00000000-0008-0000-0200-00008B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200-00008C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00000000-0008-0000-0200-00008D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125549</xdr:rowOff>
    </xdr:from>
    <xdr:to>
      <xdr:col>55</xdr:col>
      <xdr:colOff>50800</xdr:colOff>
      <xdr:row>62</xdr:row>
      <xdr:rowOff>55699</xdr:rowOff>
    </xdr:to>
    <xdr:sp macro="" textlink="">
      <xdr:nvSpPr>
        <xdr:cNvPr id="142" name="楕円 141">
          <a:extLst>
            <a:ext uri="{FF2B5EF4-FFF2-40B4-BE49-F238E27FC236}">
              <a16:creationId xmlns:a16="http://schemas.microsoft.com/office/drawing/2014/main" id="{00000000-0008-0000-0200-00008E000000}"/>
            </a:ext>
          </a:extLst>
        </xdr:cNvPr>
        <xdr:cNvSpPr/>
      </xdr:nvSpPr>
      <xdr:spPr>
        <a:xfrm>
          <a:off x="10426700" y="1058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103976</xdr:rowOff>
    </xdr:from>
    <xdr:ext cx="469744" cy="259045"/>
    <xdr:sp macro="" textlink="">
      <xdr:nvSpPr>
        <xdr:cNvPr id="143" name="【体育館・プール】&#10;一人当たり面積該当値テキスト">
          <a:extLst>
            <a:ext uri="{FF2B5EF4-FFF2-40B4-BE49-F238E27FC236}">
              <a16:creationId xmlns:a16="http://schemas.microsoft.com/office/drawing/2014/main" id="{00000000-0008-0000-0200-00008F000000}"/>
            </a:ext>
          </a:extLst>
        </xdr:cNvPr>
        <xdr:cNvSpPr txBox="1"/>
      </xdr:nvSpPr>
      <xdr:spPr>
        <a:xfrm>
          <a:off x="10515600" y="10562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133713</xdr:rowOff>
    </xdr:from>
    <xdr:to>
      <xdr:col>50</xdr:col>
      <xdr:colOff>165100</xdr:colOff>
      <xdr:row>62</xdr:row>
      <xdr:rowOff>63863</xdr:rowOff>
    </xdr:to>
    <xdr:sp macro="" textlink="">
      <xdr:nvSpPr>
        <xdr:cNvPr id="144" name="楕円 143">
          <a:extLst>
            <a:ext uri="{FF2B5EF4-FFF2-40B4-BE49-F238E27FC236}">
              <a16:creationId xmlns:a16="http://schemas.microsoft.com/office/drawing/2014/main" id="{00000000-0008-0000-0200-000090000000}"/>
            </a:ext>
          </a:extLst>
        </xdr:cNvPr>
        <xdr:cNvSpPr/>
      </xdr:nvSpPr>
      <xdr:spPr>
        <a:xfrm>
          <a:off x="9588500" y="1059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4899</xdr:rowOff>
    </xdr:from>
    <xdr:to>
      <xdr:col>55</xdr:col>
      <xdr:colOff>0</xdr:colOff>
      <xdr:row>62</xdr:row>
      <xdr:rowOff>13063</xdr:rowOff>
    </xdr:to>
    <xdr:cxnSp macro="">
      <xdr:nvCxnSpPr>
        <xdr:cNvPr id="145" name="直線コネクタ 144">
          <a:extLst>
            <a:ext uri="{FF2B5EF4-FFF2-40B4-BE49-F238E27FC236}">
              <a16:creationId xmlns:a16="http://schemas.microsoft.com/office/drawing/2014/main" id="{00000000-0008-0000-0200-000091000000}"/>
            </a:ext>
          </a:extLst>
        </xdr:cNvPr>
        <xdr:cNvCxnSpPr/>
      </xdr:nvCxnSpPr>
      <xdr:spPr>
        <a:xfrm flipV="1">
          <a:off x="9639300" y="10634799"/>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143510</xdr:rowOff>
    </xdr:from>
    <xdr:to>
      <xdr:col>46</xdr:col>
      <xdr:colOff>38100</xdr:colOff>
      <xdr:row>62</xdr:row>
      <xdr:rowOff>73660</xdr:rowOff>
    </xdr:to>
    <xdr:sp macro="" textlink="">
      <xdr:nvSpPr>
        <xdr:cNvPr id="146" name="楕円 145">
          <a:extLst>
            <a:ext uri="{FF2B5EF4-FFF2-40B4-BE49-F238E27FC236}">
              <a16:creationId xmlns:a16="http://schemas.microsoft.com/office/drawing/2014/main" id="{00000000-0008-0000-0200-000092000000}"/>
            </a:ext>
          </a:extLst>
        </xdr:cNvPr>
        <xdr:cNvSpPr/>
      </xdr:nvSpPr>
      <xdr:spPr>
        <a:xfrm>
          <a:off x="8699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13063</xdr:rowOff>
    </xdr:from>
    <xdr:to>
      <xdr:col>50</xdr:col>
      <xdr:colOff>114300</xdr:colOff>
      <xdr:row>62</xdr:row>
      <xdr:rowOff>22860</xdr:rowOff>
    </xdr:to>
    <xdr:cxnSp macro="">
      <xdr:nvCxnSpPr>
        <xdr:cNvPr id="147" name="直線コネクタ 146">
          <a:extLst>
            <a:ext uri="{FF2B5EF4-FFF2-40B4-BE49-F238E27FC236}">
              <a16:creationId xmlns:a16="http://schemas.microsoft.com/office/drawing/2014/main" id="{00000000-0008-0000-0200-000093000000}"/>
            </a:ext>
          </a:extLst>
        </xdr:cNvPr>
        <xdr:cNvCxnSpPr/>
      </xdr:nvCxnSpPr>
      <xdr:spPr>
        <a:xfrm flipV="1">
          <a:off x="8750300" y="1064296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96718</xdr:rowOff>
    </xdr:from>
    <xdr:ext cx="469744" cy="259045"/>
    <xdr:sp macro="" textlink="">
      <xdr:nvSpPr>
        <xdr:cNvPr id="148" name="n_1aveValue【体育館・プール】&#10;一人当たり面積">
          <a:extLst>
            <a:ext uri="{FF2B5EF4-FFF2-40B4-BE49-F238E27FC236}">
              <a16:creationId xmlns:a16="http://schemas.microsoft.com/office/drawing/2014/main" id="{00000000-0008-0000-0200-000094000000}"/>
            </a:ext>
          </a:extLst>
        </xdr:cNvPr>
        <xdr:cNvSpPr txBox="1"/>
      </xdr:nvSpPr>
      <xdr:spPr>
        <a:xfrm>
          <a:off x="9391727" y="1021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127743</xdr:rowOff>
    </xdr:from>
    <xdr:ext cx="469744" cy="259045"/>
    <xdr:sp macro="" textlink="">
      <xdr:nvSpPr>
        <xdr:cNvPr id="149" name="n_2aveValue【体育館・プール】&#10;一人当たり面積">
          <a:extLst>
            <a:ext uri="{FF2B5EF4-FFF2-40B4-BE49-F238E27FC236}">
              <a16:creationId xmlns:a16="http://schemas.microsoft.com/office/drawing/2014/main" id="{00000000-0008-0000-0200-000095000000}"/>
            </a:ext>
          </a:extLst>
        </xdr:cNvPr>
        <xdr:cNvSpPr txBox="1"/>
      </xdr:nvSpPr>
      <xdr:spPr>
        <a:xfrm>
          <a:off x="8515427" y="1024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50999</xdr:rowOff>
    </xdr:from>
    <xdr:ext cx="469744" cy="259045"/>
    <xdr:sp macro="" textlink="">
      <xdr:nvSpPr>
        <xdr:cNvPr id="150" name="n_3aveValue【体育館・プール】&#10;一人当たり面積">
          <a:extLst>
            <a:ext uri="{FF2B5EF4-FFF2-40B4-BE49-F238E27FC236}">
              <a16:creationId xmlns:a16="http://schemas.microsoft.com/office/drawing/2014/main" id="{00000000-0008-0000-0200-000096000000}"/>
            </a:ext>
          </a:extLst>
        </xdr:cNvPr>
        <xdr:cNvSpPr txBox="1"/>
      </xdr:nvSpPr>
      <xdr:spPr>
        <a:xfrm>
          <a:off x="7626427" y="1016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137540</xdr:rowOff>
    </xdr:from>
    <xdr:ext cx="469744" cy="259045"/>
    <xdr:sp macro="" textlink="">
      <xdr:nvSpPr>
        <xdr:cNvPr id="151" name="n_4aveValue【体育館・プール】&#10;一人当たり面積">
          <a:extLst>
            <a:ext uri="{FF2B5EF4-FFF2-40B4-BE49-F238E27FC236}">
              <a16:creationId xmlns:a16="http://schemas.microsoft.com/office/drawing/2014/main" id="{00000000-0008-0000-0200-000097000000}"/>
            </a:ext>
          </a:extLst>
        </xdr:cNvPr>
        <xdr:cNvSpPr txBox="1"/>
      </xdr:nvSpPr>
      <xdr:spPr>
        <a:xfrm>
          <a:off x="6737427" y="1025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54990</xdr:rowOff>
    </xdr:from>
    <xdr:ext cx="469744" cy="259045"/>
    <xdr:sp macro="" textlink="">
      <xdr:nvSpPr>
        <xdr:cNvPr id="152" name="n_1mainValue【体育館・プール】&#10;一人当たり面積">
          <a:extLst>
            <a:ext uri="{FF2B5EF4-FFF2-40B4-BE49-F238E27FC236}">
              <a16:creationId xmlns:a16="http://schemas.microsoft.com/office/drawing/2014/main" id="{00000000-0008-0000-0200-000098000000}"/>
            </a:ext>
          </a:extLst>
        </xdr:cNvPr>
        <xdr:cNvSpPr txBox="1"/>
      </xdr:nvSpPr>
      <xdr:spPr>
        <a:xfrm>
          <a:off x="9391727" y="1068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64787</xdr:rowOff>
    </xdr:from>
    <xdr:ext cx="469744" cy="259045"/>
    <xdr:sp macro="" textlink="">
      <xdr:nvSpPr>
        <xdr:cNvPr id="153" name="n_2mainValue【体育館・プール】&#10;一人当たり面積">
          <a:extLst>
            <a:ext uri="{FF2B5EF4-FFF2-40B4-BE49-F238E27FC236}">
              <a16:creationId xmlns:a16="http://schemas.microsoft.com/office/drawing/2014/main" id="{00000000-0008-0000-0200-000099000000}"/>
            </a:ext>
          </a:extLst>
        </xdr:cNvPr>
        <xdr:cNvSpPr txBox="1"/>
      </xdr:nvSpPr>
      <xdr:spPr>
        <a:xfrm>
          <a:off x="85154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7" name="正方形/長方形 156">
          <a:extLst>
            <a:ext uri="{FF2B5EF4-FFF2-40B4-BE49-F238E27FC236}">
              <a16:creationId xmlns:a16="http://schemas.microsoft.com/office/drawing/2014/main" id="{00000000-0008-0000-0200-00009D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8" name="正方形/長方形 157">
          <a:extLst>
            <a:ext uri="{FF2B5EF4-FFF2-40B4-BE49-F238E27FC236}">
              <a16:creationId xmlns:a16="http://schemas.microsoft.com/office/drawing/2014/main" id="{00000000-0008-0000-0200-00009E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9" name="正方形/長方形 158">
          <a:extLst>
            <a:ext uri="{FF2B5EF4-FFF2-40B4-BE49-F238E27FC236}">
              <a16:creationId xmlns:a16="http://schemas.microsoft.com/office/drawing/2014/main" id="{00000000-0008-0000-0200-00009F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0" name="正方形/長方形 159">
          <a:extLst>
            <a:ext uri="{FF2B5EF4-FFF2-40B4-BE49-F238E27FC236}">
              <a16:creationId xmlns:a16="http://schemas.microsoft.com/office/drawing/2014/main" id="{00000000-0008-0000-0200-0000A0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1" name="正方形/長方形 160">
          <a:extLst>
            <a:ext uri="{FF2B5EF4-FFF2-40B4-BE49-F238E27FC236}">
              <a16:creationId xmlns:a16="http://schemas.microsoft.com/office/drawing/2014/main" id="{00000000-0008-0000-0200-0000A1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2" name="テキスト ボックス 161">
          <a:extLst>
            <a:ext uri="{FF2B5EF4-FFF2-40B4-BE49-F238E27FC236}">
              <a16:creationId xmlns:a16="http://schemas.microsoft.com/office/drawing/2014/main" id="{00000000-0008-0000-0200-0000A2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3" name="直線コネクタ 162">
          <a:extLst>
            <a:ext uri="{FF2B5EF4-FFF2-40B4-BE49-F238E27FC236}">
              <a16:creationId xmlns:a16="http://schemas.microsoft.com/office/drawing/2014/main" id="{00000000-0008-0000-0200-0000A3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65" name="直線コネクタ 164">
          <a:extLst>
            <a:ext uri="{FF2B5EF4-FFF2-40B4-BE49-F238E27FC236}">
              <a16:creationId xmlns:a16="http://schemas.microsoft.com/office/drawing/2014/main" id="{00000000-0008-0000-0200-0000A5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66" name="テキスト ボックス 165">
          <a:extLst>
            <a:ext uri="{FF2B5EF4-FFF2-40B4-BE49-F238E27FC236}">
              <a16:creationId xmlns:a16="http://schemas.microsoft.com/office/drawing/2014/main" id="{00000000-0008-0000-0200-0000A600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67" name="直線コネクタ 166">
          <a:extLst>
            <a:ext uri="{FF2B5EF4-FFF2-40B4-BE49-F238E27FC236}">
              <a16:creationId xmlns:a16="http://schemas.microsoft.com/office/drawing/2014/main" id="{00000000-0008-0000-0200-0000A7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68" name="テキスト ボックス 167">
          <a:extLst>
            <a:ext uri="{FF2B5EF4-FFF2-40B4-BE49-F238E27FC236}">
              <a16:creationId xmlns:a16="http://schemas.microsoft.com/office/drawing/2014/main" id="{00000000-0008-0000-0200-0000A8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69" name="直線コネクタ 168">
          <a:extLst>
            <a:ext uri="{FF2B5EF4-FFF2-40B4-BE49-F238E27FC236}">
              <a16:creationId xmlns:a16="http://schemas.microsoft.com/office/drawing/2014/main" id="{00000000-0008-0000-0200-0000A9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0" name="テキスト ボックス 169">
          <a:extLst>
            <a:ext uri="{FF2B5EF4-FFF2-40B4-BE49-F238E27FC236}">
              <a16:creationId xmlns:a16="http://schemas.microsoft.com/office/drawing/2014/main" id="{00000000-0008-0000-0200-0000AA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71" name="直線コネクタ 170">
          <a:extLst>
            <a:ext uri="{FF2B5EF4-FFF2-40B4-BE49-F238E27FC236}">
              <a16:creationId xmlns:a16="http://schemas.microsoft.com/office/drawing/2014/main" id="{00000000-0008-0000-0200-0000AB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72" name="テキスト ボックス 171">
          <a:extLst>
            <a:ext uri="{FF2B5EF4-FFF2-40B4-BE49-F238E27FC236}">
              <a16:creationId xmlns:a16="http://schemas.microsoft.com/office/drawing/2014/main" id="{00000000-0008-0000-0200-0000AC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74" name="テキスト ボックス 173">
          <a:extLst>
            <a:ext uri="{FF2B5EF4-FFF2-40B4-BE49-F238E27FC236}">
              <a16:creationId xmlns:a16="http://schemas.microsoft.com/office/drawing/2014/main" id="{00000000-0008-0000-0200-0000AE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76" name="テキスト ボックス 175">
          <a:extLst>
            <a:ext uri="{FF2B5EF4-FFF2-40B4-BE49-F238E27FC236}">
              <a16:creationId xmlns:a16="http://schemas.microsoft.com/office/drawing/2014/main" id="{00000000-0008-0000-0200-0000B000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7" name="直線コネクタ 176">
          <a:extLst>
            <a:ext uri="{FF2B5EF4-FFF2-40B4-BE49-F238E27FC236}">
              <a16:creationId xmlns:a16="http://schemas.microsoft.com/office/drawing/2014/main" id="{00000000-0008-0000-0200-0000B1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78" name="【福祉施設】&#10;有形固定資産減価償却率グラフ枠">
          <a:extLst>
            <a:ext uri="{FF2B5EF4-FFF2-40B4-BE49-F238E27FC236}">
              <a16:creationId xmlns:a16="http://schemas.microsoft.com/office/drawing/2014/main" id="{00000000-0008-0000-0200-0000B2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108313</xdr:rowOff>
    </xdr:from>
    <xdr:to>
      <xdr:col>24</xdr:col>
      <xdr:colOff>62865</xdr:colOff>
      <xdr:row>86</xdr:row>
      <xdr:rowOff>155666</xdr:rowOff>
    </xdr:to>
    <xdr:cxnSp macro="">
      <xdr:nvCxnSpPr>
        <xdr:cNvPr id="179" name="直線コネクタ 178">
          <a:extLst>
            <a:ext uri="{FF2B5EF4-FFF2-40B4-BE49-F238E27FC236}">
              <a16:creationId xmlns:a16="http://schemas.microsoft.com/office/drawing/2014/main" id="{00000000-0008-0000-0200-0000B3000000}"/>
            </a:ext>
          </a:extLst>
        </xdr:cNvPr>
        <xdr:cNvCxnSpPr/>
      </xdr:nvCxnSpPr>
      <xdr:spPr>
        <a:xfrm flipV="1">
          <a:off x="4634865" y="13481413"/>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159493</xdr:rowOff>
    </xdr:from>
    <xdr:ext cx="405111" cy="259045"/>
    <xdr:sp macro="" textlink="">
      <xdr:nvSpPr>
        <xdr:cNvPr id="180" name="【福祉施設】&#10;有形固定資産減価償却率最小値テキスト">
          <a:extLst>
            <a:ext uri="{FF2B5EF4-FFF2-40B4-BE49-F238E27FC236}">
              <a16:creationId xmlns:a16="http://schemas.microsoft.com/office/drawing/2014/main" id="{00000000-0008-0000-0200-0000B4000000}"/>
            </a:ext>
          </a:extLst>
        </xdr:cNvPr>
        <xdr:cNvSpPr txBox="1"/>
      </xdr:nvSpPr>
      <xdr:spPr>
        <a:xfrm>
          <a:off x="4673600" y="1490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155666</xdr:rowOff>
    </xdr:from>
    <xdr:to>
      <xdr:col>24</xdr:col>
      <xdr:colOff>152400</xdr:colOff>
      <xdr:row>86</xdr:row>
      <xdr:rowOff>155666</xdr:rowOff>
    </xdr:to>
    <xdr:cxnSp macro="">
      <xdr:nvCxnSpPr>
        <xdr:cNvPr id="181" name="直線コネクタ 180">
          <a:extLst>
            <a:ext uri="{FF2B5EF4-FFF2-40B4-BE49-F238E27FC236}">
              <a16:creationId xmlns:a16="http://schemas.microsoft.com/office/drawing/2014/main" id="{00000000-0008-0000-0200-0000B5000000}"/>
            </a:ext>
          </a:extLst>
        </xdr:cNvPr>
        <xdr:cNvCxnSpPr/>
      </xdr:nvCxnSpPr>
      <xdr:spPr>
        <a:xfrm>
          <a:off x="4546600" y="1490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54990</xdr:rowOff>
    </xdr:from>
    <xdr:ext cx="405111" cy="259045"/>
    <xdr:sp macro="" textlink="">
      <xdr:nvSpPr>
        <xdr:cNvPr id="182" name="【福祉施設】&#10;有形固定資産減価償却率最大値テキスト">
          <a:extLst>
            <a:ext uri="{FF2B5EF4-FFF2-40B4-BE49-F238E27FC236}">
              <a16:creationId xmlns:a16="http://schemas.microsoft.com/office/drawing/2014/main" id="{00000000-0008-0000-0200-0000B6000000}"/>
            </a:ext>
          </a:extLst>
        </xdr:cNvPr>
        <xdr:cNvSpPr txBox="1"/>
      </xdr:nvSpPr>
      <xdr:spPr>
        <a:xfrm>
          <a:off x="4673600" y="1325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108313</xdr:rowOff>
    </xdr:from>
    <xdr:to>
      <xdr:col>24</xdr:col>
      <xdr:colOff>152400</xdr:colOff>
      <xdr:row>78</xdr:row>
      <xdr:rowOff>108313</xdr:rowOff>
    </xdr:to>
    <xdr:cxnSp macro="">
      <xdr:nvCxnSpPr>
        <xdr:cNvPr id="183" name="直線コネクタ 182">
          <a:extLst>
            <a:ext uri="{FF2B5EF4-FFF2-40B4-BE49-F238E27FC236}">
              <a16:creationId xmlns:a16="http://schemas.microsoft.com/office/drawing/2014/main" id="{00000000-0008-0000-0200-0000B7000000}"/>
            </a:ext>
          </a:extLst>
        </xdr:cNvPr>
        <xdr:cNvCxnSpPr/>
      </xdr:nvCxnSpPr>
      <xdr:spPr>
        <a:xfrm>
          <a:off x="4546600" y="1348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18341</xdr:rowOff>
    </xdr:from>
    <xdr:ext cx="405111" cy="259045"/>
    <xdr:sp macro="" textlink="">
      <xdr:nvSpPr>
        <xdr:cNvPr id="184" name="【福祉施設】&#10;有形固定資産減価償却率平均値テキスト">
          <a:extLst>
            <a:ext uri="{FF2B5EF4-FFF2-40B4-BE49-F238E27FC236}">
              <a16:creationId xmlns:a16="http://schemas.microsoft.com/office/drawing/2014/main" id="{00000000-0008-0000-0200-0000B8000000}"/>
            </a:ext>
          </a:extLst>
        </xdr:cNvPr>
        <xdr:cNvSpPr txBox="1"/>
      </xdr:nvSpPr>
      <xdr:spPr>
        <a:xfrm>
          <a:off x="4673600" y="14077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166914</xdr:rowOff>
    </xdr:from>
    <xdr:to>
      <xdr:col>24</xdr:col>
      <xdr:colOff>114300</xdr:colOff>
      <xdr:row>83</xdr:row>
      <xdr:rowOff>97064</xdr:rowOff>
    </xdr:to>
    <xdr:sp macro="" textlink="">
      <xdr:nvSpPr>
        <xdr:cNvPr id="185" name="フローチャート: 判断 184">
          <a:extLst>
            <a:ext uri="{FF2B5EF4-FFF2-40B4-BE49-F238E27FC236}">
              <a16:creationId xmlns:a16="http://schemas.microsoft.com/office/drawing/2014/main" id="{00000000-0008-0000-0200-0000B9000000}"/>
            </a:ext>
          </a:extLst>
        </xdr:cNvPr>
        <xdr:cNvSpPr/>
      </xdr:nvSpPr>
      <xdr:spPr>
        <a:xfrm>
          <a:off x="4584700" y="1422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111398</xdr:rowOff>
    </xdr:from>
    <xdr:to>
      <xdr:col>20</xdr:col>
      <xdr:colOff>38100</xdr:colOff>
      <xdr:row>83</xdr:row>
      <xdr:rowOff>41548</xdr:rowOff>
    </xdr:to>
    <xdr:sp macro="" textlink="">
      <xdr:nvSpPr>
        <xdr:cNvPr id="186" name="フローチャート: 判断 185">
          <a:extLst>
            <a:ext uri="{FF2B5EF4-FFF2-40B4-BE49-F238E27FC236}">
              <a16:creationId xmlns:a16="http://schemas.microsoft.com/office/drawing/2014/main" id="{00000000-0008-0000-0200-0000BA000000}"/>
            </a:ext>
          </a:extLst>
        </xdr:cNvPr>
        <xdr:cNvSpPr/>
      </xdr:nvSpPr>
      <xdr:spPr>
        <a:xfrm>
          <a:off x="3746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73842</xdr:rowOff>
    </xdr:from>
    <xdr:to>
      <xdr:col>15</xdr:col>
      <xdr:colOff>101600</xdr:colOff>
      <xdr:row>83</xdr:row>
      <xdr:rowOff>3992</xdr:rowOff>
    </xdr:to>
    <xdr:sp macro="" textlink="">
      <xdr:nvSpPr>
        <xdr:cNvPr id="187" name="フローチャート: 判断 186">
          <a:extLst>
            <a:ext uri="{FF2B5EF4-FFF2-40B4-BE49-F238E27FC236}">
              <a16:creationId xmlns:a16="http://schemas.microsoft.com/office/drawing/2014/main" id="{00000000-0008-0000-0200-0000BB000000}"/>
            </a:ext>
          </a:extLst>
        </xdr:cNvPr>
        <xdr:cNvSpPr/>
      </xdr:nvSpPr>
      <xdr:spPr>
        <a:xfrm>
          <a:off x="28575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99968</xdr:rowOff>
    </xdr:from>
    <xdr:to>
      <xdr:col>10</xdr:col>
      <xdr:colOff>165100</xdr:colOff>
      <xdr:row>83</xdr:row>
      <xdr:rowOff>30118</xdr:rowOff>
    </xdr:to>
    <xdr:sp macro="" textlink="">
      <xdr:nvSpPr>
        <xdr:cNvPr id="188" name="フローチャート: 判断 187">
          <a:extLst>
            <a:ext uri="{FF2B5EF4-FFF2-40B4-BE49-F238E27FC236}">
              <a16:creationId xmlns:a16="http://schemas.microsoft.com/office/drawing/2014/main" id="{00000000-0008-0000-0200-0000BC000000}"/>
            </a:ext>
          </a:extLst>
        </xdr:cNvPr>
        <xdr:cNvSpPr/>
      </xdr:nvSpPr>
      <xdr:spPr>
        <a:xfrm>
          <a:off x="1968500" y="1415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142421</xdr:rowOff>
    </xdr:from>
    <xdr:to>
      <xdr:col>6</xdr:col>
      <xdr:colOff>38100</xdr:colOff>
      <xdr:row>83</xdr:row>
      <xdr:rowOff>72571</xdr:rowOff>
    </xdr:to>
    <xdr:sp macro="" textlink="">
      <xdr:nvSpPr>
        <xdr:cNvPr id="189" name="フローチャート: 判断 188">
          <a:extLst>
            <a:ext uri="{FF2B5EF4-FFF2-40B4-BE49-F238E27FC236}">
              <a16:creationId xmlns:a16="http://schemas.microsoft.com/office/drawing/2014/main" id="{00000000-0008-0000-0200-0000BD000000}"/>
            </a:ext>
          </a:extLst>
        </xdr:cNvPr>
        <xdr:cNvSpPr/>
      </xdr:nvSpPr>
      <xdr:spPr>
        <a:xfrm>
          <a:off x="1079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0" name="テキスト ボックス 189">
          <a:extLst>
            <a:ext uri="{FF2B5EF4-FFF2-40B4-BE49-F238E27FC236}">
              <a16:creationId xmlns:a16="http://schemas.microsoft.com/office/drawing/2014/main" id="{00000000-0008-0000-0200-0000BE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1" name="テキスト ボックス 190">
          <a:extLst>
            <a:ext uri="{FF2B5EF4-FFF2-40B4-BE49-F238E27FC236}">
              <a16:creationId xmlns:a16="http://schemas.microsoft.com/office/drawing/2014/main" id="{00000000-0008-0000-0200-0000BF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2" name="テキスト ボックス 191">
          <a:extLst>
            <a:ext uri="{FF2B5EF4-FFF2-40B4-BE49-F238E27FC236}">
              <a16:creationId xmlns:a16="http://schemas.microsoft.com/office/drawing/2014/main" id="{00000000-0008-0000-0200-0000C0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3" name="テキスト ボックス 192">
          <a:extLst>
            <a:ext uri="{FF2B5EF4-FFF2-40B4-BE49-F238E27FC236}">
              <a16:creationId xmlns:a16="http://schemas.microsoft.com/office/drawing/2014/main" id="{00000000-0008-0000-0200-0000C1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4" name="テキスト ボックス 193">
          <a:extLst>
            <a:ext uri="{FF2B5EF4-FFF2-40B4-BE49-F238E27FC236}">
              <a16:creationId xmlns:a16="http://schemas.microsoft.com/office/drawing/2014/main" id="{00000000-0008-0000-0200-0000C2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166914</xdr:rowOff>
    </xdr:from>
    <xdr:to>
      <xdr:col>24</xdr:col>
      <xdr:colOff>114300</xdr:colOff>
      <xdr:row>86</xdr:row>
      <xdr:rowOff>97064</xdr:rowOff>
    </xdr:to>
    <xdr:sp macro="" textlink="">
      <xdr:nvSpPr>
        <xdr:cNvPr id="195" name="楕円 194">
          <a:extLst>
            <a:ext uri="{FF2B5EF4-FFF2-40B4-BE49-F238E27FC236}">
              <a16:creationId xmlns:a16="http://schemas.microsoft.com/office/drawing/2014/main" id="{00000000-0008-0000-0200-0000C3000000}"/>
            </a:ext>
          </a:extLst>
        </xdr:cNvPr>
        <xdr:cNvSpPr/>
      </xdr:nvSpPr>
      <xdr:spPr>
        <a:xfrm>
          <a:off x="4584700" y="1474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81841</xdr:rowOff>
    </xdr:from>
    <xdr:ext cx="405111" cy="259045"/>
    <xdr:sp macro="" textlink="">
      <xdr:nvSpPr>
        <xdr:cNvPr id="196" name="【福祉施設】&#10;有形固定資産減価償却率該当値テキスト">
          <a:extLst>
            <a:ext uri="{FF2B5EF4-FFF2-40B4-BE49-F238E27FC236}">
              <a16:creationId xmlns:a16="http://schemas.microsoft.com/office/drawing/2014/main" id="{00000000-0008-0000-0200-0000C4000000}"/>
            </a:ext>
          </a:extLst>
        </xdr:cNvPr>
        <xdr:cNvSpPr txBox="1"/>
      </xdr:nvSpPr>
      <xdr:spPr>
        <a:xfrm>
          <a:off x="4673600" y="14655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127726</xdr:rowOff>
    </xdr:from>
    <xdr:to>
      <xdr:col>20</xdr:col>
      <xdr:colOff>38100</xdr:colOff>
      <xdr:row>86</xdr:row>
      <xdr:rowOff>57876</xdr:rowOff>
    </xdr:to>
    <xdr:sp macro="" textlink="">
      <xdr:nvSpPr>
        <xdr:cNvPr id="197" name="楕円 196">
          <a:extLst>
            <a:ext uri="{FF2B5EF4-FFF2-40B4-BE49-F238E27FC236}">
              <a16:creationId xmlns:a16="http://schemas.microsoft.com/office/drawing/2014/main" id="{00000000-0008-0000-0200-0000C5000000}"/>
            </a:ext>
          </a:extLst>
        </xdr:cNvPr>
        <xdr:cNvSpPr/>
      </xdr:nvSpPr>
      <xdr:spPr>
        <a:xfrm>
          <a:off x="3746500" y="147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7076</xdr:rowOff>
    </xdr:from>
    <xdr:to>
      <xdr:col>24</xdr:col>
      <xdr:colOff>63500</xdr:colOff>
      <xdr:row>86</xdr:row>
      <xdr:rowOff>46264</xdr:rowOff>
    </xdr:to>
    <xdr:cxnSp macro="">
      <xdr:nvCxnSpPr>
        <xdr:cNvPr id="198" name="直線コネクタ 197">
          <a:extLst>
            <a:ext uri="{FF2B5EF4-FFF2-40B4-BE49-F238E27FC236}">
              <a16:creationId xmlns:a16="http://schemas.microsoft.com/office/drawing/2014/main" id="{00000000-0008-0000-0200-0000C6000000}"/>
            </a:ext>
          </a:extLst>
        </xdr:cNvPr>
        <xdr:cNvCxnSpPr/>
      </xdr:nvCxnSpPr>
      <xdr:spPr>
        <a:xfrm>
          <a:off x="3797300" y="14751776"/>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85271</xdr:rowOff>
    </xdr:from>
    <xdr:to>
      <xdr:col>15</xdr:col>
      <xdr:colOff>101600</xdr:colOff>
      <xdr:row>86</xdr:row>
      <xdr:rowOff>15421</xdr:rowOff>
    </xdr:to>
    <xdr:sp macro="" textlink="">
      <xdr:nvSpPr>
        <xdr:cNvPr id="199" name="楕円 198">
          <a:extLst>
            <a:ext uri="{FF2B5EF4-FFF2-40B4-BE49-F238E27FC236}">
              <a16:creationId xmlns:a16="http://schemas.microsoft.com/office/drawing/2014/main" id="{00000000-0008-0000-0200-0000C7000000}"/>
            </a:ext>
          </a:extLst>
        </xdr:cNvPr>
        <xdr:cNvSpPr/>
      </xdr:nvSpPr>
      <xdr:spPr>
        <a:xfrm>
          <a:off x="2857500" y="1465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136071</xdr:rowOff>
    </xdr:from>
    <xdr:to>
      <xdr:col>19</xdr:col>
      <xdr:colOff>177800</xdr:colOff>
      <xdr:row>86</xdr:row>
      <xdr:rowOff>7076</xdr:rowOff>
    </xdr:to>
    <xdr:cxnSp macro="">
      <xdr:nvCxnSpPr>
        <xdr:cNvPr id="200" name="直線コネクタ 199">
          <a:extLst>
            <a:ext uri="{FF2B5EF4-FFF2-40B4-BE49-F238E27FC236}">
              <a16:creationId xmlns:a16="http://schemas.microsoft.com/office/drawing/2014/main" id="{00000000-0008-0000-0200-0000C8000000}"/>
            </a:ext>
          </a:extLst>
        </xdr:cNvPr>
        <xdr:cNvCxnSpPr/>
      </xdr:nvCxnSpPr>
      <xdr:spPr>
        <a:xfrm>
          <a:off x="2908300" y="14709321"/>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58075</xdr:rowOff>
    </xdr:from>
    <xdr:ext cx="405111" cy="259045"/>
    <xdr:sp macro="" textlink="">
      <xdr:nvSpPr>
        <xdr:cNvPr id="201" name="n_1aveValue【福祉施設】&#10;有形固定資産減価償却率">
          <a:extLst>
            <a:ext uri="{FF2B5EF4-FFF2-40B4-BE49-F238E27FC236}">
              <a16:creationId xmlns:a16="http://schemas.microsoft.com/office/drawing/2014/main" id="{00000000-0008-0000-0200-0000C9000000}"/>
            </a:ext>
          </a:extLst>
        </xdr:cNvPr>
        <xdr:cNvSpPr txBox="1"/>
      </xdr:nvSpPr>
      <xdr:spPr>
        <a:xfrm>
          <a:off x="35820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20519</xdr:rowOff>
    </xdr:from>
    <xdr:ext cx="405111" cy="259045"/>
    <xdr:sp macro="" textlink="">
      <xdr:nvSpPr>
        <xdr:cNvPr id="202" name="n_2aveValue【福祉施設】&#10;有形固定資産減価償却率">
          <a:extLst>
            <a:ext uri="{FF2B5EF4-FFF2-40B4-BE49-F238E27FC236}">
              <a16:creationId xmlns:a16="http://schemas.microsoft.com/office/drawing/2014/main" id="{00000000-0008-0000-0200-0000CA000000}"/>
            </a:ext>
          </a:extLst>
        </xdr:cNvPr>
        <xdr:cNvSpPr txBox="1"/>
      </xdr:nvSpPr>
      <xdr:spPr>
        <a:xfrm>
          <a:off x="2705744" y="1390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46645</xdr:rowOff>
    </xdr:from>
    <xdr:ext cx="405111" cy="259045"/>
    <xdr:sp macro="" textlink="">
      <xdr:nvSpPr>
        <xdr:cNvPr id="203" name="n_3aveValue【福祉施設】&#10;有形固定資産減価償却率">
          <a:extLst>
            <a:ext uri="{FF2B5EF4-FFF2-40B4-BE49-F238E27FC236}">
              <a16:creationId xmlns:a16="http://schemas.microsoft.com/office/drawing/2014/main" id="{00000000-0008-0000-0200-0000CB000000}"/>
            </a:ext>
          </a:extLst>
        </xdr:cNvPr>
        <xdr:cNvSpPr txBox="1"/>
      </xdr:nvSpPr>
      <xdr:spPr>
        <a:xfrm>
          <a:off x="1816744" y="1393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89098</xdr:rowOff>
    </xdr:from>
    <xdr:ext cx="405111" cy="259045"/>
    <xdr:sp macro="" textlink="">
      <xdr:nvSpPr>
        <xdr:cNvPr id="204" name="n_4aveValue【福祉施設】&#10;有形固定資産減価償却率">
          <a:extLst>
            <a:ext uri="{FF2B5EF4-FFF2-40B4-BE49-F238E27FC236}">
              <a16:creationId xmlns:a16="http://schemas.microsoft.com/office/drawing/2014/main" id="{00000000-0008-0000-0200-0000CC000000}"/>
            </a:ext>
          </a:extLst>
        </xdr:cNvPr>
        <xdr:cNvSpPr txBox="1"/>
      </xdr:nvSpPr>
      <xdr:spPr>
        <a:xfrm>
          <a:off x="927744" y="1397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49003</xdr:rowOff>
    </xdr:from>
    <xdr:ext cx="405111" cy="259045"/>
    <xdr:sp macro="" textlink="">
      <xdr:nvSpPr>
        <xdr:cNvPr id="205" name="n_1mainValue【福祉施設】&#10;有形固定資産減価償却率">
          <a:extLst>
            <a:ext uri="{FF2B5EF4-FFF2-40B4-BE49-F238E27FC236}">
              <a16:creationId xmlns:a16="http://schemas.microsoft.com/office/drawing/2014/main" id="{00000000-0008-0000-0200-0000CD000000}"/>
            </a:ext>
          </a:extLst>
        </xdr:cNvPr>
        <xdr:cNvSpPr txBox="1"/>
      </xdr:nvSpPr>
      <xdr:spPr>
        <a:xfrm>
          <a:off x="3582044" y="1479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6548</xdr:rowOff>
    </xdr:from>
    <xdr:ext cx="405111" cy="259045"/>
    <xdr:sp macro="" textlink="">
      <xdr:nvSpPr>
        <xdr:cNvPr id="206" name="n_2mainValue【福祉施設】&#10;有形固定資産減価償却率">
          <a:extLst>
            <a:ext uri="{FF2B5EF4-FFF2-40B4-BE49-F238E27FC236}">
              <a16:creationId xmlns:a16="http://schemas.microsoft.com/office/drawing/2014/main" id="{00000000-0008-0000-0200-0000CE000000}"/>
            </a:ext>
          </a:extLst>
        </xdr:cNvPr>
        <xdr:cNvSpPr txBox="1"/>
      </xdr:nvSpPr>
      <xdr:spPr>
        <a:xfrm>
          <a:off x="2705744" y="14751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5" name="テキスト ボックス 214">
          <a:extLst>
            <a:ext uri="{FF2B5EF4-FFF2-40B4-BE49-F238E27FC236}">
              <a16:creationId xmlns:a16="http://schemas.microsoft.com/office/drawing/2014/main" id="{00000000-0008-0000-0200-0000D7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7" name="直線コネクタ 226">
          <a:extLst>
            <a:ext uri="{FF2B5EF4-FFF2-40B4-BE49-F238E27FC236}">
              <a16:creationId xmlns:a16="http://schemas.microsoft.com/office/drawing/2014/main" id="{00000000-0008-0000-0200-0000E3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8" name="テキスト ボックス 227">
          <a:extLst>
            <a:ext uri="{FF2B5EF4-FFF2-40B4-BE49-F238E27FC236}">
              <a16:creationId xmlns:a16="http://schemas.microsoft.com/office/drawing/2014/main" id="{00000000-0008-0000-0200-0000E4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9" name="【福祉施設】&#10;一人当たり面積グラフ枠">
          <a:extLst>
            <a:ext uri="{FF2B5EF4-FFF2-40B4-BE49-F238E27FC236}">
              <a16:creationId xmlns:a16="http://schemas.microsoft.com/office/drawing/2014/main" id="{00000000-0008-0000-0200-0000E5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26670</xdr:rowOff>
    </xdr:from>
    <xdr:to>
      <xdr:col>54</xdr:col>
      <xdr:colOff>189865</xdr:colOff>
      <xdr:row>86</xdr:row>
      <xdr:rowOff>93345</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flipV="1">
          <a:off x="10476865" y="13399770"/>
          <a:ext cx="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231" name="【福祉施設】&#10;一人当たり面積最小値テキスト">
          <a:extLst>
            <a:ext uri="{FF2B5EF4-FFF2-40B4-BE49-F238E27FC236}">
              <a16:creationId xmlns:a16="http://schemas.microsoft.com/office/drawing/2014/main" id="{00000000-0008-0000-0200-0000E7000000}"/>
            </a:ext>
          </a:extLst>
        </xdr:cNvPr>
        <xdr:cNvSpPr txBox="1"/>
      </xdr:nvSpPr>
      <xdr:spPr>
        <a:xfrm>
          <a:off x="10515600"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10388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144797</xdr:rowOff>
    </xdr:from>
    <xdr:ext cx="469744" cy="259045"/>
    <xdr:sp macro="" textlink="">
      <xdr:nvSpPr>
        <xdr:cNvPr id="233" name="【福祉施設】&#10;一人当たり面積最大値テキスト">
          <a:extLst>
            <a:ext uri="{FF2B5EF4-FFF2-40B4-BE49-F238E27FC236}">
              <a16:creationId xmlns:a16="http://schemas.microsoft.com/office/drawing/2014/main" id="{00000000-0008-0000-0200-0000E9000000}"/>
            </a:ext>
          </a:extLst>
        </xdr:cNvPr>
        <xdr:cNvSpPr txBox="1"/>
      </xdr:nvSpPr>
      <xdr:spPr>
        <a:xfrm>
          <a:off x="10515600" y="1317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26670</xdr:rowOff>
    </xdr:from>
    <xdr:to>
      <xdr:col>55</xdr:col>
      <xdr:colOff>88900</xdr:colOff>
      <xdr:row>78</xdr:row>
      <xdr:rowOff>26670</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a:off x="10388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103522</xdr:rowOff>
    </xdr:from>
    <xdr:ext cx="469744" cy="259045"/>
    <xdr:sp macro="" textlink="">
      <xdr:nvSpPr>
        <xdr:cNvPr id="235" name="【福祉施設】&#10;一人当たり面積平均値テキスト">
          <a:extLst>
            <a:ext uri="{FF2B5EF4-FFF2-40B4-BE49-F238E27FC236}">
              <a16:creationId xmlns:a16="http://schemas.microsoft.com/office/drawing/2014/main" id="{00000000-0008-0000-0200-0000EB000000}"/>
            </a:ext>
          </a:extLst>
        </xdr:cNvPr>
        <xdr:cNvSpPr txBox="1"/>
      </xdr:nvSpPr>
      <xdr:spPr>
        <a:xfrm>
          <a:off x="10515600" y="14333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80645</xdr:rowOff>
    </xdr:from>
    <xdr:to>
      <xdr:col>55</xdr:col>
      <xdr:colOff>50800</xdr:colOff>
      <xdr:row>85</xdr:row>
      <xdr:rowOff>10795</xdr:rowOff>
    </xdr:to>
    <xdr:sp macro="" textlink="">
      <xdr:nvSpPr>
        <xdr:cNvPr id="236" name="フローチャート: 判断 235">
          <a:extLst>
            <a:ext uri="{FF2B5EF4-FFF2-40B4-BE49-F238E27FC236}">
              <a16:creationId xmlns:a16="http://schemas.microsoft.com/office/drawing/2014/main" id="{00000000-0008-0000-0200-0000EC000000}"/>
            </a:ext>
          </a:extLst>
        </xdr:cNvPr>
        <xdr:cNvSpPr/>
      </xdr:nvSpPr>
      <xdr:spPr>
        <a:xfrm>
          <a:off x="10426700" y="1448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61595</xdr:rowOff>
    </xdr:from>
    <xdr:to>
      <xdr:col>50</xdr:col>
      <xdr:colOff>165100</xdr:colOff>
      <xdr:row>84</xdr:row>
      <xdr:rowOff>163195</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9588500" y="1446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67311</xdr:rowOff>
    </xdr:from>
    <xdr:to>
      <xdr:col>46</xdr:col>
      <xdr:colOff>38100</xdr:colOff>
      <xdr:row>84</xdr:row>
      <xdr:rowOff>168911</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8699500" y="1446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17780</xdr:rowOff>
    </xdr:from>
    <xdr:to>
      <xdr:col>41</xdr:col>
      <xdr:colOff>101600</xdr:colOff>
      <xdr:row>84</xdr:row>
      <xdr:rowOff>119380</xdr:rowOff>
    </xdr:to>
    <xdr:sp macro="" textlink="">
      <xdr:nvSpPr>
        <xdr:cNvPr id="239" name="フローチャート: 判断 238">
          <a:extLst>
            <a:ext uri="{FF2B5EF4-FFF2-40B4-BE49-F238E27FC236}">
              <a16:creationId xmlns:a16="http://schemas.microsoft.com/office/drawing/2014/main" id="{00000000-0008-0000-0200-0000EF000000}"/>
            </a:ext>
          </a:extLst>
        </xdr:cNvPr>
        <xdr:cNvSpPr/>
      </xdr:nvSpPr>
      <xdr:spPr>
        <a:xfrm>
          <a:off x="7810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53975</xdr:rowOff>
    </xdr:from>
    <xdr:to>
      <xdr:col>36</xdr:col>
      <xdr:colOff>165100</xdr:colOff>
      <xdr:row>84</xdr:row>
      <xdr:rowOff>155575</xdr:rowOff>
    </xdr:to>
    <xdr:sp macro="" textlink="">
      <xdr:nvSpPr>
        <xdr:cNvPr id="240" name="フローチャート: 判断 239">
          <a:extLst>
            <a:ext uri="{FF2B5EF4-FFF2-40B4-BE49-F238E27FC236}">
              <a16:creationId xmlns:a16="http://schemas.microsoft.com/office/drawing/2014/main" id="{00000000-0008-0000-0200-0000F0000000}"/>
            </a:ext>
          </a:extLst>
        </xdr:cNvPr>
        <xdr:cNvSpPr/>
      </xdr:nvSpPr>
      <xdr:spPr>
        <a:xfrm>
          <a:off x="6921500" y="1445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69214</xdr:rowOff>
    </xdr:from>
    <xdr:to>
      <xdr:col>55</xdr:col>
      <xdr:colOff>50800</xdr:colOff>
      <xdr:row>85</xdr:row>
      <xdr:rowOff>170814</xdr:rowOff>
    </xdr:to>
    <xdr:sp macro="" textlink="">
      <xdr:nvSpPr>
        <xdr:cNvPr id="246" name="楕円 245">
          <a:extLst>
            <a:ext uri="{FF2B5EF4-FFF2-40B4-BE49-F238E27FC236}">
              <a16:creationId xmlns:a16="http://schemas.microsoft.com/office/drawing/2014/main" id="{00000000-0008-0000-0200-0000F6000000}"/>
            </a:ext>
          </a:extLst>
        </xdr:cNvPr>
        <xdr:cNvSpPr/>
      </xdr:nvSpPr>
      <xdr:spPr>
        <a:xfrm>
          <a:off x="10426700" y="1464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47641</xdr:rowOff>
    </xdr:from>
    <xdr:ext cx="469744" cy="259045"/>
    <xdr:sp macro="" textlink="">
      <xdr:nvSpPr>
        <xdr:cNvPr id="247" name="【福祉施設】&#10;一人当たり面積該当値テキスト">
          <a:extLst>
            <a:ext uri="{FF2B5EF4-FFF2-40B4-BE49-F238E27FC236}">
              <a16:creationId xmlns:a16="http://schemas.microsoft.com/office/drawing/2014/main" id="{00000000-0008-0000-0200-0000F7000000}"/>
            </a:ext>
          </a:extLst>
        </xdr:cNvPr>
        <xdr:cNvSpPr txBox="1"/>
      </xdr:nvSpPr>
      <xdr:spPr>
        <a:xfrm>
          <a:off x="10515600" y="14620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71120</xdr:rowOff>
    </xdr:from>
    <xdr:to>
      <xdr:col>50</xdr:col>
      <xdr:colOff>165100</xdr:colOff>
      <xdr:row>86</xdr:row>
      <xdr:rowOff>1270</xdr:rowOff>
    </xdr:to>
    <xdr:sp macro="" textlink="">
      <xdr:nvSpPr>
        <xdr:cNvPr id="248" name="楕円 247">
          <a:extLst>
            <a:ext uri="{FF2B5EF4-FFF2-40B4-BE49-F238E27FC236}">
              <a16:creationId xmlns:a16="http://schemas.microsoft.com/office/drawing/2014/main" id="{00000000-0008-0000-0200-0000F8000000}"/>
            </a:ext>
          </a:extLst>
        </xdr:cNvPr>
        <xdr:cNvSpPr/>
      </xdr:nvSpPr>
      <xdr:spPr>
        <a:xfrm>
          <a:off x="9588500" y="1464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120014</xdr:rowOff>
    </xdr:from>
    <xdr:to>
      <xdr:col>55</xdr:col>
      <xdr:colOff>0</xdr:colOff>
      <xdr:row>85</xdr:row>
      <xdr:rowOff>121920</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flipV="1">
          <a:off x="9639300" y="14693264"/>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74930</xdr:rowOff>
    </xdr:from>
    <xdr:to>
      <xdr:col>46</xdr:col>
      <xdr:colOff>38100</xdr:colOff>
      <xdr:row>86</xdr:row>
      <xdr:rowOff>5080</xdr:rowOff>
    </xdr:to>
    <xdr:sp macro="" textlink="">
      <xdr:nvSpPr>
        <xdr:cNvPr id="250" name="楕円 249">
          <a:extLst>
            <a:ext uri="{FF2B5EF4-FFF2-40B4-BE49-F238E27FC236}">
              <a16:creationId xmlns:a16="http://schemas.microsoft.com/office/drawing/2014/main" id="{00000000-0008-0000-0200-0000FA000000}"/>
            </a:ext>
          </a:extLst>
        </xdr:cNvPr>
        <xdr:cNvSpPr/>
      </xdr:nvSpPr>
      <xdr:spPr>
        <a:xfrm>
          <a:off x="8699500" y="146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121920</xdr:rowOff>
    </xdr:from>
    <xdr:to>
      <xdr:col>50</xdr:col>
      <xdr:colOff>114300</xdr:colOff>
      <xdr:row>85</xdr:row>
      <xdr:rowOff>125730</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flipV="1">
          <a:off x="8750300" y="146951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8272</xdr:rowOff>
    </xdr:from>
    <xdr:ext cx="469744" cy="259045"/>
    <xdr:sp macro="" textlink="">
      <xdr:nvSpPr>
        <xdr:cNvPr id="252" name="n_1aveValue【福祉施設】&#10;一人当たり面積">
          <a:extLst>
            <a:ext uri="{FF2B5EF4-FFF2-40B4-BE49-F238E27FC236}">
              <a16:creationId xmlns:a16="http://schemas.microsoft.com/office/drawing/2014/main" id="{00000000-0008-0000-0200-0000FC000000}"/>
            </a:ext>
          </a:extLst>
        </xdr:cNvPr>
        <xdr:cNvSpPr txBox="1"/>
      </xdr:nvSpPr>
      <xdr:spPr>
        <a:xfrm>
          <a:off x="9391727" y="1423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13988</xdr:rowOff>
    </xdr:from>
    <xdr:ext cx="469744" cy="259045"/>
    <xdr:sp macro="" textlink="">
      <xdr:nvSpPr>
        <xdr:cNvPr id="253" name="n_2aveValue【福祉施設】&#10;一人当たり面積">
          <a:extLst>
            <a:ext uri="{FF2B5EF4-FFF2-40B4-BE49-F238E27FC236}">
              <a16:creationId xmlns:a16="http://schemas.microsoft.com/office/drawing/2014/main" id="{00000000-0008-0000-0200-0000FD000000}"/>
            </a:ext>
          </a:extLst>
        </xdr:cNvPr>
        <xdr:cNvSpPr txBox="1"/>
      </xdr:nvSpPr>
      <xdr:spPr>
        <a:xfrm>
          <a:off x="8515427" y="1424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135907</xdr:rowOff>
    </xdr:from>
    <xdr:ext cx="469744" cy="259045"/>
    <xdr:sp macro="" textlink="">
      <xdr:nvSpPr>
        <xdr:cNvPr id="254" name="n_3aveValue【福祉施設】&#10;一人当たり面積">
          <a:extLst>
            <a:ext uri="{FF2B5EF4-FFF2-40B4-BE49-F238E27FC236}">
              <a16:creationId xmlns:a16="http://schemas.microsoft.com/office/drawing/2014/main" id="{00000000-0008-0000-0200-0000FE000000}"/>
            </a:ext>
          </a:extLst>
        </xdr:cNvPr>
        <xdr:cNvSpPr txBox="1"/>
      </xdr:nvSpPr>
      <xdr:spPr>
        <a:xfrm>
          <a:off x="7626427"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652</xdr:rowOff>
    </xdr:from>
    <xdr:ext cx="469744" cy="259045"/>
    <xdr:sp macro="" textlink="">
      <xdr:nvSpPr>
        <xdr:cNvPr id="255" name="n_4aveValue【福祉施設】&#10;一人当たり面積">
          <a:extLst>
            <a:ext uri="{FF2B5EF4-FFF2-40B4-BE49-F238E27FC236}">
              <a16:creationId xmlns:a16="http://schemas.microsoft.com/office/drawing/2014/main" id="{00000000-0008-0000-0200-0000FF000000}"/>
            </a:ext>
          </a:extLst>
        </xdr:cNvPr>
        <xdr:cNvSpPr txBox="1"/>
      </xdr:nvSpPr>
      <xdr:spPr>
        <a:xfrm>
          <a:off x="6737427" y="1423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163847</xdr:rowOff>
    </xdr:from>
    <xdr:ext cx="469744" cy="259045"/>
    <xdr:sp macro="" textlink="">
      <xdr:nvSpPr>
        <xdr:cNvPr id="256" name="n_1mainValue【福祉施設】&#10;一人当たり面積">
          <a:extLst>
            <a:ext uri="{FF2B5EF4-FFF2-40B4-BE49-F238E27FC236}">
              <a16:creationId xmlns:a16="http://schemas.microsoft.com/office/drawing/2014/main" id="{00000000-0008-0000-0200-000000010000}"/>
            </a:ext>
          </a:extLst>
        </xdr:cNvPr>
        <xdr:cNvSpPr txBox="1"/>
      </xdr:nvSpPr>
      <xdr:spPr>
        <a:xfrm>
          <a:off x="9391727" y="1473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167657</xdr:rowOff>
    </xdr:from>
    <xdr:ext cx="469744" cy="259045"/>
    <xdr:sp macro="" textlink="">
      <xdr:nvSpPr>
        <xdr:cNvPr id="257" name="n_2mainValue【福祉施設】&#10;一人当たり面積">
          <a:extLst>
            <a:ext uri="{FF2B5EF4-FFF2-40B4-BE49-F238E27FC236}">
              <a16:creationId xmlns:a16="http://schemas.microsoft.com/office/drawing/2014/main" id="{00000000-0008-0000-0200-000001010000}"/>
            </a:ext>
          </a:extLst>
        </xdr:cNvPr>
        <xdr:cNvSpPr txBox="1"/>
      </xdr:nvSpPr>
      <xdr:spPr>
        <a:xfrm>
          <a:off x="8515427"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8" name="正方形/長方形 257">
          <a:extLst>
            <a:ext uri="{FF2B5EF4-FFF2-40B4-BE49-F238E27FC236}">
              <a16:creationId xmlns:a16="http://schemas.microsoft.com/office/drawing/2014/main" id="{00000000-0008-0000-0200-000002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9" name="正方形/長方形 258">
          <a:extLst>
            <a:ext uri="{FF2B5EF4-FFF2-40B4-BE49-F238E27FC236}">
              <a16:creationId xmlns:a16="http://schemas.microsoft.com/office/drawing/2014/main" id="{00000000-0008-0000-0200-000003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0" name="正方形/長方形 259">
          <a:extLst>
            <a:ext uri="{FF2B5EF4-FFF2-40B4-BE49-F238E27FC236}">
              <a16:creationId xmlns:a16="http://schemas.microsoft.com/office/drawing/2014/main" id="{00000000-0008-0000-0200-000004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1" name="正方形/長方形 260">
          <a:extLst>
            <a:ext uri="{FF2B5EF4-FFF2-40B4-BE49-F238E27FC236}">
              <a16:creationId xmlns:a16="http://schemas.microsoft.com/office/drawing/2014/main" id="{00000000-0008-0000-0200-000005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3" name="正方形/長方形 272">
          <a:extLst>
            <a:ext uri="{FF2B5EF4-FFF2-40B4-BE49-F238E27FC236}">
              <a16:creationId xmlns:a16="http://schemas.microsoft.com/office/drawing/2014/main" id="{00000000-0008-0000-0200-000011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4" name="正方形/長方形 273">
          <a:extLst>
            <a:ext uri="{FF2B5EF4-FFF2-40B4-BE49-F238E27FC236}">
              <a16:creationId xmlns:a16="http://schemas.microsoft.com/office/drawing/2014/main" id="{00000000-0008-0000-0200-000012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5" name="正方形/長方形 274">
          <a:extLst>
            <a:ext uri="{FF2B5EF4-FFF2-40B4-BE49-F238E27FC236}">
              <a16:creationId xmlns:a16="http://schemas.microsoft.com/office/drawing/2014/main" id="{00000000-0008-0000-0200-000013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6" name="正方形/長方形 275">
          <a:extLst>
            <a:ext uri="{FF2B5EF4-FFF2-40B4-BE49-F238E27FC236}">
              <a16:creationId xmlns:a16="http://schemas.microsoft.com/office/drawing/2014/main" id="{00000000-0008-0000-0200-000014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7" name="正方形/長方形 276">
          <a:extLst>
            <a:ext uri="{FF2B5EF4-FFF2-40B4-BE49-F238E27FC236}">
              <a16:creationId xmlns:a16="http://schemas.microsoft.com/office/drawing/2014/main" id="{00000000-0008-0000-0200-000015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8" name="正方形/長方形 277">
          <a:extLst>
            <a:ext uri="{FF2B5EF4-FFF2-40B4-BE49-F238E27FC236}">
              <a16:creationId xmlns:a16="http://schemas.microsoft.com/office/drawing/2014/main" id="{00000000-0008-0000-0200-000016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79" name="正方形/長方形 278">
          <a:extLst>
            <a:ext uri="{FF2B5EF4-FFF2-40B4-BE49-F238E27FC236}">
              <a16:creationId xmlns:a16="http://schemas.microsoft.com/office/drawing/2014/main" id="{00000000-0008-0000-0200-000017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0" name="正方形/長方形 279">
          <a:extLst>
            <a:ext uri="{FF2B5EF4-FFF2-40B4-BE49-F238E27FC236}">
              <a16:creationId xmlns:a16="http://schemas.microsoft.com/office/drawing/2014/main" id="{00000000-0008-0000-0200-000018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1" name="正方形/長方形 280">
          <a:extLst>
            <a:ext uri="{FF2B5EF4-FFF2-40B4-BE49-F238E27FC236}">
              <a16:creationId xmlns:a16="http://schemas.microsoft.com/office/drawing/2014/main" id="{00000000-0008-0000-0200-000019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82" name="正方形/長方形 281">
          <a:extLst>
            <a:ext uri="{FF2B5EF4-FFF2-40B4-BE49-F238E27FC236}">
              <a16:creationId xmlns:a16="http://schemas.microsoft.com/office/drawing/2014/main" id="{00000000-0008-0000-0200-00001A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83" name="正方形/長方形 282">
          <a:extLst>
            <a:ext uri="{FF2B5EF4-FFF2-40B4-BE49-F238E27FC236}">
              <a16:creationId xmlns:a16="http://schemas.microsoft.com/office/drawing/2014/main" id="{00000000-0008-0000-0200-00001B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84" name="正方形/長方形 283">
          <a:extLst>
            <a:ext uri="{FF2B5EF4-FFF2-40B4-BE49-F238E27FC236}">
              <a16:creationId xmlns:a16="http://schemas.microsoft.com/office/drawing/2014/main" id="{00000000-0008-0000-0200-00001C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85" name="正方形/長方形 284">
          <a:extLst>
            <a:ext uri="{FF2B5EF4-FFF2-40B4-BE49-F238E27FC236}">
              <a16:creationId xmlns:a16="http://schemas.microsoft.com/office/drawing/2014/main" id="{00000000-0008-0000-0200-00001D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86" name="正方形/長方形 285">
          <a:extLst>
            <a:ext uri="{FF2B5EF4-FFF2-40B4-BE49-F238E27FC236}">
              <a16:creationId xmlns:a16="http://schemas.microsoft.com/office/drawing/2014/main" id="{00000000-0008-0000-0200-00001E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87" name="正方形/長方形 286">
          <a:extLst>
            <a:ext uri="{FF2B5EF4-FFF2-40B4-BE49-F238E27FC236}">
              <a16:creationId xmlns:a16="http://schemas.microsoft.com/office/drawing/2014/main" id="{00000000-0008-0000-0200-00001F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88" name="正方形/長方形 287">
          <a:extLst>
            <a:ext uri="{FF2B5EF4-FFF2-40B4-BE49-F238E27FC236}">
              <a16:creationId xmlns:a16="http://schemas.microsoft.com/office/drawing/2014/main" id="{00000000-0008-0000-0200-000020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89" name="正方形/長方形 288">
          <a:extLst>
            <a:ext uri="{FF2B5EF4-FFF2-40B4-BE49-F238E27FC236}">
              <a16:creationId xmlns:a16="http://schemas.microsoft.com/office/drawing/2014/main" id="{00000000-0008-0000-0200-000021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90" name="正方形/長方形 289">
          <a:extLst>
            <a:ext uri="{FF2B5EF4-FFF2-40B4-BE49-F238E27FC236}">
              <a16:creationId xmlns:a16="http://schemas.microsoft.com/office/drawing/2014/main" id="{00000000-0008-0000-0200-000022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91" name="正方形/長方形 290">
          <a:extLst>
            <a:ext uri="{FF2B5EF4-FFF2-40B4-BE49-F238E27FC236}">
              <a16:creationId xmlns:a16="http://schemas.microsoft.com/office/drawing/2014/main" id="{00000000-0008-0000-0200-000023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92" name="正方形/長方形 291">
          <a:extLst>
            <a:ext uri="{FF2B5EF4-FFF2-40B4-BE49-F238E27FC236}">
              <a16:creationId xmlns:a16="http://schemas.microsoft.com/office/drawing/2014/main" id="{00000000-0008-0000-0200-000024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93" name="正方形/長方形 292">
          <a:extLst>
            <a:ext uri="{FF2B5EF4-FFF2-40B4-BE49-F238E27FC236}">
              <a16:creationId xmlns:a16="http://schemas.microsoft.com/office/drawing/2014/main" id="{00000000-0008-0000-0200-000025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94" name="正方形/長方形 293">
          <a:extLst>
            <a:ext uri="{FF2B5EF4-FFF2-40B4-BE49-F238E27FC236}">
              <a16:creationId xmlns:a16="http://schemas.microsoft.com/office/drawing/2014/main" id="{00000000-0008-0000-0200-000026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95" name="正方形/長方形 294">
          <a:extLst>
            <a:ext uri="{FF2B5EF4-FFF2-40B4-BE49-F238E27FC236}">
              <a16:creationId xmlns:a16="http://schemas.microsoft.com/office/drawing/2014/main" id="{00000000-0008-0000-0200-000027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96" name="正方形/長方形 295">
          <a:extLst>
            <a:ext uri="{FF2B5EF4-FFF2-40B4-BE49-F238E27FC236}">
              <a16:creationId xmlns:a16="http://schemas.microsoft.com/office/drawing/2014/main" id="{00000000-0008-0000-0200-000028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97" name="正方形/長方形 296">
          <a:extLst>
            <a:ext uri="{FF2B5EF4-FFF2-40B4-BE49-F238E27FC236}">
              <a16:creationId xmlns:a16="http://schemas.microsoft.com/office/drawing/2014/main" id="{00000000-0008-0000-0200-00002901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298" name="正方形/長方形 297">
          <a:extLst>
            <a:ext uri="{FF2B5EF4-FFF2-40B4-BE49-F238E27FC236}">
              <a16:creationId xmlns:a16="http://schemas.microsoft.com/office/drawing/2014/main" id="{00000000-0008-0000-0200-00002A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99" name="正方形/長方形 298">
          <a:extLst>
            <a:ext uri="{FF2B5EF4-FFF2-40B4-BE49-F238E27FC236}">
              <a16:creationId xmlns:a16="http://schemas.microsoft.com/office/drawing/2014/main" id="{00000000-0008-0000-0200-00002B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00" name="正方形/長方形 299">
          <a:extLst>
            <a:ext uri="{FF2B5EF4-FFF2-40B4-BE49-F238E27FC236}">
              <a16:creationId xmlns:a16="http://schemas.microsoft.com/office/drawing/2014/main" id="{00000000-0008-0000-0200-00002C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01" name="正方形/長方形 300">
          <a:extLst>
            <a:ext uri="{FF2B5EF4-FFF2-40B4-BE49-F238E27FC236}">
              <a16:creationId xmlns:a16="http://schemas.microsoft.com/office/drawing/2014/main" id="{00000000-0008-0000-0200-00002D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02" name="正方形/長方形 301">
          <a:extLst>
            <a:ext uri="{FF2B5EF4-FFF2-40B4-BE49-F238E27FC236}">
              <a16:creationId xmlns:a16="http://schemas.microsoft.com/office/drawing/2014/main" id="{00000000-0008-0000-0200-00002E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03" name="正方形/長方形 302">
          <a:extLst>
            <a:ext uri="{FF2B5EF4-FFF2-40B4-BE49-F238E27FC236}">
              <a16:creationId xmlns:a16="http://schemas.microsoft.com/office/drawing/2014/main" id="{00000000-0008-0000-0200-00002F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04" name="正方形/長方形 303">
          <a:extLst>
            <a:ext uri="{FF2B5EF4-FFF2-40B4-BE49-F238E27FC236}">
              <a16:creationId xmlns:a16="http://schemas.microsoft.com/office/drawing/2014/main" id="{00000000-0008-0000-0200-000030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05" name="正方形/長方形 304">
          <a:extLst>
            <a:ext uri="{FF2B5EF4-FFF2-40B4-BE49-F238E27FC236}">
              <a16:creationId xmlns:a16="http://schemas.microsoft.com/office/drawing/2014/main" id="{00000000-0008-0000-0200-00003101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06" name="正方形/長方形 305">
          <a:extLst>
            <a:ext uri="{FF2B5EF4-FFF2-40B4-BE49-F238E27FC236}">
              <a16:creationId xmlns:a16="http://schemas.microsoft.com/office/drawing/2014/main" id="{00000000-0008-0000-0200-000032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07" name="正方形/長方形 306">
          <a:extLst>
            <a:ext uri="{FF2B5EF4-FFF2-40B4-BE49-F238E27FC236}">
              <a16:creationId xmlns:a16="http://schemas.microsoft.com/office/drawing/2014/main" id="{00000000-0008-0000-0200-000033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08" name="正方形/長方形 307">
          <a:extLst>
            <a:ext uri="{FF2B5EF4-FFF2-40B4-BE49-F238E27FC236}">
              <a16:creationId xmlns:a16="http://schemas.microsoft.com/office/drawing/2014/main" id="{00000000-0008-0000-0200-000034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09" name="正方形/長方形 308">
          <a:extLst>
            <a:ext uri="{FF2B5EF4-FFF2-40B4-BE49-F238E27FC236}">
              <a16:creationId xmlns:a16="http://schemas.microsoft.com/office/drawing/2014/main" id="{00000000-0008-0000-0200-000035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10" name="正方形/長方形 309">
          <a:extLst>
            <a:ext uri="{FF2B5EF4-FFF2-40B4-BE49-F238E27FC236}">
              <a16:creationId xmlns:a16="http://schemas.microsoft.com/office/drawing/2014/main" id="{00000000-0008-0000-0200-000036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11" name="正方形/長方形 310">
          <a:extLst>
            <a:ext uri="{FF2B5EF4-FFF2-40B4-BE49-F238E27FC236}">
              <a16:creationId xmlns:a16="http://schemas.microsoft.com/office/drawing/2014/main" id="{00000000-0008-0000-0200-000037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12" name="正方形/長方形 311">
          <a:extLst>
            <a:ext uri="{FF2B5EF4-FFF2-40B4-BE49-F238E27FC236}">
              <a16:creationId xmlns:a16="http://schemas.microsoft.com/office/drawing/2014/main" id="{00000000-0008-0000-0200-000038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13" name="正方形/長方形 312">
          <a:extLst>
            <a:ext uri="{FF2B5EF4-FFF2-40B4-BE49-F238E27FC236}">
              <a16:creationId xmlns:a16="http://schemas.microsoft.com/office/drawing/2014/main" id="{00000000-0008-0000-0200-000039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14" name="テキスト ボックス 313">
          <a:extLst>
            <a:ext uri="{FF2B5EF4-FFF2-40B4-BE49-F238E27FC236}">
              <a16:creationId xmlns:a16="http://schemas.microsoft.com/office/drawing/2014/main" id="{00000000-0008-0000-0200-00003A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15" name="直線コネクタ 314">
          <a:extLst>
            <a:ext uri="{FF2B5EF4-FFF2-40B4-BE49-F238E27FC236}">
              <a16:creationId xmlns:a16="http://schemas.microsoft.com/office/drawing/2014/main" id="{00000000-0008-0000-0200-00003B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16" name="テキスト ボックス 315">
          <a:extLst>
            <a:ext uri="{FF2B5EF4-FFF2-40B4-BE49-F238E27FC236}">
              <a16:creationId xmlns:a16="http://schemas.microsoft.com/office/drawing/2014/main" id="{00000000-0008-0000-0200-00003C01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317" name="直線コネクタ 316">
          <a:extLst>
            <a:ext uri="{FF2B5EF4-FFF2-40B4-BE49-F238E27FC236}">
              <a16:creationId xmlns:a16="http://schemas.microsoft.com/office/drawing/2014/main" id="{00000000-0008-0000-0200-00003D01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318" name="テキスト ボックス 317">
          <a:extLst>
            <a:ext uri="{FF2B5EF4-FFF2-40B4-BE49-F238E27FC236}">
              <a16:creationId xmlns:a16="http://schemas.microsoft.com/office/drawing/2014/main" id="{00000000-0008-0000-0200-00003E01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319" name="直線コネクタ 318">
          <a:extLst>
            <a:ext uri="{FF2B5EF4-FFF2-40B4-BE49-F238E27FC236}">
              <a16:creationId xmlns:a16="http://schemas.microsoft.com/office/drawing/2014/main" id="{00000000-0008-0000-0200-00003F01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320" name="テキスト ボックス 319">
          <a:extLst>
            <a:ext uri="{FF2B5EF4-FFF2-40B4-BE49-F238E27FC236}">
              <a16:creationId xmlns:a16="http://schemas.microsoft.com/office/drawing/2014/main" id="{00000000-0008-0000-0200-00004001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321" name="直線コネクタ 320">
          <a:extLst>
            <a:ext uri="{FF2B5EF4-FFF2-40B4-BE49-F238E27FC236}">
              <a16:creationId xmlns:a16="http://schemas.microsoft.com/office/drawing/2014/main" id="{00000000-0008-0000-0200-00004101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322" name="テキスト ボックス 321">
          <a:extLst>
            <a:ext uri="{FF2B5EF4-FFF2-40B4-BE49-F238E27FC236}">
              <a16:creationId xmlns:a16="http://schemas.microsoft.com/office/drawing/2014/main" id="{00000000-0008-0000-0200-00004201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323" name="直線コネクタ 322">
          <a:extLst>
            <a:ext uri="{FF2B5EF4-FFF2-40B4-BE49-F238E27FC236}">
              <a16:creationId xmlns:a16="http://schemas.microsoft.com/office/drawing/2014/main" id="{00000000-0008-0000-0200-00004301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324" name="テキスト ボックス 323">
          <a:extLst>
            <a:ext uri="{FF2B5EF4-FFF2-40B4-BE49-F238E27FC236}">
              <a16:creationId xmlns:a16="http://schemas.microsoft.com/office/drawing/2014/main" id="{00000000-0008-0000-0200-00004401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325" name="直線コネクタ 324">
          <a:extLst>
            <a:ext uri="{FF2B5EF4-FFF2-40B4-BE49-F238E27FC236}">
              <a16:creationId xmlns:a16="http://schemas.microsoft.com/office/drawing/2014/main" id="{00000000-0008-0000-0200-00004501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326" name="テキスト ボックス 325">
          <a:extLst>
            <a:ext uri="{FF2B5EF4-FFF2-40B4-BE49-F238E27FC236}">
              <a16:creationId xmlns:a16="http://schemas.microsoft.com/office/drawing/2014/main" id="{00000000-0008-0000-0200-00004601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27" name="直線コネクタ 326">
          <a:extLst>
            <a:ext uri="{FF2B5EF4-FFF2-40B4-BE49-F238E27FC236}">
              <a16:creationId xmlns:a16="http://schemas.microsoft.com/office/drawing/2014/main" id="{00000000-0008-0000-0200-000047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328" name="テキスト ボックス 327">
          <a:extLst>
            <a:ext uri="{FF2B5EF4-FFF2-40B4-BE49-F238E27FC236}">
              <a16:creationId xmlns:a16="http://schemas.microsoft.com/office/drawing/2014/main" id="{00000000-0008-0000-0200-00004801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29" name="【消防施設】&#10;有形固定資産減価償却率グラフ枠">
          <a:extLst>
            <a:ext uri="{FF2B5EF4-FFF2-40B4-BE49-F238E27FC236}">
              <a16:creationId xmlns:a16="http://schemas.microsoft.com/office/drawing/2014/main" id="{00000000-0008-0000-0200-000049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78105</xdr:rowOff>
    </xdr:from>
    <xdr:to>
      <xdr:col>85</xdr:col>
      <xdr:colOff>126364</xdr:colOff>
      <xdr:row>85</xdr:row>
      <xdr:rowOff>131445</xdr:rowOff>
    </xdr:to>
    <xdr:cxnSp macro="">
      <xdr:nvCxnSpPr>
        <xdr:cNvPr id="330" name="直線コネクタ 329">
          <a:extLst>
            <a:ext uri="{FF2B5EF4-FFF2-40B4-BE49-F238E27FC236}">
              <a16:creationId xmlns:a16="http://schemas.microsoft.com/office/drawing/2014/main" id="{00000000-0008-0000-0200-00004A010000}"/>
            </a:ext>
          </a:extLst>
        </xdr:cNvPr>
        <xdr:cNvCxnSpPr/>
      </xdr:nvCxnSpPr>
      <xdr:spPr>
        <a:xfrm flipV="1">
          <a:off x="16318864" y="13279755"/>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135272</xdr:rowOff>
    </xdr:from>
    <xdr:ext cx="405111" cy="259045"/>
    <xdr:sp macro="" textlink="">
      <xdr:nvSpPr>
        <xdr:cNvPr id="331" name="【消防施設】&#10;有形固定資産減価償却率最小値テキスト">
          <a:extLst>
            <a:ext uri="{FF2B5EF4-FFF2-40B4-BE49-F238E27FC236}">
              <a16:creationId xmlns:a16="http://schemas.microsoft.com/office/drawing/2014/main" id="{00000000-0008-0000-0200-00004B010000}"/>
            </a:ext>
          </a:extLst>
        </xdr:cNvPr>
        <xdr:cNvSpPr txBox="1"/>
      </xdr:nvSpPr>
      <xdr:spPr>
        <a:xfrm>
          <a:off x="16357600" y="1470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131445</xdr:rowOff>
    </xdr:from>
    <xdr:to>
      <xdr:col>86</xdr:col>
      <xdr:colOff>25400</xdr:colOff>
      <xdr:row>85</xdr:row>
      <xdr:rowOff>131445</xdr:rowOff>
    </xdr:to>
    <xdr:cxnSp macro="">
      <xdr:nvCxnSpPr>
        <xdr:cNvPr id="332" name="直線コネクタ 331">
          <a:extLst>
            <a:ext uri="{FF2B5EF4-FFF2-40B4-BE49-F238E27FC236}">
              <a16:creationId xmlns:a16="http://schemas.microsoft.com/office/drawing/2014/main" id="{00000000-0008-0000-0200-00004C010000}"/>
            </a:ext>
          </a:extLst>
        </xdr:cNvPr>
        <xdr:cNvCxnSpPr/>
      </xdr:nvCxnSpPr>
      <xdr:spPr>
        <a:xfrm>
          <a:off x="16230600" y="14704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24782</xdr:rowOff>
    </xdr:from>
    <xdr:ext cx="405111" cy="259045"/>
    <xdr:sp macro="" textlink="">
      <xdr:nvSpPr>
        <xdr:cNvPr id="333" name="【消防施設】&#10;有形固定資産減価償却率最大値テキスト">
          <a:extLst>
            <a:ext uri="{FF2B5EF4-FFF2-40B4-BE49-F238E27FC236}">
              <a16:creationId xmlns:a16="http://schemas.microsoft.com/office/drawing/2014/main" id="{00000000-0008-0000-0200-00004D010000}"/>
            </a:ext>
          </a:extLst>
        </xdr:cNvPr>
        <xdr:cNvSpPr txBox="1"/>
      </xdr:nvSpPr>
      <xdr:spPr>
        <a:xfrm>
          <a:off x="16357600" y="13054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78105</xdr:rowOff>
    </xdr:from>
    <xdr:to>
      <xdr:col>86</xdr:col>
      <xdr:colOff>25400</xdr:colOff>
      <xdr:row>77</xdr:row>
      <xdr:rowOff>78105</xdr:rowOff>
    </xdr:to>
    <xdr:cxnSp macro="">
      <xdr:nvCxnSpPr>
        <xdr:cNvPr id="334" name="直線コネクタ 333">
          <a:extLst>
            <a:ext uri="{FF2B5EF4-FFF2-40B4-BE49-F238E27FC236}">
              <a16:creationId xmlns:a16="http://schemas.microsoft.com/office/drawing/2014/main" id="{00000000-0008-0000-0200-00004E010000}"/>
            </a:ext>
          </a:extLst>
        </xdr:cNvPr>
        <xdr:cNvCxnSpPr/>
      </xdr:nvCxnSpPr>
      <xdr:spPr>
        <a:xfrm>
          <a:off x="16230600" y="1327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13988</xdr:rowOff>
    </xdr:from>
    <xdr:ext cx="405111" cy="259045"/>
    <xdr:sp macro="" textlink="">
      <xdr:nvSpPr>
        <xdr:cNvPr id="335" name="【消防施設】&#10;有形固定資産減価償却率平均値テキスト">
          <a:extLst>
            <a:ext uri="{FF2B5EF4-FFF2-40B4-BE49-F238E27FC236}">
              <a16:creationId xmlns:a16="http://schemas.microsoft.com/office/drawing/2014/main" id="{00000000-0008-0000-0200-00004F010000}"/>
            </a:ext>
          </a:extLst>
        </xdr:cNvPr>
        <xdr:cNvSpPr txBox="1"/>
      </xdr:nvSpPr>
      <xdr:spPr>
        <a:xfrm>
          <a:off x="16357600" y="139014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162561</xdr:rowOff>
    </xdr:from>
    <xdr:to>
      <xdr:col>85</xdr:col>
      <xdr:colOff>177800</xdr:colOff>
      <xdr:row>82</xdr:row>
      <xdr:rowOff>92711</xdr:rowOff>
    </xdr:to>
    <xdr:sp macro="" textlink="">
      <xdr:nvSpPr>
        <xdr:cNvPr id="336" name="フローチャート: 判断 335">
          <a:extLst>
            <a:ext uri="{FF2B5EF4-FFF2-40B4-BE49-F238E27FC236}">
              <a16:creationId xmlns:a16="http://schemas.microsoft.com/office/drawing/2014/main" id="{00000000-0008-0000-0200-000050010000}"/>
            </a:ext>
          </a:extLst>
        </xdr:cNvPr>
        <xdr:cNvSpPr/>
      </xdr:nvSpPr>
      <xdr:spPr>
        <a:xfrm>
          <a:off x="16268700" y="1405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46355</xdr:rowOff>
    </xdr:from>
    <xdr:to>
      <xdr:col>81</xdr:col>
      <xdr:colOff>101600</xdr:colOff>
      <xdr:row>81</xdr:row>
      <xdr:rowOff>147955</xdr:rowOff>
    </xdr:to>
    <xdr:sp macro="" textlink="">
      <xdr:nvSpPr>
        <xdr:cNvPr id="337" name="フローチャート: 判断 336">
          <a:extLst>
            <a:ext uri="{FF2B5EF4-FFF2-40B4-BE49-F238E27FC236}">
              <a16:creationId xmlns:a16="http://schemas.microsoft.com/office/drawing/2014/main" id="{00000000-0008-0000-0200-000051010000}"/>
            </a:ext>
          </a:extLst>
        </xdr:cNvPr>
        <xdr:cNvSpPr/>
      </xdr:nvSpPr>
      <xdr:spPr>
        <a:xfrm>
          <a:off x="15430500" y="1393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44450</xdr:rowOff>
    </xdr:from>
    <xdr:to>
      <xdr:col>76</xdr:col>
      <xdr:colOff>165100</xdr:colOff>
      <xdr:row>81</xdr:row>
      <xdr:rowOff>146050</xdr:rowOff>
    </xdr:to>
    <xdr:sp macro="" textlink="">
      <xdr:nvSpPr>
        <xdr:cNvPr id="338" name="フローチャート: 判断 337">
          <a:extLst>
            <a:ext uri="{FF2B5EF4-FFF2-40B4-BE49-F238E27FC236}">
              <a16:creationId xmlns:a16="http://schemas.microsoft.com/office/drawing/2014/main" id="{00000000-0008-0000-0200-000052010000}"/>
            </a:ext>
          </a:extLst>
        </xdr:cNvPr>
        <xdr:cNvSpPr/>
      </xdr:nvSpPr>
      <xdr:spPr>
        <a:xfrm>
          <a:off x="14541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99695</xdr:rowOff>
    </xdr:from>
    <xdr:to>
      <xdr:col>72</xdr:col>
      <xdr:colOff>38100</xdr:colOff>
      <xdr:row>82</xdr:row>
      <xdr:rowOff>29845</xdr:rowOff>
    </xdr:to>
    <xdr:sp macro="" textlink="">
      <xdr:nvSpPr>
        <xdr:cNvPr id="339" name="フローチャート: 判断 338">
          <a:extLst>
            <a:ext uri="{FF2B5EF4-FFF2-40B4-BE49-F238E27FC236}">
              <a16:creationId xmlns:a16="http://schemas.microsoft.com/office/drawing/2014/main" id="{00000000-0008-0000-0200-000053010000}"/>
            </a:ext>
          </a:extLst>
        </xdr:cNvPr>
        <xdr:cNvSpPr/>
      </xdr:nvSpPr>
      <xdr:spPr>
        <a:xfrm>
          <a:off x="13652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90170</xdr:rowOff>
    </xdr:from>
    <xdr:to>
      <xdr:col>67</xdr:col>
      <xdr:colOff>101600</xdr:colOff>
      <xdr:row>83</xdr:row>
      <xdr:rowOff>20320</xdr:rowOff>
    </xdr:to>
    <xdr:sp macro="" textlink="">
      <xdr:nvSpPr>
        <xdr:cNvPr id="340" name="フローチャート: 判断 339">
          <a:extLst>
            <a:ext uri="{FF2B5EF4-FFF2-40B4-BE49-F238E27FC236}">
              <a16:creationId xmlns:a16="http://schemas.microsoft.com/office/drawing/2014/main" id="{00000000-0008-0000-0200-000054010000}"/>
            </a:ext>
          </a:extLst>
        </xdr:cNvPr>
        <xdr:cNvSpPr/>
      </xdr:nvSpPr>
      <xdr:spPr>
        <a:xfrm>
          <a:off x="12763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00000000-0008-0000-0200-000056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00000000-0008-0000-0200-000057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00000000-0008-0000-0200-000058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00000000-0008-0000-0200-000059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31114</xdr:rowOff>
    </xdr:from>
    <xdr:to>
      <xdr:col>85</xdr:col>
      <xdr:colOff>177800</xdr:colOff>
      <xdr:row>83</xdr:row>
      <xdr:rowOff>132714</xdr:rowOff>
    </xdr:to>
    <xdr:sp macro="" textlink="">
      <xdr:nvSpPr>
        <xdr:cNvPr id="346" name="楕円 345">
          <a:extLst>
            <a:ext uri="{FF2B5EF4-FFF2-40B4-BE49-F238E27FC236}">
              <a16:creationId xmlns:a16="http://schemas.microsoft.com/office/drawing/2014/main" id="{00000000-0008-0000-0200-00005A010000}"/>
            </a:ext>
          </a:extLst>
        </xdr:cNvPr>
        <xdr:cNvSpPr/>
      </xdr:nvSpPr>
      <xdr:spPr>
        <a:xfrm>
          <a:off x="16268700" y="1426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9541</xdr:rowOff>
    </xdr:from>
    <xdr:ext cx="405111" cy="259045"/>
    <xdr:sp macro="" textlink="">
      <xdr:nvSpPr>
        <xdr:cNvPr id="347" name="【消防施設】&#10;有形固定資産減価償却率該当値テキスト">
          <a:extLst>
            <a:ext uri="{FF2B5EF4-FFF2-40B4-BE49-F238E27FC236}">
              <a16:creationId xmlns:a16="http://schemas.microsoft.com/office/drawing/2014/main" id="{00000000-0008-0000-0200-00005B010000}"/>
            </a:ext>
          </a:extLst>
        </xdr:cNvPr>
        <xdr:cNvSpPr txBox="1"/>
      </xdr:nvSpPr>
      <xdr:spPr>
        <a:xfrm>
          <a:off x="16357600" y="1423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168275</xdr:rowOff>
    </xdr:from>
    <xdr:to>
      <xdr:col>81</xdr:col>
      <xdr:colOff>101600</xdr:colOff>
      <xdr:row>83</xdr:row>
      <xdr:rowOff>98425</xdr:rowOff>
    </xdr:to>
    <xdr:sp macro="" textlink="">
      <xdr:nvSpPr>
        <xdr:cNvPr id="348" name="楕円 347">
          <a:extLst>
            <a:ext uri="{FF2B5EF4-FFF2-40B4-BE49-F238E27FC236}">
              <a16:creationId xmlns:a16="http://schemas.microsoft.com/office/drawing/2014/main" id="{00000000-0008-0000-0200-00005C010000}"/>
            </a:ext>
          </a:extLst>
        </xdr:cNvPr>
        <xdr:cNvSpPr/>
      </xdr:nvSpPr>
      <xdr:spPr>
        <a:xfrm>
          <a:off x="15430500" y="1422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47625</xdr:rowOff>
    </xdr:from>
    <xdr:to>
      <xdr:col>85</xdr:col>
      <xdr:colOff>127000</xdr:colOff>
      <xdr:row>83</xdr:row>
      <xdr:rowOff>81914</xdr:rowOff>
    </xdr:to>
    <xdr:cxnSp macro="">
      <xdr:nvCxnSpPr>
        <xdr:cNvPr id="349" name="直線コネクタ 348">
          <a:extLst>
            <a:ext uri="{FF2B5EF4-FFF2-40B4-BE49-F238E27FC236}">
              <a16:creationId xmlns:a16="http://schemas.microsoft.com/office/drawing/2014/main" id="{00000000-0008-0000-0200-00005D010000}"/>
            </a:ext>
          </a:extLst>
        </xdr:cNvPr>
        <xdr:cNvCxnSpPr/>
      </xdr:nvCxnSpPr>
      <xdr:spPr>
        <a:xfrm>
          <a:off x="15481300" y="14277975"/>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135889</xdr:rowOff>
    </xdr:from>
    <xdr:to>
      <xdr:col>76</xdr:col>
      <xdr:colOff>165100</xdr:colOff>
      <xdr:row>83</xdr:row>
      <xdr:rowOff>66039</xdr:rowOff>
    </xdr:to>
    <xdr:sp macro="" textlink="">
      <xdr:nvSpPr>
        <xdr:cNvPr id="350" name="楕円 349">
          <a:extLst>
            <a:ext uri="{FF2B5EF4-FFF2-40B4-BE49-F238E27FC236}">
              <a16:creationId xmlns:a16="http://schemas.microsoft.com/office/drawing/2014/main" id="{00000000-0008-0000-0200-00005E010000}"/>
            </a:ext>
          </a:extLst>
        </xdr:cNvPr>
        <xdr:cNvSpPr/>
      </xdr:nvSpPr>
      <xdr:spPr>
        <a:xfrm>
          <a:off x="145415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15239</xdr:rowOff>
    </xdr:from>
    <xdr:to>
      <xdr:col>81</xdr:col>
      <xdr:colOff>50800</xdr:colOff>
      <xdr:row>83</xdr:row>
      <xdr:rowOff>47625</xdr:rowOff>
    </xdr:to>
    <xdr:cxnSp macro="">
      <xdr:nvCxnSpPr>
        <xdr:cNvPr id="351" name="直線コネクタ 350">
          <a:extLst>
            <a:ext uri="{FF2B5EF4-FFF2-40B4-BE49-F238E27FC236}">
              <a16:creationId xmlns:a16="http://schemas.microsoft.com/office/drawing/2014/main" id="{00000000-0008-0000-0200-00005F010000}"/>
            </a:ext>
          </a:extLst>
        </xdr:cNvPr>
        <xdr:cNvCxnSpPr/>
      </xdr:nvCxnSpPr>
      <xdr:spPr>
        <a:xfrm>
          <a:off x="14592300" y="14245589"/>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164482</xdr:rowOff>
    </xdr:from>
    <xdr:ext cx="405111" cy="259045"/>
    <xdr:sp macro="" textlink="">
      <xdr:nvSpPr>
        <xdr:cNvPr id="352" name="n_1aveValue【消防施設】&#10;有形固定資産減価償却率">
          <a:extLst>
            <a:ext uri="{FF2B5EF4-FFF2-40B4-BE49-F238E27FC236}">
              <a16:creationId xmlns:a16="http://schemas.microsoft.com/office/drawing/2014/main" id="{00000000-0008-0000-0200-000060010000}"/>
            </a:ext>
          </a:extLst>
        </xdr:cNvPr>
        <xdr:cNvSpPr txBox="1"/>
      </xdr:nvSpPr>
      <xdr:spPr>
        <a:xfrm>
          <a:off x="15266044"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162577</xdr:rowOff>
    </xdr:from>
    <xdr:ext cx="405111" cy="259045"/>
    <xdr:sp macro="" textlink="">
      <xdr:nvSpPr>
        <xdr:cNvPr id="353" name="n_2aveValue【消防施設】&#10;有形固定資産減価償却率">
          <a:extLst>
            <a:ext uri="{FF2B5EF4-FFF2-40B4-BE49-F238E27FC236}">
              <a16:creationId xmlns:a16="http://schemas.microsoft.com/office/drawing/2014/main" id="{00000000-0008-0000-0200-000061010000}"/>
            </a:ext>
          </a:extLst>
        </xdr:cNvPr>
        <xdr:cNvSpPr txBox="1"/>
      </xdr:nvSpPr>
      <xdr:spPr>
        <a:xfrm>
          <a:off x="14389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46372</xdr:rowOff>
    </xdr:from>
    <xdr:ext cx="405111" cy="259045"/>
    <xdr:sp macro="" textlink="">
      <xdr:nvSpPr>
        <xdr:cNvPr id="354" name="n_3aveValue【消防施設】&#10;有形固定資産減価償却率">
          <a:extLst>
            <a:ext uri="{FF2B5EF4-FFF2-40B4-BE49-F238E27FC236}">
              <a16:creationId xmlns:a16="http://schemas.microsoft.com/office/drawing/2014/main" id="{00000000-0008-0000-0200-000062010000}"/>
            </a:ext>
          </a:extLst>
        </xdr:cNvPr>
        <xdr:cNvSpPr txBox="1"/>
      </xdr:nvSpPr>
      <xdr:spPr>
        <a:xfrm>
          <a:off x="135007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36847</xdr:rowOff>
    </xdr:from>
    <xdr:ext cx="405111" cy="259045"/>
    <xdr:sp macro="" textlink="">
      <xdr:nvSpPr>
        <xdr:cNvPr id="355" name="n_4aveValue【消防施設】&#10;有形固定資産減価償却率">
          <a:extLst>
            <a:ext uri="{FF2B5EF4-FFF2-40B4-BE49-F238E27FC236}">
              <a16:creationId xmlns:a16="http://schemas.microsoft.com/office/drawing/2014/main" id="{00000000-0008-0000-0200-000063010000}"/>
            </a:ext>
          </a:extLst>
        </xdr:cNvPr>
        <xdr:cNvSpPr txBox="1"/>
      </xdr:nvSpPr>
      <xdr:spPr>
        <a:xfrm>
          <a:off x="126117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89552</xdr:rowOff>
    </xdr:from>
    <xdr:ext cx="405111" cy="259045"/>
    <xdr:sp macro="" textlink="">
      <xdr:nvSpPr>
        <xdr:cNvPr id="356" name="n_1mainValue【消防施設】&#10;有形固定資産減価償却率">
          <a:extLst>
            <a:ext uri="{FF2B5EF4-FFF2-40B4-BE49-F238E27FC236}">
              <a16:creationId xmlns:a16="http://schemas.microsoft.com/office/drawing/2014/main" id="{00000000-0008-0000-0200-000064010000}"/>
            </a:ext>
          </a:extLst>
        </xdr:cNvPr>
        <xdr:cNvSpPr txBox="1"/>
      </xdr:nvSpPr>
      <xdr:spPr>
        <a:xfrm>
          <a:off x="15266044" y="1431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57166</xdr:rowOff>
    </xdr:from>
    <xdr:ext cx="405111" cy="259045"/>
    <xdr:sp macro="" textlink="">
      <xdr:nvSpPr>
        <xdr:cNvPr id="357" name="n_2mainValue【消防施設】&#10;有形固定資産減価償却率">
          <a:extLst>
            <a:ext uri="{FF2B5EF4-FFF2-40B4-BE49-F238E27FC236}">
              <a16:creationId xmlns:a16="http://schemas.microsoft.com/office/drawing/2014/main" id="{00000000-0008-0000-0200-000065010000}"/>
            </a:ext>
          </a:extLst>
        </xdr:cNvPr>
        <xdr:cNvSpPr txBox="1"/>
      </xdr:nvSpPr>
      <xdr:spPr>
        <a:xfrm>
          <a:off x="14389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58" name="正方形/長方形 357">
          <a:extLst>
            <a:ext uri="{FF2B5EF4-FFF2-40B4-BE49-F238E27FC236}">
              <a16:creationId xmlns:a16="http://schemas.microsoft.com/office/drawing/2014/main" id="{00000000-0008-0000-0200-000066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59" name="正方形/長方形 358">
          <a:extLst>
            <a:ext uri="{FF2B5EF4-FFF2-40B4-BE49-F238E27FC236}">
              <a16:creationId xmlns:a16="http://schemas.microsoft.com/office/drawing/2014/main" id="{00000000-0008-0000-0200-000067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60" name="正方形/長方形 359">
          <a:extLst>
            <a:ext uri="{FF2B5EF4-FFF2-40B4-BE49-F238E27FC236}">
              <a16:creationId xmlns:a16="http://schemas.microsoft.com/office/drawing/2014/main" id="{00000000-0008-0000-0200-000068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61" name="正方形/長方形 360">
          <a:extLst>
            <a:ext uri="{FF2B5EF4-FFF2-40B4-BE49-F238E27FC236}">
              <a16:creationId xmlns:a16="http://schemas.microsoft.com/office/drawing/2014/main" id="{00000000-0008-0000-0200-000069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62" name="正方形/長方形 361">
          <a:extLst>
            <a:ext uri="{FF2B5EF4-FFF2-40B4-BE49-F238E27FC236}">
              <a16:creationId xmlns:a16="http://schemas.microsoft.com/office/drawing/2014/main" id="{00000000-0008-0000-0200-00006A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63" name="正方形/長方形 362">
          <a:extLst>
            <a:ext uri="{FF2B5EF4-FFF2-40B4-BE49-F238E27FC236}">
              <a16:creationId xmlns:a16="http://schemas.microsoft.com/office/drawing/2014/main" id="{00000000-0008-0000-0200-00006B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64" name="正方形/長方形 363">
          <a:extLst>
            <a:ext uri="{FF2B5EF4-FFF2-40B4-BE49-F238E27FC236}">
              <a16:creationId xmlns:a16="http://schemas.microsoft.com/office/drawing/2014/main" id="{00000000-0008-0000-0200-00006C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65" name="正方形/長方形 364">
          <a:extLst>
            <a:ext uri="{FF2B5EF4-FFF2-40B4-BE49-F238E27FC236}">
              <a16:creationId xmlns:a16="http://schemas.microsoft.com/office/drawing/2014/main" id="{00000000-0008-0000-0200-00006D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66" name="テキスト ボックス 365">
          <a:extLst>
            <a:ext uri="{FF2B5EF4-FFF2-40B4-BE49-F238E27FC236}">
              <a16:creationId xmlns:a16="http://schemas.microsoft.com/office/drawing/2014/main" id="{00000000-0008-0000-0200-00006E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67" name="直線コネクタ 366">
          <a:extLst>
            <a:ext uri="{FF2B5EF4-FFF2-40B4-BE49-F238E27FC236}">
              <a16:creationId xmlns:a16="http://schemas.microsoft.com/office/drawing/2014/main" id="{00000000-0008-0000-0200-00006F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368" name="直線コネクタ 367">
          <a:extLst>
            <a:ext uri="{FF2B5EF4-FFF2-40B4-BE49-F238E27FC236}">
              <a16:creationId xmlns:a16="http://schemas.microsoft.com/office/drawing/2014/main" id="{00000000-0008-0000-0200-00007001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369" name="テキスト ボックス 368">
          <a:extLst>
            <a:ext uri="{FF2B5EF4-FFF2-40B4-BE49-F238E27FC236}">
              <a16:creationId xmlns:a16="http://schemas.microsoft.com/office/drawing/2014/main" id="{00000000-0008-0000-0200-00007101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370" name="直線コネクタ 369">
          <a:extLst>
            <a:ext uri="{FF2B5EF4-FFF2-40B4-BE49-F238E27FC236}">
              <a16:creationId xmlns:a16="http://schemas.microsoft.com/office/drawing/2014/main" id="{00000000-0008-0000-0200-00007201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371" name="テキスト ボックス 370">
          <a:extLst>
            <a:ext uri="{FF2B5EF4-FFF2-40B4-BE49-F238E27FC236}">
              <a16:creationId xmlns:a16="http://schemas.microsoft.com/office/drawing/2014/main" id="{00000000-0008-0000-0200-00007301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372" name="直線コネクタ 371">
          <a:extLst>
            <a:ext uri="{FF2B5EF4-FFF2-40B4-BE49-F238E27FC236}">
              <a16:creationId xmlns:a16="http://schemas.microsoft.com/office/drawing/2014/main" id="{00000000-0008-0000-0200-00007401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373" name="テキスト ボックス 372">
          <a:extLst>
            <a:ext uri="{FF2B5EF4-FFF2-40B4-BE49-F238E27FC236}">
              <a16:creationId xmlns:a16="http://schemas.microsoft.com/office/drawing/2014/main" id="{00000000-0008-0000-0200-00007501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374" name="直線コネクタ 373">
          <a:extLst>
            <a:ext uri="{FF2B5EF4-FFF2-40B4-BE49-F238E27FC236}">
              <a16:creationId xmlns:a16="http://schemas.microsoft.com/office/drawing/2014/main" id="{00000000-0008-0000-0200-00007601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375" name="テキスト ボックス 374">
          <a:extLst>
            <a:ext uri="{FF2B5EF4-FFF2-40B4-BE49-F238E27FC236}">
              <a16:creationId xmlns:a16="http://schemas.microsoft.com/office/drawing/2014/main" id="{00000000-0008-0000-0200-00007701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376" name="直線コネクタ 375">
          <a:extLst>
            <a:ext uri="{FF2B5EF4-FFF2-40B4-BE49-F238E27FC236}">
              <a16:creationId xmlns:a16="http://schemas.microsoft.com/office/drawing/2014/main" id="{00000000-0008-0000-0200-00007801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377" name="テキスト ボックス 376">
          <a:extLst>
            <a:ext uri="{FF2B5EF4-FFF2-40B4-BE49-F238E27FC236}">
              <a16:creationId xmlns:a16="http://schemas.microsoft.com/office/drawing/2014/main" id="{00000000-0008-0000-0200-00007901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78" name="直線コネクタ 377">
          <a:extLst>
            <a:ext uri="{FF2B5EF4-FFF2-40B4-BE49-F238E27FC236}">
              <a16:creationId xmlns:a16="http://schemas.microsoft.com/office/drawing/2014/main" id="{00000000-0008-0000-0200-00007A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79" name="テキスト ボックス 378">
          <a:extLst>
            <a:ext uri="{FF2B5EF4-FFF2-40B4-BE49-F238E27FC236}">
              <a16:creationId xmlns:a16="http://schemas.microsoft.com/office/drawing/2014/main" id="{00000000-0008-0000-0200-00007B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80" name="【消防施設】&#10;一人当たり面積グラフ枠">
          <a:extLst>
            <a:ext uri="{FF2B5EF4-FFF2-40B4-BE49-F238E27FC236}">
              <a16:creationId xmlns:a16="http://schemas.microsoft.com/office/drawing/2014/main" id="{00000000-0008-0000-0200-00007C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34289</xdr:rowOff>
    </xdr:from>
    <xdr:to>
      <xdr:col>116</xdr:col>
      <xdr:colOff>62864</xdr:colOff>
      <xdr:row>86</xdr:row>
      <xdr:rowOff>26670</xdr:rowOff>
    </xdr:to>
    <xdr:cxnSp macro="">
      <xdr:nvCxnSpPr>
        <xdr:cNvPr id="381" name="直線コネクタ 380">
          <a:extLst>
            <a:ext uri="{FF2B5EF4-FFF2-40B4-BE49-F238E27FC236}">
              <a16:creationId xmlns:a16="http://schemas.microsoft.com/office/drawing/2014/main" id="{00000000-0008-0000-0200-00007D010000}"/>
            </a:ext>
          </a:extLst>
        </xdr:cNvPr>
        <xdr:cNvCxnSpPr/>
      </xdr:nvCxnSpPr>
      <xdr:spPr>
        <a:xfrm flipV="1">
          <a:off x="22160864" y="13407389"/>
          <a:ext cx="0" cy="1363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30497</xdr:rowOff>
    </xdr:from>
    <xdr:ext cx="469744" cy="259045"/>
    <xdr:sp macro="" textlink="">
      <xdr:nvSpPr>
        <xdr:cNvPr id="382" name="【消防施設】&#10;一人当たり面積最小値テキスト">
          <a:extLst>
            <a:ext uri="{FF2B5EF4-FFF2-40B4-BE49-F238E27FC236}">
              <a16:creationId xmlns:a16="http://schemas.microsoft.com/office/drawing/2014/main" id="{00000000-0008-0000-0200-00007E010000}"/>
            </a:ext>
          </a:extLst>
        </xdr:cNvPr>
        <xdr:cNvSpPr txBox="1"/>
      </xdr:nvSpPr>
      <xdr:spPr>
        <a:xfrm>
          <a:off x="22199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26670</xdr:rowOff>
    </xdr:from>
    <xdr:to>
      <xdr:col>116</xdr:col>
      <xdr:colOff>152400</xdr:colOff>
      <xdr:row>86</xdr:row>
      <xdr:rowOff>26670</xdr:rowOff>
    </xdr:to>
    <xdr:cxnSp macro="">
      <xdr:nvCxnSpPr>
        <xdr:cNvPr id="383" name="直線コネクタ 382">
          <a:extLst>
            <a:ext uri="{FF2B5EF4-FFF2-40B4-BE49-F238E27FC236}">
              <a16:creationId xmlns:a16="http://schemas.microsoft.com/office/drawing/2014/main" id="{00000000-0008-0000-0200-00007F010000}"/>
            </a:ext>
          </a:extLst>
        </xdr:cNvPr>
        <xdr:cNvCxnSpPr/>
      </xdr:nvCxnSpPr>
      <xdr:spPr>
        <a:xfrm>
          <a:off x="22072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152416</xdr:rowOff>
    </xdr:from>
    <xdr:ext cx="469744" cy="259045"/>
    <xdr:sp macro="" textlink="">
      <xdr:nvSpPr>
        <xdr:cNvPr id="384" name="【消防施設】&#10;一人当たり面積最大値テキスト">
          <a:extLst>
            <a:ext uri="{FF2B5EF4-FFF2-40B4-BE49-F238E27FC236}">
              <a16:creationId xmlns:a16="http://schemas.microsoft.com/office/drawing/2014/main" id="{00000000-0008-0000-0200-000080010000}"/>
            </a:ext>
          </a:extLst>
        </xdr:cNvPr>
        <xdr:cNvSpPr txBox="1"/>
      </xdr:nvSpPr>
      <xdr:spPr>
        <a:xfrm>
          <a:off x="22199600" y="1318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34289</xdr:rowOff>
    </xdr:from>
    <xdr:to>
      <xdr:col>116</xdr:col>
      <xdr:colOff>152400</xdr:colOff>
      <xdr:row>78</xdr:row>
      <xdr:rowOff>34289</xdr:rowOff>
    </xdr:to>
    <xdr:cxnSp macro="">
      <xdr:nvCxnSpPr>
        <xdr:cNvPr id="385" name="直線コネクタ 384">
          <a:extLst>
            <a:ext uri="{FF2B5EF4-FFF2-40B4-BE49-F238E27FC236}">
              <a16:creationId xmlns:a16="http://schemas.microsoft.com/office/drawing/2014/main" id="{00000000-0008-0000-0200-000081010000}"/>
            </a:ext>
          </a:extLst>
        </xdr:cNvPr>
        <xdr:cNvCxnSpPr/>
      </xdr:nvCxnSpPr>
      <xdr:spPr>
        <a:xfrm>
          <a:off x="22072600" y="1340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162577</xdr:rowOff>
    </xdr:from>
    <xdr:ext cx="469744" cy="259045"/>
    <xdr:sp macro="" textlink="">
      <xdr:nvSpPr>
        <xdr:cNvPr id="386" name="【消防施設】&#10;一人当たり面積平均値テキスト">
          <a:extLst>
            <a:ext uri="{FF2B5EF4-FFF2-40B4-BE49-F238E27FC236}">
              <a16:creationId xmlns:a16="http://schemas.microsoft.com/office/drawing/2014/main" id="{00000000-0008-0000-0200-000082010000}"/>
            </a:ext>
          </a:extLst>
        </xdr:cNvPr>
        <xdr:cNvSpPr txBox="1"/>
      </xdr:nvSpPr>
      <xdr:spPr>
        <a:xfrm>
          <a:off x="22199600" y="14221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139700</xdr:rowOff>
    </xdr:from>
    <xdr:to>
      <xdr:col>116</xdr:col>
      <xdr:colOff>114300</xdr:colOff>
      <xdr:row>84</xdr:row>
      <xdr:rowOff>69850</xdr:rowOff>
    </xdr:to>
    <xdr:sp macro="" textlink="">
      <xdr:nvSpPr>
        <xdr:cNvPr id="387" name="フローチャート: 判断 386">
          <a:extLst>
            <a:ext uri="{FF2B5EF4-FFF2-40B4-BE49-F238E27FC236}">
              <a16:creationId xmlns:a16="http://schemas.microsoft.com/office/drawing/2014/main" id="{00000000-0008-0000-0200-000083010000}"/>
            </a:ext>
          </a:extLst>
        </xdr:cNvPr>
        <xdr:cNvSpPr/>
      </xdr:nvSpPr>
      <xdr:spPr>
        <a:xfrm>
          <a:off x="221107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116839</xdr:rowOff>
    </xdr:from>
    <xdr:to>
      <xdr:col>112</xdr:col>
      <xdr:colOff>38100</xdr:colOff>
      <xdr:row>84</xdr:row>
      <xdr:rowOff>46989</xdr:rowOff>
    </xdr:to>
    <xdr:sp macro="" textlink="">
      <xdr:nvSpPr>
        <xdr:cNvPr id="388" name="フローチャート: 判断 387">
          <a:extLst>
            <a:ext uri="{FF2B5EF4-FFF2-40B4-BE49-F238E27FC236}">
              <a16:creationId xmlns:a16="http://schemas.microsoft.com/office/drawing/2014/main" id="{00000000-0008-0000-0200-000084010000}"/>
            </a:ext>
          </a:extLst>
        </xdr:cNvPr>
        <xdr:cNvSpPr/>
      </xdr:nvSpPr>
      <xdr:spPr>
        <a:xfrm>
          <a:off x="21272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128270</xdr:rowOff>
    </xdr:from>
    <xdr:to>
      <xdr:col>107</xdr:col>
      <xdr:colOff>101600</xdr:colOff>
      <xdr:row>84</xdr:row>
      <xdr:rowOff>58420</xdr:rowOff>
    </xdr:to>
    <xdr:sp macro="" textlink="">
      <xdr:nvSpPr>
        <xdr:cNvPr id="389" name="フローチャート: 判断 388">
          <a:extLst>
            <a:ext uri="{FF2B5EF4-FFF2-40B4-BE49-F238E27FC236}">
              <a16:creationId xmlns:a16="http://schemas.microsoft.com/office/drawing/2014/main" id="{00000000-0008-0000-0200-000085010000}"/>
            </a:ext>
          </a:extLst>
        </xdr:cNvPr>
        <xdr:cNvSpPr/>
      </xdr:nvSpPr>
      <xdr:spPr>
        <a:xfrm>
          <a:off x="20383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25400</xdr:rowOff>
    </xdr:from>
    <xdr:to>
      <xdr:col>102</xdr:col>
      <xdr:colOff>165100</xdr:colOff>
      <xdr:row>83</xdr:row>
      <xdr:rowOff>127000</xdr:rowOff>
    </xdr:to>
    <xdr:sp macro="" textlink="">
      <xdr:nvSpPr>
        <xdr:cNvPr id="390" name="フローチャート: 判断 389">
          <a:extLst>
            <a:ext uri="{FF2B5EF4-FFF2-40B4-BE49-F238E27FC236}">
              <a16:creationId xmlns:a16="http://schemas.microsoft.com/office/drawing/2014/main" id="{00000000-0008-0000-0200-000086010000}"/>
            </a:ext>
          </a:extLst>
        </xdr:cNvPr>
        <xdr:cNvSpPr/>
      </xdr:nvSpPr>
      <xdr:spPr>
        <a:xfrm>
          <a:off x="19494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97789</xdr:rowOff>
    </xdr:from>
    <xdr:to>
      <xdr:col>98</xdr:col>
      <xdr:colOff>38100</xdr:colOff>
      <xdr:row>84</xdr:row>
      <xdr:rowOff>27939</xdr:rowOff>
    </xdr:to>
    <xdr:sp macro="" textlink="">
      <xdr:nvSpPr>
        <xdr:cNvPr id="391" name="フローチャート: 判断 390">
          <a:extLst>
            <a:ext uri="{FF2B5EF4-FFF2-40B4-BE49-F238E27FC236}">
              <a16:creationId xmlns:a16="http://schemas.microsoft.com/office/drawing/2014/main" id="{00000000-0008-0000-0200-000087010000}"/>
            </a:ext>
          </a:extLst>
        </xdr:cNvPr>
        <xdr:cNvSpPr/>
      </xdr:nvSpPr>
      <xdr:spPr>
        <a:xfrm>
          <a:off x="18605500" y="1432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86361</xdr:rowOff>
    </xdr:from>
    <xdr:to>
      <xdr:col>116</xdr:col>
      <xdr:colOff>114300</xdr:colOff>
      <xdr:row>85</xdr:row>
      <xdr:rowOff>16511</xdr:rowOff>
    </xdr:to>
    <xdr:sp macro="" textlink="">
      <xdr:nvSpPr>
        <xdr:cNvPr id="397" name="楕円 396">
          <a:extLst>
            <a:ext uri="{FF2B5EF4-FFF2-40B4-BE49-F238E27FC236}">
              <a16:creationId xmlns:a16="http://schemas.microsoft.com/office/drawing/2014/main" id="{00000000-0008-0000-0200-00008D010000}"/>
            </a:ext>
          </a:extLst>
        </xdr:cNvPr>
        <xdr:cNvSpPr/>
      </xdr:nvSpPr>
      <xdr:spPr>
        <a:xfrm>
          <a:off x="22110700" y="1448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64788</xdr:rowOff>
    </xdr:from>
    <xdr:ext cx="469744" cy="259045"/>
    <xdr:sp macro="" textlink="">
      <xdr:nvSpPr>
        <xdr:cNvPr id="398" name="【消防施設】&#10;一人当たり面積該当値テキスト">
          <a:extLst>
            <a:ext uri="{FF2B5EF4-FFF2-40B4-BE49-F238E27FC236}">
              <a16:creationId xmlns:a16="http://schemas.microsoft.com/office/drawing/2014/main" id="{00000000-0008-0000-0200-00008E010000}"/>
            </a:ext>
          </a:extLst>
        </xdr:cNvPr>
        <xdr:cNvSpPr txBox="1"/>
      </xdr:nvSpPr>
      <xdr:spPr>
        <a:xfrm>
          <a:off x="22199600" y="1446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90170</xdr:rowOff>
    </xdr:from>
    <xdr:to>
      <xdr:col>112</xdr:col>
      <xdr:colOff>38100</xdr:colOff>
      <xdr:row>85</xdr:row>
      <xdr:rowOff>20320</xdr:rowOff>
    </xdr:to>
    <xdr:sp macro="" textlink="">
      <xdr:nvSpPr>
        <xdr:cNvPr id="399" name="楕円 398">
          <a:extLst>
            <a:ext uri="{FF2B5EF4-FFF2-40B4-BE49-F238E27FC236}">
              <a16:creationId xmlns:a16="http://schemas.microsoft.com/office/drawing/2014/main" id="{00000000-0008-0000-0200-00008F010000}"/>
            </a:ext>
          </a:extLst>
        </xdr:cNvPr>
        <xdr:cNvSpPr/>
      </xdr:nvSpPr>
      <xdr:spPr>
        <a:xfrm>
          <a:off x="212725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137161</xdr:rowOff>
    </xdr:from>
    <xdr:to>
      <xdr:col>116</xdr:col>
      <xdr:colOff>63500</xdr:colOff>
      <xdr:row>84</xdr:row>
      <xdr:rowOff>140970</xdr:rowOff>
    </xdr:to>
    <xdr:cxnSp macro="">
      <xdr:nvCxnSpPr>
        <xdr:cNvPr id="400" name="直線コネクタ 399">
          <a:extLst>
            <a:ext uri="{FF2B5EF4-FFF2-40B4-BE49-F238E27FC236}">
              <a16:creationId xmlns:a16="http://schemas.microsoft.com/office/drawing/2014/main" id="{00000000-0008-0000-0200-000090010000}"/>
            </a:ext>
          </a:extLst>
        </xdr:cNvPr>
        <xdr:cNvCxnSpPr/>
      </xdr:nvCxnSpPr>
      <xdr:spPr>
        <a:xfrm flipV="1">
          <a:off x="21323300" y="1453896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97789</xdr:rowOff>
    </xdr:from>
    <xdr:to>
      <xdr:col>107</xdr:col>
      <xdr:colOff>101600</xdr:colOff>
      <xdr:row>85</xdr:row>
      <xdr:rowOff>27939</xdr:rowOff>
    </xdr:to>
    <xdr:sp macro="" textlink="">
      <xdr:nvSpPr>
        <xdr:cNvPr id="401" name="楕円 400">
          <a:extLst>
            <a:ext uri="{FF2B5EF4-FFF2-40B4-BE49-F238E27FC236}">
              <a16:creationId xmlns:a16="http://schemas.microsoft.com/office/drawing/2014/main" id="{00000000-0008-0000-0200-000091010000}"/>
            </a:ext>
          </a:extLst>
        </xdr:cNvPr>
        <xdr:cNvSpPr/>
      </xdr:nvSpPr>
      <xdr:spPr>
        <a:xfrm>
          <a:off x="20383500" y="1449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140970</xdr:rowOff>
    </xdr:from>
    <xdr:to>
      <xdr:col>111</xdr:col>
      <xdr:colOff>177800</xdr:colOff>
      <xdr:row>84</xdr:row>
      <xdr:rowOff>148589</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flipV="1">
          <a:off x="20434300" y="145427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63516</xdr:rowOff>
    </xdr:from>
    <xdr:ext cx="469744" cy="259045"/>
    <xdr:sp macro="" textlink="">
      <xdr:nvSpPr>
        <xdr:cNvPr id="403" name="n_1aveValue【消防施設】&#10;一人当たり面積">
          <a:extLst>
            <a:ext uri="{FF2B5EF4-FFF2-40B4-BE49-F238E27FC236}">
              <a16:creationId xmlns:a16="http://schemas.microsoft.com/office/drawing/2014/main" id="{00000000-0008-0000-0200-000093010000}"/>
            </a:ext>
          </a:extLst>
        </xdr:cNvPr>
        <xdr:cNvSpPr txBox="1"/>
      </xdr:nvSpPr>
      <xdr:spPr>
        <a:xfrm>
          <a:off x="21075727" y="1412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74947</xdr:rowOff>
    </xdr:from>
    <xdr:ext cx="469744" cy="259045"/>
    <xdr:sp macro="" textlink="">
      <xdr:nvSpPr>
        <xdr:cNvPr id="404" name="n_2aveValue【消防施設】&#10;一人当たり面積">
          <a:extLst>
            <a:ext uri="{FF2B5EF4-FFF2-40B4-BE49-F238E27FC236}">
              <a16:creationId xmlns:a16="http://schemas.microsoft.com/office/drawing/2014/main" id="{00000000-0008-0000-0200-000094010000}"/>
            </a:ext>
          </a:extLst>
        </xdr:cNvPr>
        <xdr:cNvSpPr txBox="1"/>
      </xdr:nvSpPr>
      <xdr:spPr>
        <a:xfrm>
          <a:off x="201994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143527</xdr:rowOff>
    </xdr:from>
    <xdr:ext cx="469744" cy="259045"/>
    <xdr:sp macro="" textlink="">
      <xdr:nvSpPr>
        <xdr:cNvPr id="405" name="n_3aveValue【消防施設】&#10;一人当たり面積">
          <a:extLst>
            <a:ext uri="{FF2B5EF4-FFF2-40B4-BE49-F238E27FC236}">
              <a16:creationId xmlns:a16="http://schemas.microsoft.com/office/drawing/2014/main" id="{00000000-0008-0000-0200-000095010000}"/>
            </a:ext>
          </a:extLst>
        </xdr:cNvPr>
        <xdr:cNvSpPr txBox="1"/>
      </xdr:nvSpPr>
      <xdr:spPr>
        <a:xfrm>
          <a:off x="19310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44466</xdr:rowOff>
    </xdr:from>
    <xdr:ext cx="469744" cy="259045"/>
    <xdr:sp macro="" textlink="">
      <xdr:nvSpPr>
        <xdr:cNvPr id="406" name="n_4aveValue【消防施設】&#10;一人当たり面積">
          <a:extLst>
            <a:ext uri="{FF2B5EF4-FFF2-40B4-BE49-F238E27FC236}">
              <a16:creationId xmlns:a16="http://schemas.microsoft.com/office/drawing/2014/main" id="{00000000-0008-0000-0200-000096010000}"/>
            </a:ext>
          </a:extLst>
        </xdr:cNvPr>
        <xdr:cNvSpPr txBox="1"/>
      </xdr:nvSpPr>
      <xdr:spPr>
        <a:xfrm>
          <a:off x="18421427" y="1410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11447</xdr:rowOff>
    </xdr:from>
    <xdr:ext cx="469744" cy="259045"/>
    <xdr:sp macro="" textlink="">
      <xdr:nvSpPr>
        <xdr:cNvPr id="407" name="n_1mainValue【消防施設】&#10;一人当たり面積">
          <a:extLst>
            <a:ext uri="{FF2B5EF4-FFF2-40B4-BE49-F238E27FC236}">
              <a16:creationId xmlns:a16="http://schemas.microsoft.com/office/drawing/2014/main" id="{00000000-0008-0000-0200-000097010000}"/>
            </a:ext>
          </a:extLst>
        </xdr:cNvPr>
        <xdr:cNvSpPr txBox="1"/>
      </xdr:nvSpPr>
      <xdr:spPr>
        <a:xfrm>
          <a:off x="21075727" y="1458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19066</xdr:rowOff>
    </xdr:from>
    <xdr:ext cx="469744" cy="259045"/>
    <xdr:sp macro="" textlink="">
      <xdr:nvSpPr>
        <xdr:cNvPr id="408" name="n_2mainValue【消防施設】&#10;一人当たり面積">
          <a:extLst>
            <a:ext uri="{FF2B5EF4-FFF2-40B4-BE49-F238E27FC236}">
              <a16:creationId xmlns:a16="http://schemas.microsoft.com/office/drawing/2014/main" id="{00000000-0008-0000-0200-000098010000}"/>
            </a:ext>
          </a:extLst>
        </xdr:cNvPr>
        <xdr:cNvSpPr txBox="1"/>
      </xdr:nvSpPr>
      <xdr:spPr>
        <a:xfrm>
          <a:off x="20199427" y="1459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09" name="正方形/長方形 408">
          <a:extLst>
            <a:ext uri="{FF2B5EF4-FFF2-40B4-BE49-F238E27FC236}">
              <a16:creationId xmlns:a16="http://schemas.microsoft.com/office/drawing/2014/main" id="{00000000-0008-0000-0200-000099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10" name="正方形/長方形 409">
          <a:extLst>
            <a:ext uri="{FF2B5EF4-FFF2-40B4-BE49-F238E27FC236}">
              <a16:creationId xmlns:a16="http://schemas.microsoft.com/office/drawing/2014/main" id="{00000000-0008-0000-0200-00009A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11" name="正方形/長方形 410">
          <a:extLst>
            <a:ext uri="{FF2B5EF4-FFF2-40B4-BE49-F238E27FC236}">
              <a16:creationId xmlns:a16="http://schemas.microsoft.com/office/drawing/2014/main" id="{00000000-0008-0000-0200-00009B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12" name="正方形/長方形 411">
          <a:extLst>
            <a:ext uri="{FF2B5EF4-FFF2-40B4-BE49-F238E27FC236}">
              <a16:creationId xmlns:a16="http://schemas.microsoft.com/office/drawing/2014/main" id="{00000000-0008-0000-0200-00009C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13" name="正方形/長方形 412">
          <a:extLst>
            <a:ext uri="{FF2B5EF4-FFF2-40B4-BE49-F238E27FC236}">
              <a16:creationId xmlns:a16="http://schemas.microsoft.com/office/drawing/2014/main" id="{00000000-0008-0000-0200-00009D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14" name="正方形/長方形 413">
          <a:extLst>
            <a:ext uri="{FF2B5EF4-FFF2-40B4-BE49-F238E27FC236}">
              <a16:creationId xmlns:a16="http://schemas.microsoft.com/office/drawing/2014/main" id="{00000000-0008-0000-0200-00009E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15" name="正方形/長方形 414">
          <a:extLst>
            <a:ext uri="{FF2B5EF4-FFF2-40B4-BE49-F238E27FC236}">
              <a16:creationId xmlns:a16="http://schemas.microsoft.com/office/drawing/2014/main" id="{00000000-0008-0000-0200-00009F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16" name="正方形/長方形 415">
          <a:extLst>
            <a:ext uri="{FF2B5EF4-FFF2-40B4-BE49-F238E27FC236}">
              <a16:creationId xmlns:a16="http://schemas.microsoft.com/office/drawing/2014/main" id="{00000000-0008-0000-0200-0000A0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18" name="直線コネクタ 417">
          <a:extLst>
            <a:ext uri="{FF2B5EF4-FFF2-40B4-BE49-F238E27FC236}">
              <a16:creationId xmlns:a16="http://schemas.microsoft.com/office/drawing/2014/main" id="{00000000-0008-0000-0200-0000A2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20" name="直線コネクタ 419">
          <a:extLst>
            <a:ext uri="{FF2B5EF4-FFF2-40B4-BE49-F238E27FC236}">
              <a16:creationId xmlns:a16="http://schemas.microsoft.com/office/drawing/2014/main" id="{00000000-0008-0000-0200-0000A401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21" name="テキスト ボックス 420">
          <a:extLst>
            <a:ext uri="{FF2B5EF4-FFF2-40B4-BE49-F238E27FC236}">
              <a16:creationId xmlns:a16="http://schemas.microsoft.com/office/drawing/2014/main" id="{00000000-0008-0000-0200-0000A501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22" name="直線コネクタ 421">
          <a:extLst>
            <a:ext uri="{FF2B5EF4-FFF2-40B4-BE49-F238E27FC236}">
              <a16:creationId xmlns:a16="http://schemas.microsoft.com/office/drawing/2014/main" id="{00000000-0008-0000-0200-0000A601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23" name="テキスト ボックス 422">
          <a:extLst>
            <a:ext uri="{FF2B5EF4-FFF2-40B4-BE49-F238E27FC236}">
              <a16:creationId xmlns:a16="http://schemas.microsoft.com/office/drawing/2014/main" id="{00000000-0008-0000-0200-0000A701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24" name="直線コネクタ 423">
          <a:extLst>
            <a:ext uri="{FF2B5EF4-FFF2-40B4-BE49-F238E27FC236}">
              <a16:creationId xmlns:a16="http://schemas.microsoft.com/office/drawing/2014/main" id="{00000000-0008-0000-0200-0000A801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25" name="テキスト ボックス 424">
          <a:extLst>
            <a:ext uri="{FF2B5EF4-FFF2-40B4-BE49-F238E27FC236}">
              <a16:creationId xmlns:a16="http://schemas.microsoft.com/office/drawing/2014/main" id="{00000000-0008-0000-0200-0000A901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26" name="直線コネクタ 425">
          <a:extLst>
            <a:ext uri="{FF2B5EF4-FFF2-40B4-BE49-F238E27FC236}">
              <a16:creationId xmlns:a16="http://schemas.microsoft.com/office/drawing/2014/main" id="{00000000-0008-0000-0200-0000AA01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27" name="テキスト ボックス 426">
          <a:extLst>
            <a:ext uri="{FF2B5EF4-FFF2-40B4-BE49-F238E27FC236}">
              <a16:creationId xmlns:a16="http://schemas.microsoft.com/office/drawing/2014/main" id="{00000000-0008-0000-0200-0000AB01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28" name="直線コネクタ 427">
          <a:extLst>
            <a:ext uri="{FF2B5EF4-FFF2-40B4-BE49-F238E27FC236}">
              <a16:creationId xmlns:a16="http://schemas.microsoft.com/office/drawing/2014/main" id="{00000000-0008-0000-0200-0000AC01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29" name="テキスト ボックス 428">
          <a:extLst>
            <a:ext uri="{FF2B5EF4-FFF2-40B4-BE49-F238E27FC236}">
              <a16:creationId xmlns:a16="http://schemas.microsoft.com/office/drawing/2014/main" id="{00000000-0008-0000-0200-0000AD01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30" name="直線コネクタ 429">
          <a:extLst>
            <a:ext uri="{FF2B5EF4-FFF2-40B4-BE49-F238E27FC236}">
              <a16:creationId xmlns:a16="http://schemas.microsoft.com/office/drawing/2014/main" id="{00000000-0008-0000-0200-0000AE01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31" name="テキスト ボックス 430">
          <a:extLst>
            <a:ext uri="{FF2B5EF4-FFF2-40B4-BE49-F238E27FC236}">
              <a16:creationId xmlns:a16="http://schemas.microsoft.com/office/drawing/2014/main" id="{00000000-0008-0000-0200-0000AF01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32" name="直線コネクタ 431">
          <a:extLst>
            <a:ext uri="{FF2B5EF4-FFF2-40B4-BE49-F238E27FC236}">
              <a16:creationId xmlns:a16="http://schemas.microsoft.com/office/drawing/2014/main" id="{00000000-0008-0000-0200-0000B001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33" name="【庁舎】&#10;有形固定資産減価償却率グラフ枠">
          <a:extLst>
            <a:ext uri="{FF2B5EF4-FFF2-40B4-BE49-F238E27FC236}">
              <a16:creationId xmlns:a16="http://schemas.microsoft.com/office/drawing/2014/main" id="{00000000-0008-0000-0200-0000B101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112123</xdr:rowOff>
    </xdr:from>
    <xdr:to>
      <xdr:col>85</xdr:col>
      <xdr:colOff>126364</xdr:colOff>
      <xdr:row>108</xdr:row>
      <xdr:rowOff>161108</xdr:rowOff>
    </xdr:to>
    <xdr:cxnSp macro="">
      <xdr:nvCxnSpPr>
        <xdr:cNvPr id="434" name="直線コネクタ 433">
          <a:extLst>
            <a:ext uri="{FF2B5EF4-FFF2-40B4-BE49-F238E27FC236}">
              <a16:creationId xmlns:a16="http://schemas.microsoft.com/office/drawing/2014/main" id="{00000000-0008-0000-0200-0000B2010000}"/>
            </a:ext>
          </a:extLst>
        </xdr:cNvPr>
        <xdr:cNvCxnSpPr/>
      </xdr:nvCxnSpPr>
      <xdr:spPr>
        <a:xfrm flipV="1">
          <a:off x="16318864" y="1725712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164935</xdr:rowOff>
    </xdr:from>
    <xdr:ext cx="405111" cy="259045"/>
    <xdr:sp macro="" textlink="">
      <xdr:nvSpPr>
        <xdr:cNvPr id="435" name="【庁舎】&#10;有形固定資産減価償却率最小値テキスト">
          <a:extLst>
            <a:ext uri="{FF2B5EF4-FFF2-40B4-BE49-F238E27FC236}">
              <a16:creationId xmlns:a16="http://schemas.microsoft.com/office/drawing/2014/main" id="{00000000-0008-0000-0200-0000B3010000}"/>
            </a:ext>
          </a:extLst>
        </xdr:cNvPr>
        <xdr:cNvSpPr txBox="1"/>
      </xdr:nvSpPr>
      <xdr:spPr>
        <a:xfrm>
          <a:off x="16357600" y="1868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161108</xdr:rowOff>
    </xdr:from>
    <xdr:to>
      <xdr:col>86</xdr:col>
      <xdr:colOff>25400</xdr:colOff>
      <xdr:row>108</xdr:row>
      <xdr:rowOff>161108</xdr:rowOff>
    </xdr:to>
    <xdr:cxnSp macro="">
      <xdr:nvCxnSpPr>
        <xdr:cNvPr id="436" name="直線コネクタ 435">
          <a:extLst>
            <a:ext uri="{FF2B5EF4-FFF2-40B4-BE49-F238E27FC236}">
              <a16:creationId xmlns:a16="http://schemas.microsoft.com/office/drawing/2014/main" id="{00000000-0008-0000-0200-0000B4010000}"/>
            </a:ext>
          </a:extLst>
        </xdr:cNvPr>
        <xdr:cNvCxnSpPr/>
      </xdr:nvCxnSpPr>
      <xdr:spPr>
        <a:xfrm>
          <a:off x="16230600" y="1867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58800</xdr:rowOff>
    </xdr:from>
    <xdr:ext cx="405111" cy="259045"/>
    <xdr:sp macro="" textlink="">
      <xdr:nvSpPr>
        <xdr:cNvPr id="437" name="【庁舎】&#10;有形固定資産減価償却率最大値テキスト">
          <a:extLst>
            <a:ext uri="{FF2B5EF4-FFF2-40B4-BE49-F238E27FC236}">
              <a16:creationId xmlns:a16="http://schemas.microsoft.com/office/drawing/2014/main" id="{00000000-0008-0000-0200-0000B5010000}"/>
            </a:ext>
          </a:extLst>
        </xdr:cNvPr>
        <xdr:cNvSpPr txBox="1"/>
      </xdr:nvSpPr>
      <xdr:spPr>
        <a:xfrm>
          <a:off x="16357600" y="1703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112123</xdr:rowOff>
    </xdr:from>
    <xdr:to>
      <xdr:col>86</xdr:col>
      <xdr:colOff>25400</xdr:colOff>
      <xdr:row>100</xdr:row>
      <xdr:rowOff>112123</xdr:rowOff>
    </xdr:to>
    <xdr:cxnSp macro="">
      <xdr:nvCxnSpPr>
        <xdr:cNvPr id="438" name="直線コネクタ 437">
          <a:extLst>
            <a:ext uri="{FF2B5EF4-FFF2-40B4-BE49-F238E27FC236}">
              <a16:creationId xmlns:a16="http://schemas.microsoft.com/office/drawing/2014/main" id="{00000000-0008-0000-0200-0000B6010000}"/>
            </a:ext>
          </a:extLst>
        </xdr:cNvPr>
        <xdr:cNvCxnSpPr/>
      </xdr:nvCxnSpPr>
      <xdr:spPr>
        <a:xfrm>
          <a:off x="16230600" y="1725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83838</xdr:rowOff>
    </xdr:from>
    <xdr:ext cx="405111" cy="259045"/>
    <xdr:sp macro="" textlink="">
      <xdr:nvSpPr>
        <xdr:cNvPr id="439" name="【庁舎】&#10;有形固定資産減価償却率平均値テキスト">
          <a:extLst>
            <a:ext uri="{FF2B5EF4-FFF2-40B4-BE49-F238E27FC236}">
              <a16:creationId xmlns:a16="http://schemas.microsoft.com/office/drawing/2014/main" id="{00000000-0008-0000-0200-0000B7010000}"/>
            </a:ext>
          </a:extLst>
        </xdr:cNvPr>
        <xdr:cNvSpPr txBox="1"/>
      </xdr:nvSpPr>
      <xdr:spPr>
        <a:xfrm>
          <a:off x="16357600" y="1791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105411</xdr:rowOff>
    </xdr:from>
    <xdr:to>
      <xdr:col>85</xdr:col>
      <xdr:colOff>177800</xdr:colOff>
      <xdr:row>105</xdr:row>
      <xdr:rowOff>35561</xdr:rowOff>
    </xdr:to>
    <xdr:sp macro="" textlink="">
      <xdr:nvSpPr>
        <xdr:cNvPr id="440" name="フローチャート: 判断 439">
          <a:extLst>
            <a:ext uri="{FF2B5EF4-FFF2-40B4-BE49-F238E27FC236}">
              <a16:creationId xmlns:a16="http://schemas.microsoft.com/office/drawing/2014/main" id="{00000000-0008-0000-0200-0000B8010000}"/>
            </a:ext>
          </a:extLst>
        </xdr:cNvPr>
        <xdr:cNvSpPr/>
      </xdr:nvSpPr>
      <xdr:spPr>
        <a:xfrm>
          <a:off x="162687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72752</xdr:rowOff>
    </xdr:from>
    <xdr:to>
      <xdr:col>81</xdr:col>
      <xdr:colOff>101600</xdr:colOff>
      <xdr:row>105</xdr:row>
      <xdr:rowOff>2902</xdr:rowOff>
    </xdr:to>
    <xdr:sp macro="" textlink="">
      <xdr:nvSpPr>
        <xdr:cNvPr id="441" name="フローチャート: 判断 440">
          <a:extLst>
            <a:ext uri="{FF2B5EF4-FFF2-40B4-BE49-F238E27FC236}">
              <a16:creationId xmlns:a16="http://schemas.microsoft.com/office/drawing/2014/main" id="{00000000-0008-0000-0200-0000B9010000}"/>
            </a:ext>
          </a:extLst>
        </xdr:cNvPr>
        <xdr:cNvSpPr/>
      </xdr:nvSpPr>
      <xdr:spPr>
        <a:xfrm>
          <a:off x="15430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97245</xdr:rowOff>
    </xdr:from>
    <xdr:to>
      <xdr:col>76</xdr:col>
      <xdr:colOff>165100</xdr:colOff>
      <xdr:row>105</xdr:row>
      <xdr:rowOff>27395</xdr:rowOff>
    </xdr:to>
    <xdr:sp macro="" textlink="">
      <xdr:nvSpPr>
        <xdr:cNvPr id="442" name="フローチャート: 判断 441">
          <a:extLst>
            <a:ext uri="{FF2B5EF4-FFF2-40B4-BE49-F238E27FC236}">
              <a16:creationId xmlns:a16="http://schemas.microsoft.com/office/drawing/2014/main" id="{00000000-0008-0000-0200-0000BA010000}"/>
            </a:ext>
          </a:extLst>
        </xdr:cNvPr>
        <xdr:cNvSpPr/>
      </xdr:nvSpPr>
      <xdr:spPr>
        <a:xfrm>
          <a:off x="14541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443" name="フローチャート: 判断 442">
          <a:extLst>
            <a:ext uri="{FF2B5EF4-FFF2-40B4-BE49-F238E27FC236}">
              <a16:creationId xmlns:a16="http://schemas.microsoft.com/office/drawing/2014/main" id="{00000000-0008-0000-0200-0000BB010000}"/>
            </a:ext>
          </a:extLst>
        </xdr:cNvPr>
        <xdr:cNvSpPr/>
      </xdr:nvSpPr>
      <xdr:spPr>
        <a:xfrm>
          <a:off x="13652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93980</xdr:rowOff>
    </xdr:from>
    <xdr:to>
      <xdr:col>67</xdr:col>
      <xdr:colOff>101600</xdr:colOff>
      <xdr:row>105</xdr:row>
      <xdr:rowOff>24130</xdr:rowOff>
    </xdr:to>
    <xdr:sp macro="" textlink="">
      <xdr:nvSpPr>
        <xdr:cNvPr id="444" name="フローチャート: 判断 443">
          <a:extLst>
            <a:ext uri="{FF2B5EF4-FFF2-40B4-BE49-F238E27FC236}">
              <a16:creationId xmlns:a16="http://schemas.microsoft.com/office/drawing/2014/main" id="{00000000-0008-0000-0200-0000BC010000}"/>
            </a:ext>
          </a:extLst>
        </xdr:cNvPr>
        <xdr:cNvSpPr/>
      </xdr:nvSpPr>
      <xdr:spPr>
        <a:xfrm>
          <a:off x="12763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45" name="テキスト ボックス 444">
          <a:extLst>
            <a:ext uri="{FF2B5EF4-FFF2-40B4-BE49-F238E27FC236}">
              <a16:creationId xmlns:a16="http://schemas.microsoft.com/office/drawing/2014/main" id="{00000000-0008-0000-0200-0000BD01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47" name="テキスト ボックス 446">
          <a:extLst>
            <a:ext uri="{FF2B5EF4-FFF2-40B4-BE49-F238E27FC236}">
              <a16:creationId xmlns:a16="http://schemas.microsoft.com/office/drawing/2014/main" id="{00000000-0008-0000-0200-0000BF01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159294</xdr:rowOff>
    </xdr:from>
    <xdr:to>
      <xdr:col>85</xdr:col>
      <xdr:colOff>177800</xdr:colOff>
      <xdr:row>101</xdr:row>
      <xdr:rowOff>89444</xdr:rowOff>
    </xdr:to>
    <xdr:sp macro="" textlink="">
      <xdr:nvSpPr>
        <xdr:cNvPr id="450" name="楕円 449">
          <a:extLst>
            <a:ext uri="{FF2B5EF4-FFF2-40B4-BE49-F238E27FC236}">
              <a16:creationId xmlns:a16="http://schemas.microsoft.com/office/drawing/2014/main" id="{00000000-0008-0000-0200-0000C2010000}"/>
            </a:ext>
          </a:extLst>
        </xdr:cNvPr>
        <xdr:cNvSpPr/>
      </xdr:nvSpPr>
      <xdr:spPr>
        <a:xfrm>
          <a:off x="16268700" y="1730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74221</xdr:rowOff>
    </xdr:from>
    <xdr:ext cx="405111" cy="259045"/>
    <xdr:sp macro="" textlink="">
      <xdr:nvSpPr>
        <xdr:cNvPr id="451" name="【庁舎】&#10;有形固定資産減価償却率該当値テキスト">
          <a:extLst>
            <a:ext uri="{FF2B5EF4-FFF2-40B4-BE49-F238E27FC236}">
              <a16:creationId xmlns:a16="http://schemas.microsoft.com/office/drawing/2014/main" id="{00000000-0008-0000-0200-0000C3010000}"/>
            </a:ext>
          </a:extLst>
        </xdr:cNvPr>
        <xdr:cNvSpPr txBox="1"/>
      </xdr:nvSpPr>
      <xdr:spPr>
        <a:xfrm>
          <a:off x="16357600" y="17219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115207</xdr:rowOff>
    </xdr:from>
    <xdr:to>
      <xdr:col>81</xdr:col>
      <xdr:colOff>101600</xdr:colOff>
      <xdr:row>101</xdr:row>
      <xdr:rowOff>45357</xdr:rowOff>
    </xdr:to>
    <xdr:sp macro="" textlink="">
      <xdr:nvSpPr>
        <xdr:cNvPr id="452" name="楕円 451">
          <a:extLst>
            <a:ext uri="{FF2B5EF4-FFF2-40B4-BE49-F238E27FC236}">
              <a16:creationId xmlns:a16="http://schemas.microsoft.com/office/drawing/2014/main" id="{00000000-0008-0000-0200-0000C4010000}"/>
            </a:ext>
          </a:extLst>
        </xdr:cNvPr>
        <xdr:cNvSpPr/>
      </xdr:nvSpPr>
      <xdr:spPr>
        <a:xfrm>
          <a:off x="15430500" y="1726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166007</xdr:rowOff>
    </xdr:from>
    <xdr:to>
      <xdr:col>85</xdr:col>
      <xdr:colOff>127000</xdr:colOff>
      <xdr:row>101</xdr:row>
      <xdr:rowOff>38644</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a:off x="15481300" y="17311007"/>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71120</xdr:rowOff>
    </xdr:from>
    <xdr:to>
      <xdr:col>76</xdr:col>
      <xdr:colOff>165100</xdr:colOff>
      <xdr:row>101</xdr:row>
      <xdr:rowOff>1270</xdr:rowOff>
    </xdr:to>
    <xdr:sp macro="" textlink="">
      <xdr:nvSpPr>
        <xdr:cNvPr id="454" name="楕円 453">
          <a:extLst>
            <a:ext uri="{FF2B5EF4-FFF2-40B4-BE49-F238E27FC236}">
              <a16:creationId xmlns:a16="http://schemas.microsoft.com/office/drawing/2014/main" id="{00000000-0008-0000-0200-0000C6010000}"/>
            </a:ext>
          </a:extLst>
        </xdr:cNvPr>
        <xdr:cNvSpPr/>
      </xdr:nvSpPr>
      <xdr:spPr>
        <a:xfrm>
          <a:off x="14541500" y="1721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121920</xdr:rowOff>
    </xdr:from>
    <xdr:to>
      <xdr:col>81</xdr:col>
      <xdr:colOff>50800</xdr:colOff>
      <xdr:row>100</xdr:row>
      <xdr:rowOff>166007</xdr:rowOff>
    </xdr:to>
    <xdr:cxnSp macro="">
      <xdr:nvCxnSpPr>
        <xdr:cNvPr id="455" name="直線コネクタ 454">
          <a:extLst>
            <a:ext uri="{FF2B5EF4-FFF2-40B4-BE49-F238E27FC236}">
              <a16:creationId xmlns:a16="http://schemas.microsoft.com/office/drawing/2014/main" id="{00000000-0008-0000-0200-0000C7010000}"/>
            </a:ext>
          </a:extLst>
        </xdr:cNvPr>
        <xdr:cNvCxnSpPr/>
      </xdr:nvCxnSpPr>
      <xdr:spPr>
        <a:xfrm>
          <a:off x="14592300" y="1726692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165479</xdr:rowOff>
    </xdr:from>
    <xdr:ext cx="405111" cy="259045"/>
    <xdr:sp macro="" textlink="">
      <xdr:nvSpPr>
        <xdr:cNvPr id="456" name="n_1aveValue【庁舎】&#10;有形固定資産減価償却率">
          <a:extLst>
            <a:ext uri="{FF2B5EF4-FFF2-40B4-BE49-F238E27FC236}">
              <a16:creationId xmlns:a16="http://schemas.microsoft.com/office/drawing/2014/main" id="{00000000-0008-0000-0200-0000C8010000}"/>
            </a:ext>
          </a:extLst>
        </xdr:cNvPr>
        <xdr:cNvSpPr txBox="1"/>
      </xdr:nvSpPr>
      <xdr:spPr>
        <a:xfrm>
          <a:off x="15266044"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18522</xdr:rowOff>
    </xdr:from>
    <xdr:ext cx="405111" cy="259045"/>
    <xdr:sp macro="" textlink="">
      <xdr:nvSpPr>
        <xdr:cNvPr id="457" name="n_2aveValue【庁舎】&#10;有形固定資産減価償却率">
          <a:extLst>
            <a:ext uri="{FF2B5EF4-FFF2-40B4-BE49-F238E27FC236}">
              <a16:creationId xmlns:a16="http://schemas.microsoft.com/office/drawing/2014/main" id="{00000000-0008-0000-0200-0000C9010000}"/>
            </a:ext>
          </a:extLst>
        </xdr:cNvPr>
        <xdr:cNvSpPr txBox="1"/>
      </xdr:nvSpPr>
      <xdr:spPr>
        <a:xfrm>
          <a:off x="14389744" y="1802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166388</xdr:rowOff>
    </xdr:from>
    <xdr:ext cx="405111" cy="259045"/>
    <xdr:sp macro="" textlink="">
      <xdr:nvSpPr>
        <xdr:cNvPr id="458" name="n_3aveValue【庁舎】&#10;有形固定資産減価償却率">
          <a:extLst>
            <a:ext uri="{FF2B5EF4-FFF2-40B4-BE49-F238E27FC236}">
              <a16:creationId xmlns:a16="http://schemas.microsoft.com/office/drawing/2014/main" id="{00000000-0008-0000-0200-0000CA010000}"/>
            </a:ext>
          </a:extLst>
        </xdr:cNvPr>
        <xdr:cNvSpPr txBox="1"/>
      </xdr:nvSpPr>
      <xdr:spPr>
        <a:xfrm>
          <a:off x="13500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40657</xdr:rowOff>
    </xdr:from>
    <xdr:ext cx="405111" cy="259045"/>
    <xdr:sp macro="" textlink="">
      <xdr:nvSpPr>
        <xdr:cNvPr id="459" name="n_4aveValue【庁舎】&#10;有形固定資産減価償却率">
          <a:extLst>
            <a:ext uri="{FF2B5EF4-FFF2-40B4-BE49-F238E27FC236}">
              <a16:creationId xmlns:a16="http://schemas.microsoft.com/office/drawing/2014/main" id="{00000000-0008-0000-0200-0000CB010000}"/>
            </a:ext>
          </a:extLst>
        </xdr:cNvPr>
        <xdr:cNvSpPr txBox="1"/>
      </xdr:nvSpPr>
      <xdr:spPr>
        <a:xfrm>
          <a:off x="12611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61884</xdr:rowOff>
    </xdr:from>
    <xdr:ext cx="405111" cy="259045"/>
    <xdr:sp macro="" textlink="">
      <xdr:nvSpPr>
        <xdr:cNvPr id="460" name="n_1mainValue【庁舎】&#10;有形固定資産減価償却率">
          <a:extLst>
            <a:ext uri="{FF2B5EF4-FFF2-40B4-BE49-F238E27FC236}">
              <a16:creationId xmlns:a16="http://schemas.microsoft.com/office/drawing/2014/main" id="{00000000-0008-0000-0200-0000CC010000}"/>
            </a:ext>
          </a:extLst>
        </xdr:cNvPr>
        <xdr:cNvSpPr txBox="1"/>
      </xdr:nvSpPr>
      <xdr:spPr>
        <a:xfrm>
          <a:off x="15266044" y="17035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17797</xdr:rowOff>
    </xdr:from>
    <xdr:ext cx="405111" cy="259045"/>
    <xdr:sp macro="" textlink="">
      <xdr:nvSpPr>
        <xdr:cNvPr id="461" name="n_2mainValue【庁舎】&#10;有形固定資産減価償却率">
          <a:extLst>
            <a:ext uri="{FF2B5EF4-FFF2-40B4-BE49-F238E27FC236}">
              <a16:creationId xmlns:a16="http://schemas.microsoft.com/office/drawing/2014/main" id="{00000000-0008-0000-0200-0000CD010000}"/>
            </a:ext>
          </a:extLst>
        </xdr:cNvPr>
        <xdr:cNvSpPr txBox="1"/>
      </xdr:nvSpPr>
      <xdr:spPr>
        <a:xfrm>
          <a:off x="14389744" y="1699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62" name="正方形/長方形 461">
          <a:extLst>
            <a:ext uri="{FF2B5EF4-FFF2-40B4-BE49-F238E27FC236}">
              <a16:creationId xmlns:a16="http://schemas.microsoft.com/office/drawing/2014/main" id="{00000000-0008-0000-0200-0000CE01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63" name="正方形/長方形 462">
          <a:extLst>
            <a:ext uri="{FF2B5EF4-FFF2-40B4-BE49-F238E27FC236}">
              <a16:creationId xmlns:a16="http://schemas.microsoft.com/office/drawing/2014/main" id="{00000000-0008-0000-0200-0000CF01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64" name="正方形/長方形 463">
          <a:extLst>
            <a:ext uri="{FF2B5EF4-FFF2-40B4-BE49-F238E27FC236}">
              <a16:creationId xmlns:a16="http://schemas.microsoft.com/office/drawing/2014/main" id="{00000000-0008-0000-0200-0000D001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65" name="正方形/長方形 464">
          <a:extLst>
            <a:ext uri="{FF2B5EF4-FFF2-40B4-BE49-F238E27FC236}">
              <a16:creationId xmlns:a16="http://schemas.microsoft.com/office/drawing/2014/main" id="{00000000-0008-0000-0200-0000D101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66" name="正方形/長方形 465">
          <a:extLst>
            <a:ext uri="{FF2B5EF4-FFF2-40B4-BE49-F238E27FC236}">
              <a16:creationId xmlns:a16="http://schemas.microsoft.com/office/drawing/2014/main" id="{00000000-0008-0000-0200-0000D201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67" name="正方形/長方形 466">
          <a:extLst>
            <a:ext uri="{FF2B5EF4-FFF2-40B4-BE49-F238E27FC236}">
              <a16:creationId xmlns:a16="http://schemas.microsoft.com/office/drawing/2014/main" id="{00000000-0008-0000-0200-0000D301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68" name="正方形/長方形 467">
          <a:extLst>
            <a:ext uri="{FF2B5EF4-FFF2-40B4-BE49-F238E27FC236}">
              <a16:creationId xmlns:a16="http://schemas.microsoft.com/office/drawing/2014/main" id="{00000000-0008-0000-0200-0000D401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69" name="正方形/長方形 468">
          <a:extLst>
            <a:ext uri="{FF2B5EF4-FFF2-40B4-BE49-F238E27FC236}">
              <a16:creationId xmlns:a16="http://schemas.microsoft.com/office/drawing/2014/main" id="{00000000-0008-0000-0200-0000D501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70" name="テキスト ボックス 469">
          <a:extLst>
            <a:ext uri="{FF2B5EF4-FFF2-40B4-BE49-F238E27FC236}">
              <a16:creationId xmlns:a16="http://schemas.microsoft.com/office/drawing/2014/main" id="{00000000-0008-0000-0200-0000D601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71" name="直線コネクタ 470">
          <a:extLst>
            <a:ext uri="{FF2B5EF4-FFF2-40B4-BE49-F238E27FC236}">
              <a16:creationId xmlns:a16="http://schemas.microsoft.com/office/drawing/2014/main" id="{00000000-0008-0000-0200-0000D701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472" name="直線コネクタ 471">
          <a:extLst>
            <a:ext uri="{FF2B5EF4-FFF2-40B4-BE49-F238E27FC236}">
              <a16:creationId xmlns:a16="http://schemas.microsoft.com/office/drawing/2014/main" id="{00000000-0008-0000-0200-0000D801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474" name="直線コネクタ 473">
          <a:extLst>
            <a:ext uri="{FF2B5EF4-FFF2-40B4-BE49-F238E27FC236}">
              <a16:creationId xmlns:a16="http://schemas.microsoft.com/office/drawing/2014/main" id="{00000000-0008-0000-0200-0000DA01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476" name="直線コネクタ 475">
          <a:extLst>
            <a:ext uri="{FF2B5EF4-FFF2-40B4-BE49-F238E27FC236}">
              <a16:creationId xmlns:a16="http://schemas.microsoft.com/office/drawing/2014/main" id="{00000000-0008-0000-0200-0000DC01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477" name="テキスト ボックス 476">
          <a:extLst>
            <a:ext uri="{FF2B5EF4-FFF2-40B4-BE49-F238E27FC236}">
              <a16:creationId xmlns:a16="http://schemas.microsoft.com/office/drawing/2014/main" id="{00000000-0008-0000-0200-0000DD01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478" name="直線コネクタ 477">
          <a:extLst>
            <a:ext uri="{FF2B5EF4-FFF2-40B4-BE49-F238E27FC236}">
              <a16:creationId xmlns:a16="http://schemas.microsoft.com/office/drawing/2014/main" id="{00000000-0008-0000-0200-0000DE01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479" name="テキスト ボックス 478">
          <a:extLst>
            <a:ext uri="{FF2B5EF4-FFF2-40B4-BE49-F238E27FC236}">
              <a16:creationId xmlns:a16="http://schemas.microsoft.com/office/drawing/2014/main" id="{00000000-0008-0000-0200-0000DF01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480" name="直線コネクタ 479">
          <a:extLst>
            <a:ext uri="{FF2B5EF4-FFF2-40B4-BE49-F238E27FC236}">
              <a16:creationId xmlns:a16="http://schemas.microsoft.com/office/drawing/2014/main" id="{00000000-0008-0000-0200-0000E001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481" name="テキスト ボックス 480">
          <a:extLst>
            <a:ext uri="{FF2B5EF4-FFF2-40B4-BE49-F238E27FC236}">
              <a16:creationId xmlns:a16="http://schemas.microsoft.com/office/drawing/2014/main" id="{00000000-0008-0000-0200-0000E101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82" name="直線コネクタ 481">
          <a:extLst>
            <a:ext uri="{FF2B5EF4-FFF2-40B4-BE49-F238E27FC236}">
              <a16:creationId xmlns:a16="http://schemas.microsoft.com/office/drawing/2014/main" id="{00000000-0008-0000-0200-0000E201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83" name="テキスト ボックス 482">
          <a:extLst>
            <a:ext uri="{FF2B5EF4-FFF2-40B4-BE49-F238E27FC236}">
              <a16:creationId xmlns:a16="http://schemas.microsoft.com/office/drawing/2014/main" id="{00000000-0008-0000-0200-0000E301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84" name="【庁舎】&#10;一人当たり面積グラフ枠">
          <a:extLst>
            <a:ext uri="{FF2B5EF4-FFF2-40B4-BE49-F238E27FC236}">
              <a16:creationId xmlns:a16="http://schemas.microsoft.com/office/drawing/2014/main" id="{00000000-0008-0000-0200-0000E401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161925</xdr:rowOff>
    </xdr:from>
    <xdr:to>
      <xdr:col>116</xdr:col>
      <xdr:colOff>62864</xdr:colOff>
      <xdr:row>107</xdr:row>
      <xdr:rowOff>51436</xdr:rowOff>
    </xdr:to>
    <xdr:cxnSp macro="">
      <xdr:nvCxnSpPr>
        <xdr:cNvPr id="485" name="直線コネクタ 484">
          <a:extLst>
            <a:ext uri="{FF2B5EF4-FFF2-40B4-BE49-F238E27FC236}">
              <a16:creationId xmlns:a16="http://schemas.microsoft.com/office/drawing/2014/main" id="{00000000-0008-0000-0200-0000E5010000}"/>
            </a:ext>
          </a:extLst>
        </xdr:cNvPr>
        <xdr:cNvCxnSpPr/>
      </xdr:nvCxnSpPr>
      <xdr:spPr>
        <a:xfrm flipV="1">
          <a:off x="22160864" y="17135475"/>
          <a:ext cx="0" cy="126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55263</xdr:rowOff>
    </xdr:from>
    <xdr:ext cx="469744" cy="259045"/>
    <xdr:sp macro="" textlink="">
      <xdr:nvSpPr>
        <xdr:cNvPr id="486" name="【庁舎】&#10;一人当たり面積最小値テキスト">
          <a:extLst>
            <a:ext uri="{FF2B5EF4-FFF2-40B4-BE49-F238E27FC236}">
              <a16:creationId xmlns:a16="http://schemas.microsoft.com/office/drawing/2014/main" id="{00000000-0008-0000-0200-0000E6010000}"/>
            </a:ext>
          </a:extLst>
        </xdr:cNvPr>
        <xdr:cNvSpPr txBox="1"/>
      </xdr:nvSpPr>
      <xdr:spPr>
        <a:xfrm>
          <a:off x="22199600" y="1840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51436</xdr:rowOff>
    </xdr:from>
    <xdr:to>
      <xdr:col>116</xdr:col>
      <xdr:colOff>152400</xdr:colOff>
      <xdr:row>107</xdr:row>
      <xdr:rowOff>51436</xdr:rowOff>
    </xdr:to>
    <xdr:cxnSp macro="">
      <xdr:nvCxnSpPr>
        <xdr:cNvPr id="487" name="直線コネクタ 486">
          <a:extLst>
            <a:ext uri="{FF2B5EF4-FFF2-40B4-BE49-F238E27FC236}">
              <a16:creationId xmlns:a16="http://schemas.microsoft.com/office/drawing/2014/main" id="{00000000-0008-0000-0200-0000E7010000}"/>
            </a:ext>
          </a:extLst>
        </xdr:cNvPr>
        <xdr:cNvCxnSpPr/>
      </xdr:nvCxnSpPr>
      <xdr:spPr>
        <a:xfrm>
          <a:off x="22072600" y="1839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108602</xdr:rowOff>
    </xdr:from>
    <xdr:ext cx="469744" cy="259045"/>
    <xdr:sp macro="" textlink="">
      <xdr:nvSpPr>
        <xdr:cNvPr id="488" name="【庁舎】&#10;一人当たり面積最大値テキスト">
          <a:extLst>
            <a:ext uri="{FF2B5EF4-FFF2-40B4-BE49-F238E27FC236}">
              <a16:creationId xmlns:a16="http://schemas.microsoft.com/office/drawing/2014/main" id="{00000000-0008-0000-0200-0000E8010000}"/>
            </a:ext>
          </a:extLst>
        </xdr:cNvPr>
        <xdr:cNvSpPr txBox="1"/>
      </xdr:nvSpPr>
      <xdr:spPr>
        <a:xfrm>
          <a:off x="22199600" y="16910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161925</xdr:rowOff>
    </xdr:from>
    <xdr:to>
      <xdr:col>116</xdr:col>
      <xdr:colOff>152400</xdr:colOff>
      <xdr:row>99</xdr:row>
      <xdr:rowOff>161925</xdr:rowOff>
    </xdr:to>
    <xdr:cxnSp macro="">
      <xdr:nvCxnSpPr>
        <xdr:cNvPr id="489" name="直線コネクタ 488">
          <a:extLst>
            <a:ext uri="{FF2B5EF4-FFF2-40B4-BE49-F238E27FC236}">
              <a16:creationId xmlns:a16="http://schemas.microsoft.com/office/drawing/2014/main" id="{00000000-0008-0000-0200-0000E9010000}"/>
            </a:ext>
          </a:extLst>
        </xdr:cNvPr>
        <xdr:cNvCxnSpPr/>
      </xdr:nvCxnSpPr>
      <xdr:spPr>
        <a:xfrm>
          <a:off x="22072600" y="1713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15891</xdr:rowOff>
    </xdr:from>
    <xdr:ext cx="469744" cy="259045"/>
    <xdr:sp macro="" textlink="">
      <xdr:nvSpPr>
        <xdr:cNvPr id="490" name="【庁舎】&#10;一人当たり面積平均値テキスト">
          <a:extLst>
            <a:ext uri="{FF2B5EF4-FFF2-40B4-BE49-F238E27FC236}">
              <a16:creationId xmlns:a16="http://schemas.microsoft.com/office/drawing/2014/main" id="{00000000-0008-0000-0200-0000EA010000}"/>
            </a:ext>
          </a:extLst>
        </xdr:cNvPr>
        <xdr:cNvSpPr txBox="1"/>
      </xdr:nvSpPr>
      <xdr:spPr>
        <a:xfrm>
          <a:off x="22199600" y="176752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164464</xdr:rowOff>
    </xdr:from>
    <xdr:to>
      <xdr:col>116</xdr:col>
      <xdr:colOff>114300</xdr:colOff>
      <xdr:row>104</xdr:row>
      <xdr:rowOff>94614</xdr:rowOff>
    </xdr:to>
    <xdr:sp macro="" textlink="">
      <xdr:nvSpPr>
        <xdr:cNvPr id="491" name="フローチャート: 判断 490">
          <a:extLst>
            <a:ext uri="{FF2B5EF4-FFF2-40B4-BE49-F238E27FC236}">
              <a16:creationId xmlns:a16="http://schemas.microsoft.com/office/drawing/2014/main" id="{00000000-0008-0000-0200-0000EB010000}"/>
            </a:ext>
          </a:extLst>
        </xdr:cNvPr>
        <xdr:cNvSpPr/>
      </xdr:nvSpPr>
      <xdr:spPr>
        <a:xfrm>
          <a:off x="221107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168275</xdr:rowOff>
    </xdr:from>
    <xdr:to>
      <xdr:col>112</xdr:col>
      <xdr:colOff>38100</xdr:colOff>
      <xdr:row>104</xdr:row>
      <xdr:rowOff>98425</xdr:rowOff>
    </xdr:to>
    <xdr:sp macro="" textlink="">
      <xdr:nvSpPr>
        <xdr:cNvPr id="492" name="フローチャート: 判断 491">
          <a:extLst>
            <a:ext uri="{FF2B5EF4-FFF2-40B4-BE49-F238E27FC236}">
              <a16:creationId xmlns:a16="http://schemas.microsoft.com/office/drawing/2014/main" id="{00000000-0008-0000-0200-0000EC010000}"/>
            </a:ext>
          </a:extLst>
        </xdr:cNvPr>
        <xdr:cNvSpPr/>
      </xdr:nvSpPr>
      <xdr:spPr>
        <a:xfrm>
          <a:off x="21272500" y="1782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15875</xdr:rowOff>
    </xdr:from>
    <xdr:to>
      <xdr:col>107</xdr:col>
      <xdr:colOff>101600</xdr:colOff>
      <xdr:row>104</xdr:row>
      <xdr:rowOff>117475</xdr:rowOff>
    </xdr:to>
    <xdr:sp macro="" textlink="">
      <xdr:nvSpPr>
        <xdr:cNvPr id="493" name="フローチャート: 判断 492">
          <a:extLst>
            <a:ext uri="{FF2B5EF4-FFF2-40B4-BE49-F238E27FC236}">
              <a16:creationId xmlns:a16="http://schemas.microsoft.com/office/drawing/2014/main" id="{00000000-0008-0000-0200-0000ED010000}"/>
            </a:ext>
          </a:extLst>
        </xdr:cNvPr>
        <xdr:cNvSpPr/>
      </xdr:nvSpPr>
      <xdr:spPr>
        <a:xfrm>
          <a:off x="20383500" y="178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36830</xdr:rowOff>
    </xdr:from>
    <xdr:to>
      <xdr:col>102</xdr:col>
      <xdr:colOff>165100</xdr:colOff>
      <xdr:row>104</xdr:row>
      <xdr:rowOff>138430</xdr:rowOff>
    </xdr:to>
    <xdr:sp macro="" textlink="">
      <xdr:nvSpPr>
        <xdr:cNvPr id="494" name="フローチャート: 判断 493">
          <a:extLst>
            <a:ext uri="{FF2B5EF4-FFF2-40B4-BE49-F238E27FC236}">
              <a16:creationId xmlns:a16="http://schemas.microsoft.com/office/drawing/2014/main" id="{00000000-0008-0000-0200-0000EE010000}"/>
            </a:ext>
          </a:extLst>
        </xdr:cNvPr>
        <xdr:cNvSpPr/>
      </xdr:nvSpPr>
      <xdr:spPr>
        <a:xfrm>
          <a:off x="19494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105411</xdr:rowOff>
    </xdr:from>
    <xdr:to>
      <xdr:col>98</xdr:col>
      <xdr:colOff>38100</xdr:colOff>
      <xdr:row>105</xdr:row>
      <xdr:rowOff>35561</xdr:rowOff>
    </xdr:to>
    <xdr:sp macro="" textlink="">
      <xdr:nvSpPr>
        <xdr:cNvPr id="495" name="フローチャート: 判断 494">
          <a:extLst>
            <a:ext uri="{FF2B5EF4-FFF2-40B4-BE49-F238E27FC236}">
              <a16:creationId xmlns:a16="http://schemas.microsoft.com/office/drawing/2014/main" id="{00000000-0008-0000-0200-0000EF010000}"/>
            </a:ext>
          </a:extLst>
        </xdr:cNvPr>
        <xdr:cNvSpPr/>
      </xdr:nvSpPr>
      <xdr:spPr>
        <a:xfrm>
          <a:off x="18605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496" name="テキスト ボックス 495">
          <a:extLst>
            <a:ext uri="{FF2B5EF4-FFF2-40B4-BE49-F238E27FC236}">
              <a16:creationId xmlns:a16="http://schemas.microsoft.com/office/drawing/2014/main" id="{00000000-0008-0000-0200-0000F001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97" name="テキスト ボックス 496">
          <a:extLst>
            <a:ext uri="{FF2B5EF4-FFF2-40B4-BE49-F238E27FC236}">
              <a16:creationId xmlns:a16="http://schemas.microsoft.com/office/drawing/2014/main" id="{00000000-0008-0000-0200-0000F101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98" name="テキスト ボックス 497">
          <a:extLst>
            <a:ext uri="{FF2B5EF4-FFF2-40B4-BE49-F238E27FC236}">
              <a16:creationId xmlns:a16="http://schemas.microsoft.com/office/drawing/2014/main" id="{00000000-0008-0000-0200-0000F201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99" name="テキスト ボックス 498">
          <a:extLst>
            <a:ext uri="{FF2B5EF4-FFF2-40B4-BE49-F238E27FC236}">
              <a16:creationId xmlns:a16="http://schemas.microsoft.com/office/drawing/2014/main" id="{00000000-0008-0000-0200-0000F301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00" name="テキスト ボックス 499">
          <a:extLst>
            <a:ext uri="{FF2B5EF4-FFF2-40B4-BE49-F238E27FC236}">
              <a16:creationId xmlns:a16="http://schemas.microsoft.com/office/drawing/2014/main" id="{00000000-0008-0000-0200-0000F401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21589</xdr:rowOff>
    </xdr:from>
    <xdr:to>
      <xdr:col>116</xdr:col>
      <xdr:colOff>114300</xdr:colOff>
      <xdr:row>106</xdr:row>
      <xdr:rowOff>123189</xdr:rowOff>
    </xdr:to>
    <xdr:sp macro="" textlink="">
      <xdr:nvSpPr>
        <xdr:cNvPr id="501" name="楕円 500">
          <a:extLst>
            <a:ext uri="{FF2B5EF4-FFF2-40B4-BE49-F238E27FC236}">
              <a16:creationId xmlns:a16="http://schemas.microsoft.com/office/drawing/2014/main" id="{00000000-0008-0000-0200-0000F5010000}"/>
            </a:ext>
          </a:extLst>
        </xdr:cNvPr>
        <xdr:cNvSpPr/>
      </xdr:nvSpPr>
      <xdr:spPr>
        <a:xfrm>
          <a:off x="22110700" y="1819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xdr:rowOff>
    </xdr:from>
    <xdr:ext cx="469744" cy="259045"/>
    <xdr:sp macro="" textlink="">
      <xdr:nvSpPr>
        <xdr:cNvPr id="502" name="【庁舎】&#10;一人当たり面積該当値テキスト">
          <a:extLst>
            <a:ext uri="{FF2B5EF4-FFF2-40B4-BE49-F238E27FC236}">
              <a16:creationId xmlns:a16="http://schemas.microsoft.com/office/drawing/2014/main" id="{00000000-0008-0000-0200-0000F6010000}"/>
            </a:ext>
          </a:extLst>
        </xdr:cNvPr>
        <xdr:cNvSpPr txBox="1"/>
      </xdr:nvSpPr>
      <xdr:spPr>
        <a:xfrm>
          <a:off x="22199600" y="18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29211</xdr:rowOff>
    </xdr:from>
    <xdr:to>
      <xdr:col>112</xdr:col>
      <xdr:colOff>38100</xdr:colOff>
      <xdr:row>106</xdr:row>
      <xdr:rowOff>130811</xdr:rowOff>
    </xdr:to>
    <xdr:sp macro="" textlink="">
      <xdr:nvSpPr>
        <xdr:cNvPr id="503" name="楕円 502">
          <a:extLst>
            <a:ext uri="{FF2B5EF4-FFF2-40B4-BE49-F238E27FC236}">
              <a16:creationId xmlns:a16="http://schemas.microsoft.com/office/drawing/2014/main" id="{00000000-0008-0000-0200-0000F7010000}"/>
            </a:ext>
          </a:extLst>
        </xdr:cNvPr>
        <xdr:cNvSpPr/>
      </xdr:nvSpPr>
      <xdr:spPr>
        <a:xfrm>
          <a:off x="21272500" y="1820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72389</xdr:rowOff>
    </xdr:from>
    <xdr:to>
      <xdr:col>116</xdr:col>
      <xdr:colOff>63500</xdr:colOff>
      <xdr:row>106</xdr:row>
      <xdr:rowOff>80011</xdr:rowOff>
    </xdr:to>
    <xdr:cxnSp macro="">
      <xdr:nvCxnSpPr>
        <xdr:cNvPr id="504" name="直線コネクタ 503">
          <a:extLst>
            <a:ext uri="{FF2B5EF4-FFF2-40B4-BE49-F238E27FC236}">
              <a16:creationId xmlns:a16="http://schemas.microsoft.com/office/drawing/2014/main" id="{00000000-0008-0000-0200-0000F8010000}"/>
            </a:ext>
          </a:extLst>
        </xdr:cNvPr>
        <xdr:cNvCxnSpPr/>
      </xdr:nvCxnSpPr>
      <xdr:spPr>
        <a:xfrm flipV="1">
          <a:off x="21323300" y="1824608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36830</xdr:rowOff>
    </xdr:from>
    <xdr:to>
      <xdr:col>107</xdr:col>
      <xdr:colOff>101600</xdr:colOff>
      <xdr:row>106</xdr:row>
      <xdr:rowOff>138430</xdr:rowOff>
    </xdr:to>
    <xdr:sp macro="" textlink="">
      <xdr:nvSpPr>
        <xdr:cNvPr id="505" name="楕円 504">
          <a:extLst>
            <a:ext uri="{FF2B5EF4-FFF2-40B4-BE49-F238E27FC236}">
              <a16:creationId xmlns:a16="http://schemas.microsoft.com/office/drawing/2014/main" id="{00000000-0008-0000-0200-0000F9010000}"/>
            </a:ext>
          </a:extLst>
        </xdr:cNvPr>
        <xdr:cNvSpPr/>
      </xdr:nvSpPr>
      <xdr:spPr>
        <a:xfrm>
          <a:off x="20383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80011</xdr:rowOff>
    </xdr:from>
    <xdr:to>
      <xdr:col>111</xdr:col>
      <xdr:colOff>177800</xdr:colOff>
      <xdr:row>106</xdr:row>
      <xdr:rowOff>87630</xdr:rowOff>
    </xdr:to>
    <xdr:cxnSp macro="">
      <xdr:nvCxnSpPr>
        <xdr:cNvPr id="506" name="直線コネクタ 505">
          <a:extLst>
            <a:ext uri="{FF2B5EF4-FFF2-40B4-BE49-F238E27FC236}">
              <a16:creationId xmlns:a16="http://schemas.microsoft.com/office/drawing/2014/main" id="{00000000-0008-0000-0200-0000FA010000}"/>
            </a:ext>
          </a:extLst>
        </xdr:cNvPr>
        <xdr:cNvCxnSpPr/>
      </xdr:nvCxnSpPr>
      <xdr:spPr>
        <a:xfrm flipV="1">
          <a:off x="20434300" y="182537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114952</xdr:rowOff>
    </xdr:from>
    <xdr:ext cx="469744" cy="259045"/>
    <xdr:sp macro="" textlink="">
      <xdr:nvSpPr>
        <xdr:cNvPr id="507" name="n_1aveValue【庁舎】&#10;一人当たり面積">
          <a:extLst>
            <a:ext uri="{FF2B5EF4-FFF2-40B4-BE49-F238E27FC236}">
              <a16:creationId xmlns:a16="http://schemas.microsoft.com/office/drawing/2014/main" id="{00000000-0008-0000-0200-0000FB010000}"/>
            </a:ext>
          </a:extLst>
        </xdr:cNvPr>
        <xdr:cNvSpPr txBox="1"/>
      </xdr:nvSpPr>
      <xdr:spPr>
        <a:xfrm>
          <a:off x="21075727" y="1760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134002</xdr:rowOff>
    </xdr:from>
    <xdr:ext cx="469744" cy="259045"/>
    <xdr:sp macro="" textlink="">
      <xdr:nvSpPr>
        <xdr:cNvPr id="508" name="n_2aveValue【庁舎】&#10;一人当たり面積">
          <a:extLst>
            <a:ext uri="{FF2B5EF4-FFF2-40B4-BE49-F238E27FC236}">
              <a16:creationId xmlns:a16="http://schemas.microsoft.com/office/drawing/2014/main" id="{00000000-0008-0000-0200-0000FC010000}"/>
            </a:ext>
          </a:extLst>
        </xdr:cNvPr>
        <xdr:cNvSpPr txBox="1"/>
      </xdr:nvSpPr>
      <xdr:spPr>
        <a:xfrm>
          <a:off x="20199427" y="1762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154957</xdr:rowOff>
    </xdr:from>
    <xdr:ext cx="469744" cy="259045"/>
    <xdr:sp macro="" textlink="">
      <xdr:nvSpPr>
        <xdr:cNvPr id="509" name="n_3aveValue【庁舎】&#10;一人当たり面積">
          <a:extLst>
            <a:ext uri="{FF2B5EF4-FFF2-40B4-BE49-F238E27FC236}">
              <a16:creationId xmlns:a16="http://schemas.microsoft.com/office/drawing/2014/main" id="{00000000-0008-0000-0200-0000FD010000}"/>
            </a:ext>
          </a:extLst>
        </xdr:cNvPr>
        <xdr:cNvSpPr txBox="1"/>
      </xdr:nvSpPr>
      <xdr:spPr>
        <a:xfrm>
          <a:off x="19310427" y="1764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52088</xdr:rowOff>
    </xdr:from>
    <xdr:ext cx="469744" cy="259045"/>
    <xdr:sp macro="" textlink="">
      <xdr:nvSpPr>
        <xdr:cNvPr id="510" name="n_4aveValue【庁舎】&#10;一人当たり面積">
          <a:extLst>
            <a:ext uri="{FF2B5EF4-FFF2-40B4-BE49-F238E27FC236}">
              <a16:creationId xmlns:a16="http://schemas.microsoft.com/office/drawing/2014/main" id="{00000000-0008-0000-0200-0000FE010000}"/>
            </a:ext>
          </a:extLst>
        </xdr:cNvPr>
        <xdr:cNvSpPr txBox="1"/>
      </xdr:nvSpPr>
      <xdr:spPr>
        <a:xfrm>
          <a:off x="18421427" y="1771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121938</xdr:rowOff>
    </xdr:from>
    <xdr:ext cx="469744" cy="259045"/>
    <xdr:sp macro="" textlink="">
      <xdr:nvSpPr>
        <xdr:cNvPr id="511" name="n_1mainValue【庁舎】&#10;一人当たり面積">
          <a:extLst>
            <a:ext uri="{FF2B5EF4-FFF2-40B4-BE49-F238E27FC236}">
              <a16:creationId xmlns:a16="http://schemas.microsoft.com/office/drawing/2014/main" id="{00000000-0008-0000-0200-0000FF010000}"/>
            </a:ext>
          </a:extLst>
        </xdr:cNvPr>
        <xdr:cNvSpPr txBox="1"/>
      </xdr:nvSpPr>
      <xdr:spPr>
        <a:xfrm>
          <a:off x="21075727" y="1829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129557</xdr:rowOff>
    </xdr:from>
    <xdr:ext cx="469744" cy="259045"/>
    <xdr:sp macro="" textlink="">
      <xdr:nvSpPr>
        <xdr:cNvPr id="512" name="n_2mainValue【庁舎】&#10;一人当たり面積">
          <a:extLst>
            <a:ext uri="{FF2B5EF4-FFF2-40B4-BE49-F238E27FC236}">
              <a16:creationId xmlns:a16="http://schemas.microsoft.com/office/drawing/2014/main" id="{00000000-0008-0000-0200-000000020000}"/>
            </a:ext>
          </a:extLst>
        </xdr:cNvPr>
        <xdr:cNvSpPr txBox="1"/>
      </xdr:nvSpPr>
      <xdr:spPr>
        <a:xfrm>
          <a:off x="201994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13" name="正方形/長方形 512">
          <a:extLst>
            <a:ext uri="{FF2B5EF4-FFF2-40B4-BE49-F238E27FC236}">
              <a16:creationId xmlns:a16="http://schemas.microsoft.com/office/drawing/2014/main" id="{00000000-0008-0000-0200-000001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14" name="正方形/長方形 513">
          <a:extLst>
            <a:ext uri="{FF2B5EF4-FFF2-40B4-BE49-F238E27FC236}">
              <a16:creationId xmlns:a16="http://schemas.microsoft.com/office/drawing/2014/main" id="{00000000-0008-0000-0200-000002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15" name="テキスト ボックス 514">
          <a:extLst>
            <a:ext uri="{FF2B5EF4-FFF2-40B4-BE49-F238E27FC236}">
              <a16:creationId xmlns:a16="http://schemas.microsoft.com/office/drawing/2014/main" id="{00000000-0008-0000-0200-000003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類似団体と比較して有形固定資産減価償却率が高くなっている施設は、福祉施設と消防施設であり、低くなっている施設は体育館・プールと庁舎である。　</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福祉施設については、</a:t>
          </a:r>
          <a:r>
            <a:rPr kumimoji="1" lang="en-US" altLang="ja-JP" sz="1400">
              <a:latin typeface="ＭＳ Ｐゴシック" panose="020B0600070205080204" pitchFamily="50" charset="-128"/>
              <a:ea typeface="ＭＳ Ｐゴシック" panose="020B0600070205080204" pitchFamily="50" charset="-128"/>
            </a:rPr>
            <a:t>92.5</a:t>
          </a:r>
          <a:r>
            <a:rPr kumimoji="1" lang="ja-JP" altLang="en-US" sz="1400">
              <a:latin typeface="ＭＳ Ｐゴシック" panose="020B0600070205080204" pitchFamily="50" charset="-128"/>
              <a:ea typeface="ＭＳ Ｐゴシック" panose="020B0600070205080204" pitchFamily="50" charset="-128"/>
            </a:rPr>
            <a:t>％となっているが、大規模修繕を行うなど、老朽化対策に取り組んでいくこととしている。消防施設については震災後の災害対策事業として順次更新を行っており、近年中に数値の改善を見込んでいる。庁舎については、震災後に建て替えているため、有形固定資産減価償却率が低くなっている。</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一人あたりの面積については人口減少の影響により若干であるが上昇しており、今後も上昇傾向が続くと想定される。</a:t>
          </a:r>
          <a:endParaRPr kumimoji="1" lang="en-US" altLang="ja-JP" sz="14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55" zoomScaleNormal="5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11681464</v>
      </c>
      <c r="BO4" s="462"/>
      <c r="BP4" s="462"/>
      <c r="BQ4" s="462"/>
      <c r="BR4" s="462"/>
      <c r="BS4" s="462"/>
      <c r="BT4" s="462"/>
      <c r="BU4" s="463"/>
      <c r="BV4" s="461">
        <v>10558323</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8.4</v>
      </c>
      <c r="CU4" s="646"/>
      <c r="CV4" s="646"/>
      <c r="CW4" s="646"/>
      <c r="CX4" s="646"/>
      <c r="CY4" s="646"/>
      <c r="CZ4" s="646"/>
      <c r="DA4" s="647"/>
      <c r="DB4" s="645">
        <v>14.2</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9859395</v>
      </c>
      <c r="BO5" s="467"/>
      <c r="BP5" s="467"/>
      <c r="BQ5" s="467"/>
      <c r="BR5" s="467"/>
      <c r="BS5" s="467"/>
      <c r="BT5" s="467"/>
      <c r="BU5" s="468"/>
      <c r="BV5" s="466">
        <v>9275414</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96.4</v>
      </c>
      <c r="CU5" s="437"/>
      <c r="CV5" s="437"/>
      <c r="CW5" s="437"/>
      <c r="CX5" s="437"/>
      <c r="CY5" s="437"/>
      <c r="CZ5" s="437"/>
      <c r="DA5" s="438"/>
      <c r="DB5" s="436">
        <v>93.3</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1822069</v>
      </c>
      <c r="BO6" s="467"/>
      <c r="BP6" s="467"/>
      <c r="BQ6" s="467"/>
      <c r="BR6" s="467"/>
      <c r="BS6" s="467"/>
      <c r="BT6" s="467"/>
      <c r="BU6" s="468"/>
      <c r="BV6" s="466">
        <v>1282909</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100.7</v>
      </c>
      <c r="CU6" s="620"/>
      <c r="CV6" s="620"/>
      <c r="CW6" s="620"/>
      <c r="CX6" s="620"/>
      <c r="CY6" s="620"/>
      <c r="CZ6" s="620"/>
      <c r="DA6" s="621"/>
      <c r="DB6" s="619">
        <v>98.5</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106</v>
      </c>
      <c r="AV7" s="524"/>
      <c r="AW7" s="524"/>
      <c r="AX7" s="524"/>
      <c r="AY7" s="446" t="s">
        <v>107</v>
      </c>
      <c r="AZ7" s="447"/>
      <c r="BA7" s="447"/>
      <c r="BB7" s="447"/>
      <c r="BC7" s="447"/>
      <c r="BD7" s="447"/>
      <c r="BE7" s="447"/>
      <c r="BF7" s="447"/>
      <c r="BG7" s="447"/>
      <c r="BH7" s="447"/>
      <c r="BI7" s="447"/>
      <c r="BJ7" s="447"/>
      <c r="BK7" s="447"/>
      <c r="BL7" s="447"/>
      <c r="BM7" s="448"/>
      <c r="BN7" s="466">
        <v>1499845</v>
      </c>
      <c r="BO7" s="467"/>
      <c r="BP7" s="467"/>
      <c r="BQ7" s="467"/>
      <c r="BR7" s="467"/>
      <c r="BS7" s="467"/>
      <c r="BT7" s="467"/>
      <c r="BU7" s="468"/>
      <c r="BV7" s="466">
        <v>733526</v>
      </c>
      <c r="BW7" s="467"/>
      <c r="BX7" s="467"/>
      <c r="BY7" s="467"/>
      <c r="BZ7" s="467"/>
      <c r="CA7" s="467"/>
      <c r="CB7" s="467"/>
      <c r="CC7" s="468"/>
      <c r="CD7" s="475" t="s">
        <v>108</v>
      </c>
      <c r="CE7" s="476"/>
      <c r="CF7" s="476"/>
      <c r="CG7" s="476"/>
      <c r="CH7" s="476"/>
      <c r="CI7" s="476"/>
      <c r="CJ7" s="476"/>
      <c r="CK7" s="476"/>
      <c r="CL7" s="476"/>
      <c r="CM7" s="476"/>
      <c r="CN7" s="476"/>
      <c r="CO7" s="476"/>
      <c r="CP7" s="476"/>
      <c r="CQ7" s="476"/>
      <c r="CR7" s="476"/>
      <c r="CS7" s="477"/>
      <c r="CT7" s="466">
        <v>3856774</v>
      </c>
      <c r="CU7" s="467"/>
      <c r="CV7" s="467"/>
      <c r="CW7" s="467"/>
      <c r="CX7" s="467"/>
      <c r="CY7" s="467"/>
      <c r="CZ7" s="467"/>
      <c r="DA7" s="468"/>
      <c r="DB7" s="466">
        <v>3879421</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109</v>
      </c>
      <c r="AN8" s="440"/>
      <c r="AO8" s="440"/>
      <c r="AP8" s="440"/>
      <c r="AQ8" s="440"/>
      <c r="AR8" s="440"/>
      <c r="AS8" s="440"/>
      <c r="AT8" s="441"/>
      <c r="AU8" s="523" t="s">
        <v>110</v>
      </c>
      <c r="AV8" s="524"/>
      <c r="AW8" s="524"/>
      <c r="AX8" s="524"/>
      <c r="AY8" s="446" t="s">
        <v>111</v>
      </c>
      <c r="AZ8" s="447"/>
      <c r="BA8" s="447"/>
      <c r="BB8" s="447"/>
      <c r="BC8" s="447"/>
      <c r="BD8" s="447"/>
      <c r="BE8" s="447"/>
      <c r="BF8" s="447"/>
      <c r="BG8" s="447"/>
      <c r="BH8" s="447"/>
      <c r="BI8" s="447"/>
      <c r="BJ8" s="447"/>
      <c r="BK8" s="447"/>
      <c r="BL8" s="447"/>
      <c r="BM8" s="448"/>
      <c r="BN8" s="466">
        <v>322224</v>
      </c>
      <c r="BO8" s="467"/>
      <c r="BP8" s="467"/>
      <c r="BQ8" s="467"/>
      <c r="BR8" s="467"/>
      <c r="BS8" s="467"/>
      <c r="BT8" s="467"/>
      <c r="BU8" s="468"/>
      <c r="BV8" s="466">
        <v>549383</v>
      </c>
      <c r="BW8" s="467"/>
      <c r="BX8" s="467"/>
      <c r="BY8" s="467"/>
      <c r="BZ8" s="467"/>
      <c r="CA8" s="467"/>
      <c r="CB8" s="467"/>
      <c r="CC8" s="468"/>
      <c r="CD8" s="475" t="s">
        <v>112</v>
      </c>
      <c r="CE8" s="476"/>
      <c r="CF8" s="476"/>
      <c r="CG8" s="476"/>
      <c r="CH8" s="476"/>
      <c r="CI8" s="476"/>
      <c r="CJ8" s="476"/>
      <c r="CK8" s="476"/>
      <c r="CL8" s="476"/>
      <c r="CM8" s="476"/>
      <c r="CN8" s="476"/>
      <c r="CO8" s="476"/>
      <c r="CP8" s="476"/>
      <c r="CQ8" s="476"/>
      <c r="CR8" s="476"/>
      <c r="CS8" s="477"/>
      <c r="CT8" s="579">
        <v>0.47</v>
      </c>
      <c r="CU8" s="580"/>
      <c r="CV8" s="580"/>
      <c r="CW8" s="580"/>
      <c r="CX8" s="580"/>
      <c r="CY8" s="580"/>
      <c r="CZ8" s="580"/>
      <c r="DA8" s="581"/>
      <c r="DB8" s="579">
        <v>0.47</v>
      </c>
      <c r="DC8" s="580"/>
      <c r="DD8" s="580"/>
      <c r="DE8" s="580"/>
      <c r="DF8" s="580"/>
      <c r="DG8" s="580"/>
      <c r="DH8" s="580"/>
      <c r="DI8" s="581"/>
      <c r="DJ8" s="186"/>
      <c r="DK8" s="186"/>
      <c r="DL8" s="186"/>
      <c r="DM8" s="186"/>
      <c r="DN8" s="186"/>
      <c r="DO8" s="186"/>
    </row>
    <row r="9" spans="1:119" ht="18.75" customHeight="1" thickBot="1" x14ac:dyDescent="0.2">
      <c r="A9" s="187"/>
      <c r="B9" s="608" t="s">
        <v>113</v>
      </c>
      <c r="C9" s="609"/>
      <c r="D9" s="609"/>
      <c r="E9" s="609"/>
      <c r="F9" s="609"/>
      <c r="G9" s="609"/>
      <c r="H9" s="609"/>
      <c r="I9" s="609"/>
      <c r="J9" s="609"/>
      <c r="K9" s="529"/>
      <c r="L9" s="610" t="s">
        <v>114</v>
      </c>
      <c r="M9" s="611"/>
      <c r="N9" s="611"/>
      <c r="O9" s="611"/>
      <c r="P9" s="611"/>
      <c r="Q9" s="612"/>
      <c r="R9" s="613">
        <v>14421</v>
      </c>
      <c r="S9" s="614"/>
      <c r="T9" s="614"/>
      <c r="U9" s="614"/>
      <c r="V9" s="615"/>
      <c r="W9" s="545" t="s">
        <v>115</v>
      </c>
      <c r="X9" s="546"/>
      <c r="Y9" s="546"/>
      <c r="Z9" s="546"/>
      <c r="AA9" s="546"/>
      <c r="AB9" s="546"/>
      <c r="AC9" s="546"/>
      <c r="AD9" s="546"/>
      <c r="AE9" s="546"/>
      <c r="AF9" s="546"/>
      <c r="AG9" s="546"/>
      <c r="AH9" s="546"/>
      <c r="AI9" s="546"/>
      <c r="AJ9" s="546"/>
      <c r="AK9" s="546"/>
      <c r="AL9" s="616"/>
      <c r="AM9" s="535" t="s">
        <v>116</v>
      </c>
      <c r="AN9" s="440"/>
      <c r="AO9" s="440"/>
      <c r="AP9" s="440"/>
      <c r="AQ9" s="440"/>
      <c r="AR9" s="440"/>
      <c r="AS9" s="440"/>
      <c r="AT9" s="441"/>
      <c r="AU9" s="523" t="s">
        <v>110</v>
      </c>
      <c r="AV9" s="524"/>
      <c r="AW9" s="524"/>
      <c r="AX9" s="524"/>
      <c r="AY9" s="446" t="s">
        <v>117</v>
      </c>
      <c r="AZ9" s="447"/>
      <c r="BA9" s="447"/>
      <c r="BB9" s="447"/>
      <c r="BC9" s="447"/>
      <c r="BD9" s="447"/>
      <c r="BE9" s="447"/>
      <c r="BF9" s="447"/>
      <c r="BG9" s="447"/>
      <c r="BH9" s="447"/>
      <c r="BI9" s="447"/>
      <c r="BJ9" s="447"/>
      <c r="BK9" s="447"/>
      <c r="BL9" s="447"/>
      <c r="BM9" s="448"/>
      <c r="BN9" s="466">
        <v>-227159</v>
      </c>
      <c r="BO9" s="467"/>
      <c r="BP9" s="467"/>
      <c r="BQ9" s="467"/>
      <c r="BR9" s="467"/>
      <c r="BS9" s="467"/>
      <c r="BT9" s="467"/>
      <c r="BU9" s="468"/>
      <c r="BV9" s="466">
        <v>112802</v>
      </c>
      <c r="BW9" s="467"/>
      <c r="BX9" s="467"/>
      <c r="BY9" s="467"/>
      <c r="BZ9" s="467"/>
      <c r="CA9" s="467"/>
      <c r="CB9" s="467"/>
      <c r="CC9" s="468"/>
      <c r="CD9" s="475" t="s">
        <v>118</v>
      </c>
      <c r="CE9" s="476"/>
      <c r="CF9" s="476"/>
      <c r="CG9" s="476"/>
      <c r="CH9" s="476"/>
      <c r="CI9" s="476"/>
      <c r="CJ9" s="476"/>
      <c r="CK9" s="476"/>
      <c r="CL9" s="476"/>
      <c r="CM9" s="476"/>
      <c r="CN9" s="476"/>
      <c r="CO9" s="476"/>
      <c r="CP9" s="476"/>
      <c r="CQ9" s="476"/>
      <c r="CR9" s="476"/>
      <c r="CS9" s="477"/>
      <c r="CT9" s="436">
        <v>7.2</v>
      </c>
      <c r="CU9" s="437"/>
      <c r="CV9" s="437"/>
      <c r="CW9" s="437"/>
      <c r="CX9" s="437"/>
      <c r="CY9" s="437"/>
      <c r="CZ9" s="437"/>
      <c r="DA9" s="438"/>
      <c r="DB9" s="436">
        <v>7.9</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119</v>
      </c>
      <c r="M10" s="440"/>
      <c r="N10" s="440"/>
      <c r="O10" s="440"/>
      <c r="P10" s="440"/>
      <c r="Q10" s="441"/>
      <c r="R10" s="442">
        <v>15085</v>
      </c>
      <c r="S10" s="443"/>
      <c r="T10" s="443"/>
      <c r="U10" s="443"/>
      <c r="V10" s="445"/>
      <c r="W10" s="617"/>
      <c r="X10" s="428"/>
      <c r="Y10" s="428"/>
      <c r="Z10" s="428"/>
      <c r="AA10" s="428"/>
      <c r="AB10" s="428"/>
      <c r="AC10" s="428"/>
      <c r="AD10" s="428"/>
      <c r="AE10" s="428"/>
      <c r="AF10" s="428"/>
      <c r="AG10" s="428"/>
      <c r="AH10" s="428"/>
      <c r="AI10" s="428"/>
      <c r="AJ10" s="428"/>
      <c r="AK10" s="428"/>
      <c r="AL10" s="618"/>
      <c r="AM10" s="535" t="s">
        <v>120</v>
      </c>
      <c r="AN10" s="440"/>
      <c r="AO10" s="440"/>
      <c r="AP10" s="440"/>
      <c r="AQ10" s="440"/>
      <c r="AR10" s="440"/>
      <c r="AS10" s="440"/>
      <c r="AT10" s="441"/>
      <c r="AU10" s="523" t="s">
        <v>110</v>
      </c>
      <c r="AV10" s="524"/>
      <c r="AW10" s="524"/>
      <c r="AX10" s="524"/>
      <c r="AY10" s="446" t="s">
        <v>121</v>
      </c>
      <c r="AZ10" s="447"/>
      <c r="BA10" s="447"/>
      <c r="BB10" s="447"/>
      <c r="BC10" s="447"/>
      <c r="BD10" s="447"/>
      <c r="BE10" s="447"/>
      <c r="BF10" s="447"/>
      <c r="BG10" s="447"/>
      <c r="BH10" s="447"/>
      <c r="BI10" s="447"/>
      <c r="BJ10" s="447"/>
      <c r="BK10" s="447"/>
      <c r="BL10" s="447"/>
      <c r="BM10" s="448"/>
      <c r="BN10" s="466">
        <v>521</v>
      </c>
      <c r="BO10" s="467"/>
      <c r="BP10" s="467"/>
      <c r="BQ10" s="467"/>
      <c r="BR10" s="467"/>
      <c r="BS10" s="467"/>
      <c r="BT10" s="467"/>
      <c r="BU10" s="468"/>
      <c r="BV10" s="466">
        <v>708</v>
      </c>
      <c r="BW10" s="467"/>
      <c r="BX10" s="467"/>
      <c r="BY10" s="467"/>
      <c r="BZ10" s="467"/>
      <c r="CA10" s="467"/>
      <c r="CB10" s="467"/>
      <c r="CC10" s="468"/>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123</v>
      </c>
      <c r="M11" s="513"/>
      <c r="N11" s="513"/>
      <c r="O11" s="513"/>
      <c r="P11" s="513"/>
      <c r="Q11" s="514"/>
      <c r="R11" s="605" t="s">
        <v>124</v>
      </c>
      <c r="S11" s="606"/>
      <c r="T11" s="606"/>
      <c r="U11" s="606"/>
      <c r="V11" s="607"/>
      <c r="W11" s="617"/>
      <c r="X11" s="428"/>
      <c r="Y11" s="428"/>
      <c r="Z11" s="428"/>
      <c r="AA11" s="428"/>
      <c r="AB11" s="428"/>
      <c r="AC11" s="428"/>
      <c r="AD11" s="428"/>
      <c r="AE11" s="428"/>
      <c r="AF11" s="428"/>
      <c r="AG11" s="428"/>
      <c r="AH11" s="428"/>
      <c r="AI11" s="428"/>
      <c r="AJ11" s="428"/>
      <c r="AK11" s="428"/>
      <c r="AL11" s="618"/>
      <c r="AM11" s="535" t="s">
        <v>125</v>
      </c>
      <c r="AN11" s="440"/>
      <c r="AO11" s="440"/>
      <c r="AP11" s="440"/>
      <c r="AQ11" s="440"/>
      <c r="AR11" s="440"/>
      <c r="AS11" s="440"/>
      <c r="AT11" s="441"/>
      <c r="AU11" s="523" t="s">
        <v>110</v>
      </c>
      <c r="AV11" s="524"/>
      <c r="AW11" s="524"/>
      <c r="AX11" s="524"/>
      <c r="AY11" s="446" t="s">
        <v>126</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127</v>
      </c>
      <c r="CE11" s="476"/>
      <c r="CF11" s="476"/>
      <c r="CG11" s="476"/>
      <c r="CH11" s="476"/>
      <c r="CI11" s="476"/>
      <c r="CJ11" s="476"/>
      <c r="CK11" s="476"/>
      <c r="CL11" s="476"/>
      <c r="CM11" s="476"/>
      <c r="CN11" s="476"/>
      <c r="CO11" s="476"/>
      <c r="CP11" s="476"/>
      <c r="CQ11" s="476"/>
      <c r="CR11" s="476"/>
      <c r="CS11" s="477"/>
      <c r="CT11" s="579" t="s">
        <v>128</v>
      </c>
      <c r="CU11" s="580"/>
      <c r="CV11" s="580"/>
      <c r="CW11" s="580"/>
      <c r="CX11" s="580"/>
      <c r="CY11" s="580"/>
      <c r="CZ11" s="580"/>
      <c r="DA11" s="581"/>
      <c r="DB11" s="579" t="s">
        <v>129</v>
      </c>
      <c r="DC11" s="580"/>
      <c r="DD11" s="580"/>
      <c r="DE11" s="580"/>
      <c r="DF11" s="580"/>
      <c r="DG11" s="580"/>
      <c r="DH11" s="580"/>
      <c r="DI11" s="581"/>
      <c r="DJ11" s="186"/>
      <c r="DK11" s="186"/>
      <c r="DL11" s="186"/>
      <c r="DM11" s="186"/>
      <c r="DN11" s="186"/>
      <c r="DO11" s="186"/>
    </row>
    <row r="12" spans="1:119" ht="18.75" customHeight="1" x14ac:dyDescent="0.15">
      <c r="A12" s="187"/>
      <c r="B12" s="582" t="s">
        <v>130</v>
      </c>
      <c r="C12" s="583"/>
      <c r="D12" s="583"/>
      <c r="E12" s="583"/>
      <c r="F12" s="583"/>
      <c r="G12" s="583"/>
      <c r="H12" s="583"/>
      <c r="I12" s="583"/>
      <c r="J12" s="583"/>
      <c r="K12" s="584"/>
      <c r="L12" s="591" t="s">
        <v>131</v>
      </c>
      <c r="M12" s="592"/>
      <c r="N12" s="592"/>
      <c r="O12" s="592"/>
      <c r="P12" s="592"/>
      <c r="Q12" s="593"/>
      <c r="R12" s="594">
        <v>13896</v>
      </c>
      <c r="S12" s="595"/>
      <c r="T12" s="595"/>
      <c r="U12" s="595"/>
      <c r="V12" s="596"/>
      <c r="W12" s="597" t="s">
        <v>1</v>
      </c>
      <c r="X12" s="524"/>
      <c r="Y12" s="524"/>
      <c r="Z12" s="524"/>
      <c r="AA12" s="524"/>
      <c r="AB12" s="598"/>
      <c r="AC12" s="599" t="s">
        <v>132</v>
      </c>
      <c r="AD12" s="600"/>
      <c r="AE12" s="600"/>
      <c r="AF12" s="600"/>
      <c r="AG12" s="601"/>
      <c r="AH12" s="599" t="s">
        <v>133</v>
      </c>
      <c r="AI12" s="600"/>
      <c r="AJ12" s="600"/>
      <c r="AK12" s="600"/>
      <c r="AL12" s="602"/>
      <c r="AM12" s="535" t="s">
        <v>134</v>
      </c>
      <c r="AN12" s="440"/>
      <c r="AO12" s="440"/>
      <c r="AP12" s="440"/>
      <c r="AQ12" s="440"/>
      <c r="AR12" s="440"/>
      <c r="AS12" s="440"/>
      <c r="AT12" s="441"/>
      <c r="AU12" s="523" t="s">
        <v>94</v>
      </c>
      <c r="AV12" s="524"/>
      <c r="AW12" s="524"/>
      <c r="AX12" s="524"/>
      <c r="AY12" s="446" t="s">
        <v>135</v>
      </c>
      <c r="AZ12" s="447"/>
      <c r="BA12" s="447"/>
      <c r="BB12" s="447"/>
      <c r="BC12" s="447"/>
      <c r="BD12" s="447"/>
      <c r="BE12" s="447"/>
      <c r="BF12" s="447"/>
      <c r="BG12" s="447"/>
      <c r="BH12" s="447"/>
      <c r="BI12" s="447"/>
      <c r="BJ12" s="447"/>
      <c r="BK12" s="447"/>
      <c r="BL12" s="447"/>
      <c r="BM12" s="448"/>
      <c r="BN12" s="466">
        <v>528705</v>
      </c>
      <c r="BO12" s="467"/>
      <c r="BP12" s="467"/>
      <c r="BQ12" s="467"/>
      <c r="BR12" s="467"/>
      <c r="BS12" s="467"/>
      <c r="BT12" s="467"/>
      <c r="BU12" s="468"/>
      <c r="BV12" s="466">
        <v>489445</v>
      </c>
      <c r="BW12" s="467"/>
      <c r="BX12" s="467"/>
      <c r="BY12" s="467"/>
      <c r="BZ12" s="467"/>
      <c r="CA12" s="467"/>
      <c r="CB12" s="467"/>
      <c r="CC12" s="468"/>
      <c r="CD12" s="475" t="s">
        <v>136</v>
      </c>
      <c r="CE12" s="476"/>
      <c r="CF12" s="476"/>
      <c r="CG12" s="476"/>
      <c r="CH12" s="476"/>
      <c r="CI12" s="476"/>
      <c r="CJ12" s="476"/>
      <c r="CK12" s="476"/>
      <c r="CL12" s="476"/>
      <c r="CM12" s="476"/>
      <c r="CN12" s="476"/>
      <c r="CO12" s="476"/>
      <c r="CP12" s="476"/>
      <c r="CQ12" s="476"/>
      <c r="CR12" s="476"/>
      <c r="CS12" s="477"/>
      <c r="CT12" s="579" t="s">
        <v>128</v>
      </c>
      <c r="CU12" s="580"/>
      <c r="CV12" s="580"/>
      <c r="CW12" s="580"/>
      <c r="CX12" s="580"/>
      <c r="CY12" s="580"/>
      <c r="CZ12" s="580"/>
      <c r="DA12" s="581"/>
      <c r="DB12" s="579" t="s">
        <v>128</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137</v>
      </c>
      <c r="N13" s="567"/>
      <c r="O13" s="567"/>
      <c r="P13" s="567"/>
      <c r="Q13" s="568"/>
      <c r="R13" s="569">
        <v>13838</v>
      </c>
      <c r="S13" s="570"/>
      <c r="T13" s="570"/>
      <c r="U13" s="570"/>
      <c r="V13" s="571"/>
      <c r="W13" s="557" t="s">
        <v>138</v>
      </c>
      <c r="X13" s="479"/>
      <c r="Y13" s="479"/>
      <c r="Z13" s="479"/>
      <c r="AA13" s="479"/>
      <c r="AB13" s="480"/>
      <c r="AC13" s="442">
        <v>352</v>
      </c>
      <c r="AD13" s="443"/>
      <c r="AE13" s="443"/>
      <c r="AF13" s="443"/>
      <c r="AG13" s="444"/>
      <c r="AH13" s="442">
        <v>385</v>
      </c>
      <c r="AI13" s="443"/>
      <c r="AJ13" s="443"/>
      <c r="AK13" s="443"/>
      <c r="AL13" s="445"/>
      <c r="AM13" s="535" t="s">
        <v>139</v>
      </c>
      <c r="AN13" s="440"/>
      <c r="AO13" s="440"/>
      <c r="AP13" s="440"/>
      <c r="AQ13" s="440"/>
      <c r="AR13" s="440"/>
      <c r="AS13" s="440"/>
      <c r="AT13" s="441"/>
      <c r="AU13" s="523" t="s">
        <v>110</v>
      </c>
      <c r="AV13" s="524"/>
      <c r="AW13" s="524"/>
      <c r="AX13" s="524"/>
      <c r="AY13" s="446" t="s">
        <v>140</v>
      </c>
      <c r="AZ13" s="447"/>
      <c r="BA13" s="447"/>
      <c r="BB13" s="447"/>
      <c r="BC13" s="447"/>
      <c r="BD13" s="447"/>
      <c r="BE13" s="447"/>
      <c r="BF13" s="447"/>
      <c r="BG13" s="447"/>
      <c r="BH13" s="447"/>
      <c r="BI13" s="447"/>
      <c r="BJ13" s="447"/>
      <c r="BK13" s="447"/>
      <c r="BL13" s="447"/>
      <c r="BM13" s="448"/>
      <c r="BN13" s="466">
        <v>-755343</v>
      </c>
      <c r="BO13" s="467"/>
      <c r="BP13" s="467"/>
      <c r="BQ13" s="467"/>
      <c r="BR13" s="467"/>
      <c r="BS13" s="467"/>
      <c r="BT13" s="467"/>
      <c r="BU13" s="468"/>
      <c r="BV13" s="466">
        <v>-375935</v>
      </c>
      <c r="BW13" s="467"/>
      <c r="BX13" s="467"/>
      <c r="BY13" s="467"/>
      <c r="BZ13" s="467"/>
      <c r="CA13" s="467"/>
      <c r="CB13" s="467"/>
      <c r="CC13" s="468"/>
      <c r="CD13" s="475" t="s">
        <v>141</v>
      </c>
      <c r="CE13" s="476"/>
      <c r="CF13" s="476"/>
      <c r="CG13" s="476"/>
      <c r="CH13" s="476"/>
      <c r="CI13" s="476"/>
      <c r="CJ13" s="476"/>
      <c r="CK13" s="476"/>
      <c r="CL13" s="476"/>
      <c r="CM13" s="476"/>
      <c r="CN13" s="476"/>
      <c r="CO13" s="476"/>
      <c r="CP13" s="476"/>
      <c r="CQ13" s="476"/>
      <c r="CR13" s="476"/>
      <c r="CS13" s="477"/>
      <c r="CT13" s="436">
        <v>7.9</v>
      </c>
      <c r="CU13" s="437"/>
      <c r="CV13" s="437"/>
      <c r="CW13" s="437"/>
      <c r="CX13" s="437"/>
      <c r="CY13" s="437"/>
      <c r="CZ13" s="437"/>
      <c r="DA13" s="438"/>
      <c r="DB13" s="436">
        <v>7.8</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142</v>
      </c>
      <c r="M14" s="603"/>
      <c r="N14" s="603"/>
      <c r="O14" s="603"/>
      <c r="P14" s="603"/>
      <c r="Q14" s="604"/>
      <c r="R14" s="569">
        <v>14172</v>
      </c>
      <c r="S14" s="570"/>
      <c r="T14" s="570"/>
      <c r="U14" s="570"/>
      <c r="V14" s="571"/>
      <c r="W14" s="572"/>
      <c r="X14" s="482"/>
      <c r="Y14" s="482"/>
      <c r="Z14" s="482"/>
      <c r="AA14" s="482"/>
      <c r="AB14" s="483"/>
      <c r="AC14" s="562">
        <v>5.2</v>
      </c>
      <c r="AD14" s="563"/>
      <c r="AE14" s="563"/>
      <c r="AF14" s="563"/>
      <c r="AG14" s="564"/>
      <c r="AH14" s="562">
        <v>5.6</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143</v>
      </c>
      <c r="CE14" s="473"/>
      <c r="CF14" s="473"/>
      <c r="CG14" s="473"/>
      <c r="CH14" s="473"/>
      <c r="CI14" s="473"/>
      <c r="CJ14" s="473"/>
      <c r="CK14" s="473"/>
      <c r="CL14" s="473"/>
      <c r="CM14" s="473"/>
      <c r="CN14" s="473"/>
      <c r="CO14" s="473"/>
      <c r="CP14" s="473"/>
      <c r="CQ14" s="473"/>
      <c r="CR14" s="473"/>
      <c r="CS14" s="474"/>
      <c r="CT14" s="573">
        <v>21.7</v>
      </c>
      <c r="CU14" s="574"/>
      <c r="CV14" s="574"/>
      <c r="CW14" s="574"/>
      <c r="CX14" s="574"/>
      <c r="CY14" s="574"/>
      <c r="CZ14" s="574"/>
      <c r="DA14" s="575"/>
      <c r="DB14" s="573">
        <v>28.7</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144</v>
      </c>
      <c r="N15" s="567"/>
      <c r="O15" s="567"/>
      <c r="P15" s="567"/>
      <c r="Q15" s="568"/>
      <c r="R15" s="569">
        <v>14123</v>
      </c>
      <c r="S15" s="570"/>
      <c r="T15" s="570"/>
      <c r="U15" s="570"/>
      <c r="V15" s="571"/>
      <c r="W15" s="557" t="s">
        <v>145</v>
      </c>
      <c r="X15" s="479"/>
      <c r="Y15" s="479"/>
      <c r="Z15" s="479"/>
      <c r="AA15" s="479"/>
      <c r="AB15" s="480"/>
      <c r="AC15" s="442">
        <v>1451</v>
      </c>
      <c r="AD15" s="443"/>
      <c r="AE15" s="443"/>
      <c r="AF15" s="443"/>
      <c r="AG15" s="444"/>
      <c r="AH15" s="442">
        <v>1364</v>
      </c>
      <c r="AI15" s="443"/>
      <c r="AJ15" s="443"/>
      <c r="AK15" s="443"/>
      <c r="AL15" s="445"/>
      <c r="AM15" s="535"/>
      <c r="AN15" s="440"/>
      <c r="AO15" s="440"/>
      <c r="AP15" s="440"/>
      <c r="AQ15" s="440"/>
      <c r="AR15" s="440"/>
      <c r="AS15" s="440"/>
      <c r="AT15" s="441"/>
      <c r="AU15" s="523"/>
      <c r="AV15" s="524"/>
      <c r="AW15" s="524"/>
      <c r="AX15" s="524"/>
      <c r="AY15" s="458" t="s">
        <v>146</v>
      </c>
      <c r="AZ15" s="459"/>
      <c r="BA15" s="459"/>
      <c r="BB15" s="459"/>
      <c r="BC15" s="459"/>
      <c r="BD15" s="459"/>
      <c r="BE15" s="459"/>
      <c r="BF15" s="459"/>
      <c r="BG15" s="459"/>
      <c r="BH15" s="459"/>
      <c r="BI15" s="459"/>
      <c r="BJ15" s="459"/>
      <c r="BK15" s="459"/>
      <c r="BL15" s="459"/>
      <c r="BM15" s="460"/>
      <c r="BN15" s="461">
        <v>1553196</v>
      </c>
      <c r="BO15" s="462"/>
      <c r="BP15" s="462"/>
      <c r="BQ15" s="462"/>
      <c r="BR15" s="462"/>
      <c r="BS15" s="462"/>
      <c r="BT15" s="462"/>
      <c r="BU15" s="463"/>
      <c r="BV15" s="461">
        <v>1500085</v>
      </c>
      <c r="BW15" s="462"/>
      <c r="BX15" s="462"/>
      <c r="BY15" s="462"/>
      <c r="BZ15" s="462"/>
      <c r="CA15" s="462"/>
      <c r="CB15" s="462"/>
      <c r="CC15" s="463"/>
      <c r="CD15" s="576" t="s">
        <v>147</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148</v>
      </c>
      <c r="M16" s="560"/>
      <c r="N16" s="560"/>
      <c r="O16" s="560"/>
      <c r="P16" s="560"/>
      <c r="Q16" s="561"/>
      <c r="R16" s="554" t="s">
        <v>149</v>
      </c>
      <c r="S16" s="555"/>
      <c r="T16" s="555"/>
      <c r="U16" s="555"/>
      <c r="V16" s="556"/>
      <c r="W16" s="572"/>
      <c r="X16" s="482"/>
      <c r="Y16" s="482"/>
      <c r="Z16" s="482"/>
      <c r="AA16" s="482"/>
      <c r="AB16" s="483"/>
      <c r="AC16" s="562">
        <v>21.6</v>
      </c>
      <c r="AD16" s="563"/>
      <c r="AE16" s="563"/>
      <c r="AF16" s="563"/>
      <c r="AG16" s="564"/>
      <c r="AH16" s="562">
        <v>19.899999999999999</v>
      </c>
      <c r="AI16" s="563"/>
      <c r="AJ16" s="563"/>
      <c r="AK16" s="563"/>
      <c r="AL16" s="565"/>
      <c r="AM16" s="535"/>
      <c r="AN16" s="440"/>
      <c r="AO16" s="440"/>
      <c r="AP16" s="440"/>
      <c r="AQ16" s="440"/>
      <c r="AR16" s="440"/>
      <c r="AS16" s="440"/>
      <c r="AT16" s="441"/>
      <c r="AU16" s="523"/>
      <c r="AV16" s="524"/>
      <c r="AW16" s="524"/>
      <c r="AX16" s="524"/>
      <c r="AY16" s="446" t="s">
        <v>150</v>
      </c>
      <c r="AZ16" s="447"/>
      <c r="BA16" s="447"/>
      <c r="BB16" s="447"/>
      <c r="BC16" s="447"/>
      <c r="BD16" s="447"/>
      <c r="BE16" s="447"/>
      <c r="BF16" s="447"/>
      <c r="BG16" s="447"/>
      <c r="BH16" s="447"/>
      <c r="BI16" s="447"/>
      <c r="BJ16" s="447"/>
      <c r="BK16" s="447"/>
      <c r="BL16" s="447"/>
      <c r="BM16" s="448"/>
      <c r="BN16" s="466">
        <v>3274691</v>
      </c>
      <c r="BO16" s="467"/>
      <c r="BP16" s="467"/>
      <c r="BQ16" s="467"/>
      <c r="BR16" s="467"/>
      <c r="BS16" s="467"/>
      <c r="BT16" s="467"/>
      <c r="BU16" s="468"/>
      <c r="BV16" s="466">
        <v>3265987</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151</v>
      </c>
      <c r="N17" s="552"/>
      <c r="O17" s="552"/>
      <c r="P17" s="552"/>
      <c r="Q17" s="553"/>
      <c r="R17" s="554" t="s">
        <v>152</v>
      </c>
      <c r="S17" s="555"/>
      <c r="T17" s="555"/>
      <c r="U17" s="555"/>
      <c r="V17" s="556"/>
      <c r="W17" s="557" t="s">
        <v>153</v>
      </c>
      <c r="X17" s="479"/>
      <c r="Y17" s="479"/>
      <c r="Z17" s="479"/>
      <c r="AA17" s="479"/>
      <c r="AB17" s="480"/>
      <c r="AC17" s="442">
        <v>4919</v>
      </c>
      <c r="AD17" s="443"/>
      <c r="AE17" s="443"/>
      <c r="AF17" s="443"/>
      <c r="AG17" s="444"/>
      <c r="AH17" s="442">
        <v>5093</v>
      </c>
      <c r="AI17" s="443"/>
      <c r="AJ17" s="443"/>
      <c r="AK17" s="443"/>
      <c r="AL17" s="445"/>
      <c r="AM17" s="535"/>
      <c r="AN17" s="440"/>
      <c r="AO17" s="440"/>
      <c r="AP17" s="440"/>
      <c r="AQ17" s="440"/>
      <c r="AR17" s="440"/>
      <c r="AS17" s="440"/>
      <c r="AT17" s="441"/>
      <c r="AU17" s="523"/>
      <c r="AV17" s="524"/>
      <c r="AW17" s="524"/>
      <c r="AX17" s="524"/>
      <c r="AY17" s="446" t="s">
        <v>154</v>
      </c>
      <c r="AZ17" s="447"/>
      <c r="BA17" s="447"/>
      <c r="BB17" s="447"/>
      <c r="BC17" s="447"/>
      <c r="BD17" s="447"/>
      <c r="BE17" s="447"/>
      <c r="BF17" s="447"/>
      <c r="BG17" s="447"/>
      <c r="BH17" s="447"/>
      <c r="BI17" s="447"/>
      <c r="BJ17" s="447"/>
      <c r="BK17" s="447"/>
      <c r="BL17" s="447"/>
      <c r="BM17" s="448"/>
      <c r="BN17" s="466">
        <v>1974227</v>
      </c>
      <c r="BO17" s="467"/>
      <c r="BP17" s="467"/>
      <c r="BQ17" s="467"/>
      <c r="BR17" s="467"/>
      <c r="BS17" s="467"/>
      <c r="BT17" s="467"/>
      <c r="BU17" s="468"/>
      <c r="BV17" s="466">
        <v>1900851</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155</v>
      </c>
      <c r="C18" s="529"/>
      <c r="D18" s="529"/>
      <c r="E18" s="530"/>
      <c r="F18" s="530"/>
      <c r="G18" s="530"/>
      <c r="H18" s="530"/>
      <c r="I18" s="530"/>
      <c r="J18" s="530"/>
      <c r="K18" s="530"/>
      <c r="L18" s="531">
        <v>53.56</v>
      </c>
      <c r="M18" s="531"/>
      <c r="N18" s="531"/>
      <c r="O18" s="531"/>
      <c r="P18" s="531"/>
      <c r="Q18" s="531"/>
      <c r="R18" s="532"/>
      <c r="S18" s="532"/>
      <c r="T18" s="532"/>
      <c r="U18" s="532"/>
      <c r="V18" s="533"/>
      <c r="W18" s="547"/>
      <c r="X18" s="548"/>
      <c r="Y18" s="548"/>
      <c r="Z18" s="548"/>
      <c r="AA18" s="548"/>
      <c r="AB18" s="558"/>
      <c r="AC18" s="430">
        <v>73.2</v>
      </c>
      <c r="AD18" s="431"/>
      <c r="AE18" s="431"/>
      <c r="AF18" s="431"/>
      <c r="AG18" s="534"/>
      <c r="AH18" s="430">
        <v>74.400000000000006</v>
      </c>
      <c r="AI18" s="431"/>
      <c r="AJ18" s="431"/>
      <c r="AK18" s="431"/>
      <c r="AL18" s="432"/>
      <c r="AM18" s="535"/>
      <c r="AN18" s="440"/>
      <c r="AO18" s="440"/>
      <c r="AP18" s="440"/>
      <c r="AQ18" s="440"/>
      <c r="AR18" s="440"/>
      <c r="AS18" s="440"/>
      <c r="AT18" s="441"/>
      <c r="AU18" s="523"/>
      <c r="AV18" s="524"/>
      <c r="AW18" s="524"/>
      <c r="AX18" s="524"/>
      <c r="AY18" s="446" t="s">
        <v>156</v>
      </c>
      <c r="AZ18" s="447"/>
      <c r="BA18" s="447"/>
      <c r="BB18" s="447"/>
      <c r="BC18" s="447"/>
      <c r="BD18" s="447"/>
      <c r="BE18" s="447"/>
      <c r="BF18" s="447"/>
      <c r="BG18" s="447"/>
      <c r="BH18" s="447"/>
      <c r="BI18" s="447"/>
      <c r="BJ18" s="447"/>
      <c r="BK18" s="447"/>
      <c r="BL18" s="447"/>
      <c r="BM18" s="448"/>
      <c r="BN18" s="466">
        <v>3746017</v>
      </c>
      <c r="BO18" s="467"/>
      <c r="BP18" s="467"/>
      <c r="BQ18" s="467"/>
      <c r="BR18" s="467"/>
      <c r="BS18" s="467"/>
      <c r="BT18" s="467"/>
      <c r="BU18" s="468"/>
      <c r="BV18" s="466">
        <v>3762401</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157</v>
      </c>
      <c r="C19" s="529"/>
      <c r="D19" s="529"/>
      <c r="E19" s="530"/>
      <c r="F19" s="530"/>
      <c r="G19" s="530"/>
      <c r="H19" s="530"/>
      <c r="I19" s="530"/>
      <c r="J19" s="530"/>
      <c r="K19" s="530"/>
      <c r="L19" s="536">
        <v>269</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158</v>
      </c>
      <c r="AZ19" s="447"/>
      <c r="BA19" s="447"/>
      <c r="BB19" s="447"/>
      <c r="BC19" s="447"/>
      <c r="BD19" s="447"/>
      <c r="BE19" s="447"/>
      <c r="BF19" s="447"/>
      <c r="BG19" s="447"/>
      <c r="BH19" s="447"/>
      <c r="BI19" s="447"/>
      <c r="BJ19" s="447"/>
      <c r="BK19" s="447"/>
      <c r="BL19" s="447"/>
      <c r="BM19" s="448"/>
      <c r="BN19" s="466">
        <v>7185034</v>
      </c>
      <c r="BO19" s="467"/>
      <c r="BP19" s="467"/>
      <c r="BQ19" s="467"/>
      <c r="BR19" s="467"/>
      <c r="BS19" s="467"/>
      <c r="BT19" s="467"/>
      <c r="BU19" s="468"/>
      <c r="BV19" s="466">
        <v>6693536</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159</v>
      </c>
      <c r="C20" s="529"/>
      <c r="D20" s="529"/>
      <c r="E20" s="530"/>
      <c r="F20" s="530"/>
      <c r="G20" s="530"/>
      <c r="H20" s="530"/>
      <c r="I20" s="530"/>
      <c r="J20" s="530"/>
      <c r="K20" s="530"/>
      <c r="L20" s="536">
        <v>5112</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160</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161</v>
      </c>
      <c r="C22" s="496"/>
      <c r="D22" s="497"/>
      <c r="E22" s="504" t="s">
        <v>1</v>
      </c>
      <c r="F22" s="479"/>
      <c r="G22" s="479"/>
      <c r="H22" s="479"/>
      <c r="I22" s="479"/>
      <c r="J22" s="479"/>
      <c r="K22" s="480"/>
      <c r="L22" s="504" t="s">
        <v>162</v>
      </c>
      <c r="M22" s="479"/>
      <c r="N22" s="479"/>
      <c r="O22" s="479"/>
      <c r="P22" s="480"/>
      <c r="Q22" s="489" t="s">
        <v>163</v>
      </c>
      <c r="R22" s="490"/>
      <c r="S22" s="490"/>
      <c r="T22" s="490"/>
      <c r="U22" s="490"/>
      <c r="V22" s="505"/>
      <c r="W22" s="507" t="s">
        <v>164</v>
      </c>
      <c r="X22" s="496"/>
      <c r="Y22" s="497"/>
      <c r="Z22" s="504" t="s">
        <v>1</v>
      </c>
      <c r="AA22" s="479"/>
      <c r="AB22" s="479"/>
      <c r="AC22" s="479"/>
      <c r="AD22" s="479"/>
      <c r="AE22" s="479"/>
      <c r="AF22" s="479"/>
      <c r="AG22" s="480"/>
      <c r="AH22" s="478" t="s">
        <v>165</v>
      </c>
      <c r="AI22" s="479"/>
      <c r="AJ22" s="479"/>
      <c r="AK22" s="479"/>
      <c r="AL22" s="480"/>
      <c r="AM22" s="478" t="s">
        <v>166</v>
      </c>
      <c r="AN22" s="484"/>
      <c r="AO22" s="484"/>
      <c r="AP22" s="484"/>
      <c r="AQ22" s="484"/>
      <c r="AR22" s="485"/>
      <c r="AS22" s="489" t="s">
        <v>163</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167</v>
      </c>
      <c r="AZ23" s="459"/>
      <c r="BA23" s="459"/>
      <c r="BB23" s="459"/>
      <c r="BC23" s="459"/>
      <c r="BD23" s="459"/>
      <c r="BE23" s="459"/>
      <c r="BF23" s="459"/>
      <c r="BG23" s="459"/>
      <c r="BH23" s="459"/>
      <c r="BI23" s="459"/>
      <c r="BJ23" s="459"/>
      <c r="BK23" s="459"/>
      <c r="BL23" s="459"/>
      <c r="BM23" s="460"/>
      <c r="BN23" s="466">
        <v>5527682</v>
      </c>
      <c r="BO23" s="467"/>
      <c r="BP23" s="467"/>
      <c r="BQ23" s="467"/>
      <c r="BR23" s="467"/>
      <c r="BS23" s="467"/>
      <c r="BT23" s="467"/>
      <c r="BU23" s="468"/>
      <c r="BV23" s="466">
        <v>5661294</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168</v>
      </c>
      <c r="F24" s="440"/>
      <c r="G24" s="440"/>
      <c r="H24" s="440"/>
      <c r="I24" s="440"/>
      <c r="J24" s="440"/>
      <c r="K24" s="441"/>
      <c r="L24" s="442">
        <v>1</v>
      </c>
      <c r="M24" s="443"/>
      <c r="N24" s="443"/>
      <c r="O24" s="443"/>
      <c r="P24" s="444"/>
      <c r="Q24" s="442">
        <v>8430</v>
      </c>
      <c r="R24" s="443"/>
      <c r="S24" s="443"/>
      <c r="T24" s="443"/>
      <c r="U24" s="443"/>
      <c r="V24" s="444"/>
      <c r="W24" s="508"/>
      <c r="X24" s="499"/>
      <c r="Y24" s="500"/>
      <c r="Z24" s="439" t="s">
        <v>169</v>
      </c>
      <c r="AA24" s="440"/>
      <c r="AB24" s="440"/>
      <c r="AC24" s="440"/>
      <c r="AD24" s="440"/>
      <c r="AE24" s="440"/>
      <c r="AF24" s="440"/>
      <c r="AG24" s="441"/>
      <c r="AH24" s="442">
        <v>135</v>
      </c>
      <c r="AI24" s="443"/>
      <c r="AJ24" s="443"/>
      <c r="AK24" s="443"/>
      <c r="AL24" s="444"/>
      <c r="AM24" s="442">
        <v>392040</v>
      </c>
      <c r="AN24" s="443"/>
      <c r="AO24" s="443"/>
      <c r="AP24" s="443"/>
      <c r="AQ24" s="443"/>
      <c r="AR24" s="444"/>
      <c r="AS24" s="442">
        <v>2904</v>
      </c>
      <c r="AT24" s="443"/>
      <c r="AU24" s="443"/>
      <c r="AV24" s="443"/>
      <c r="AW24" s="443"/>
      <c r="AX24" s="445"/>
      <c r="AY24" s="433" t="s">
        <v>170</v>
      </c>
      <c r="AZ24" s="434"/>
      <c r="BA24" s="434"/>
      <c r="BB24" s="434"/>
      <c r="BC24" s="434"/>
      <c r="BD24" s="434"/>
      <c r="BE24" s="434"/>
      <c r="BF24" s="434"/>
      <c r="BG24" s="434"/>
      <c r="BH24" s="434"/>
      <c r="BI24" s="434"/>
      <c r="BJ24" s="434"/>
      <c r="BK24" s="434"/>
      <c r="BL24" s="434"/>
      <c r="BM24" s="435"/>
      <c r="BN24" s="466">
        <v>1200715</v>
      </c>
      <c r="BO24" s="467"/>
      <c r="BP24" s="467"/>
      <c r="BQ24" s="467"/>
      <c r="BR24" s="467"/>
      <c r="BS24" s="467"/>
      <c r="BT24" s="467"/>
      <c r="BU24" s="468"/>
      <c r="BV24" s="466">
        <v>1361744</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171</v>
      </c>
      <c r="F25" s="440"/>
      <c r="G25" s="440"/>
      <c r="H25" s="440"/>
      <c r="I25" s="440"/>
      <c r="J25" s="440"/>
      <c r="K25" s="441"/>
      <c r="L25" s="442">
        <v>1</v>
      </c>
      <c r="M25" s="443"/>
      <c r="N25" s="443"/>
      <c r="O25" s="443"/>
      <c r="P25" s="444"/>
      <c r="Q25" s="442">
        <v>6450</v>
      </c>
      <c r="R25" s="443"/>
      <c r="S25" s="443"/>
      <c r="T25" s="443"/>
      <c r="U25" s="443"/>
      <c r="V25" s="444"/>
      <c r="W25" s="508"/>
      <c r="X25" s="499"/>
      <c r="Y25" s="500"/>
      <c r="Z25" s="439" t="s">
        <v>172</v>
      </c>
      <c r="AA25" s="440"/>
      <c r="AB25" s="440"/>
      <c r="AC25" s="440"/>
      <c r="AD25" s="440"/>
      <c r="AE25" s="440"/>
      <c r="AF25" s="440"/>
      <c r="AG25" s="441"/>
      <c r="AH25" s="442" t="s">
        <v>173</v>
      </c>
      <c r="AI25" s="443"/>
      <c r="AJ25" s="443"/>
      <c r="AK25" s="443"/>
      <c r="AL25" s="444"/>
      <c r="AM25" s="442" t="s">
        <v>128</v>
      </c>
      <c r="AN25" s="443"/>
      <c r="AO25" s="443"/>
      <c r="AP25" s="443"/>
      <c r="AQ25" s="443"/>
      <c r="AR25" s="444"/>
      <c r="AS25" s="442" t="s">
        <v>128</v>
      </c>
      <c r="AT25" s="443"/>
      <c r="AU25" s="443"/>
      <c r="AV25" s="443"/>
      <c r="AW25" s="443"/>
      <c r="AX25" s="445"/>
      <c r="AY25" s="458" t="s">
        <v>174</v>
      </c>
      <c r="AZ25" s="459"/>
      <c r="BA25" s="459"/>
      <c r="BB25" s="459"/>
      <c r="BC25" s="459"/>
      <c r="BD25" s="459"/>
      <c r="BE25" s="459"/>
      <c r="BF25" s="459"/>
      <c r="BG25" s="459"/>
      <c r="BH25" s="459"/>
      <c r="BI25" s="459"/>
      <c r="BJ25" s="459"/>
      <c r="BK25" s="459"/>
      <c r="BL25" s="459"/>
      <c r="BM25" s="460"/>
      <c r="BN25" s="461">
        <v>2994684</v>
      </c>
      <c r="BO25" s="462"/>
      <c r="BP25" s="462"/>
      <c r="BQ25" s="462"/>
      <c r="BR25" s="462"/>
      <c r="BS25" s="462"/>
      <c r="BT25" s="462"/>
      <c r="BU25" s="463"/>
      <c r="BV25" s="461">
        <v>2696931</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175</v>
      </c>
      <c r="F26" s="440"/>
      <c r="G26" s="440"/>
      <c r="H26" s="440"/>
      <c r="I26" s="440"/>
      <c r="J26" s="440"/>
      <c r="K26" s="441"/>
      <c r="L26" s="442">
        <v>1</v>
      </c>
      <c r="M26" s="443"/>
      <c r="N26" s="443"/>
      <c r="O26" s="443"/>
      <c r="P26" s="444"/>
      <c r="Q26" s="442">
        <v>5440</v>
      </c>
      <c r="R26" s="443"/>
      <c r="S26" s="443"/>
      <c r="T26" s="443"/>
      <c r="U26" s="443"/>
      <c r="V26" s="444"/>
      <c r="W26" s="508"/>
      <c r="X26" s="499"/>
      <c r="Y26" s="500"/>
      <c r="Z26" s="439" t="s">
        <v>176</v>
      </c>
      <c r="AA26" s="521"/>
      <c r="AB26" s="521"/>
      <c r="AC26" s="521"/>
      <c r="AD26" s="521"/>
      <c r="AE26" s="521"/>
      <c r="AF26" s="521"/>
      <c r="AG26" s="522"/>
      <c r="AH26" s="442">
        <v>4</v>
      </c>
      <c r="AI26" s="443"/>
      <c r="AJ26" s="443"/>
      <c r="AK26" s="443"/>
      <c r="AL26" s="444"/>
      <c r="AM26" s="442">
        <v>11964</v>
      </c>
      <c r="AN26" s="443"/>
      <c r="AO26" s="443"/>
      <c r="AP26" s="443"/>
      <c r="AQ26" s="443"/>
      <c r="AR26" s="444"/>
      <c r="AS26" s="442">
        <v>2991</v>
      </c>
      <c r="AT26" s="443"/>
      <c r="AU26" s="443"/>
      <c r="AV26" s="443"/>
      <c r="AW26" s="443"/>
      <c r="AX26" s="445"/>
      <c r="AY26" s="475" t="s">
        <v>177</v>
      </c>
      <c r="AZ26" s="476"/>
      <c r="BA26" s="476"/>
      <c r="BB26" s="476"/>
      <c r="BC26" s="476"/>
      <c r="BD26" s="476"/>
      <c r="BE26" s="476"/>
      <c r="BF26" s="476"/>
      <c r="BG26" s="476"/>
      <c r="BH26" s="476"/>
      <c r="BI26" s="476"/>
      <c r="BJ26" s="476"/>
      <c r="BK26" s="476"/>
      <c r="BL26" s="476"/>
      <c r="BM26" s="477"/>
      <c r="BN26" s="466" t="s">
        <v>173</v>
      </c>
      <c r="BO26" s="467"/>
      <c r="BP26" s="467"/>
      <c r="BQ26" s="467"/>
      <c r="BR26" s="467"/>
      <c r="BS26" s="467"/>
      <c r="BT26" s="467"/>
      <c r="BU26" s="468"/>
      <c r="BV26" s="466" t="s">
        <v>173</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178</v>
      </c>
      <c r="F27" s="440"/>
      <c r="G27" s="440"/>
      <c r="H27" s="440"/>
      <c r="I27" s="440"/>
      <c r="J27" s="440"/>
      <c r="K27" s="441"/>
      <c r="L27" s="442">
        <v>1</v>
      </c>
      <c r="M27" s="443"/>
      <c r="N27" s="443"/>
      <c r="O27" s="443"/>
      <c r="P27" s="444"/>
      <c r="Q27" s="442">
        <v>3210</v>
      </c>
      <c r="R27" s="443"/>
      <c r="S27" s="443"/>
      <c r="T27" s="443"/>
      <c r="U27" s="443"/>
      <c r="V27" s="444"/>
      <c r="W27" s="508"/>
      <c r="X27" s="499"/>
      <c r="Y27" s="500"/>
      <c r="Z27" s="439" t="s">
        <v>179</v>
      </c>
      <c r="AA27" s="440"/>
      <c r="AB27" s="440"/>
      <c r="AC27" s="440"/>
      <c r="AD27" s="440"/>
      <c r="AE27" s="440"/>
      <c r="AF27" s="440"/>
      <c r="AG27" s="441"/>
      <c r="AH27" s="442">
        <v>13</v>
      </c>
      <c r="AI27" s="443"/>
      <c r="AJ27" s="443"/>
      <c r="AK27" s="443"/>
      <c r="AL27" s="444"/>
      <c r="AM27" s="442">
        <v>34065</v>
      </c>
      <c r="AN27" s="443"/>
      <c r="AO27" s="443"/>
      <c r="AP27" s="443"/>
      <c r="AQ27" s="443"/>
      <c r="AR27" s="444"/>
      <c r="AS27" s="442">
        <v>2620</v>
      </c>
      <c r="AT27" s="443"/>
      <c r="AU27" s="443"/>
      <c r="AV27" s="443"/>
      <c r="AW27" s="443"/>
      <c r="AX27" s="445"/>
      <c r="AY27" s="472" t="s">
        <v>180</v>
      </c>
      <c r="AZ27" s="473"/>
      <c r="BA27" s="473"/>
      <c r="BB27" s="473"/>
      <c r="BC27" s="473"/>
      <c r="BD27" s="473"/>
      <c r="BE27" s="473"/>
      <c r="BF27" s="473"/>
      <c r="BG27" s="473"/>
      <c r="BH27" s="473"/>
      <c r="BI27" s="473"/>
      <c r="BJ27" s="473"/>
      <c r="BK27" s="473"/>
      <c r="BL27" s="473"/>
      <c r="BM27" s="474"/>
      <c r="BN27" s="469">
        <v>231135</v>
      </c>
      <c r="BO27" s="470"/>
      <c r="BP27" s="470"/>
      <c r="BQ27" s="470"/>
      <c r="BR27" s="470"/>
      <c r="BS27" s="470"/>
      <c r="BT27" s="470"/>
      <c r="BU27" s="471"/>
      <c r="BV27" s="469">
        <v>253666</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181</v>
      </c>
      <c r="F28" s="440"/>
      <c r="G28" s="440"/>
      <c r="H28" s="440"/>
      <c r="I28" s="440"/>
      <c r="J28" s="440"/>
      <c r="K28" s="441"/>
      <c r="L28" s="442">
        <v>1</v>
      </c>
      <c r="M28" s="443"/>
      <c r="N28" s="443"/>
      <c r="O28" s="443"/>
      <c r="P28" s="444"/>
      <c r="Q28" s="442">
        <v>2750</v>
      </c>
      <c r="R28" s="443"/>
      <c r="S28" s="443"/>
      <c r="T28" s="443"/>
      <c r="U28" s="443"/>
      <c r="V28" s="444"/>
      <c r="W28" s="508"/>
      <c r="X28" s="499"/>
      <c r="Y28" s="500"/>
      <c r="Z28" s="439" t="s">
        <v>182</v>
      </c>
      <c r="AA28" s="440"/>
      <c r="AB28" s="440"/>
      <c r="AC28" s="440"/>
      <c r="AD28" s="440"/>
      <c r="AE28" s="440"/>
      <c r="AF28" s="440"/>
      <c r="AG28" s="441"/>
      <c r="AH28" s="442" t="s">
        <v>183</v>
      </c>
      <c r="AI28" s="443"/>
      <c r="AJ28" s="443"/>
      <c r="AK28" s="443"/>
      <c r="AL28" s="444"/>
      <c r="AM28" s="442" t="s">
        <v>183</v>
      </c>
      <c r="AN28" s="443"/>
      <c r="AO28" s="443"/>
      <c r="AP28" s="443"/>
      <c r="AQ28" s="443"/>
      <c r="AR28" s="444"/>
      <c r="AS28" s="442" t="s">
        <v>128</v>
      </c>
      <c r="AT28" s="443"/>
      <c r="AU28" s="443"/>
      <c r="AV28" s="443"/>
      <c r="AW28" s="443"/>
      <c r="AX28" s="445"/>
      <c r="AY28" s="449" t="s">
        <v>184</v>
      </c>
      <c r="AZ28" s="450"/>
      <c r="BA28" s="450"/>
      <c r="BB28" s="451"/>
      <c r="BC28" s="458" t="s">
        <v>48</v>
      </c>
      <c r="BD28" s="459"/>
      <c r="BE28" s="459"/>
      <c r="BF28" s="459"/>
      <c r="BG28" s="459"/>
      <c r="BH28" s="459"/>
      <c r="BI28" s="459"/>
      <c r="BJ28" s="459"/>
      <c r="BK28" s="459"/>
      <c r="BL28" s="459"/>
      <c r="BM28" s="460"/>
      <c r="BN28" s="461">
        <v>1205803</v>
      </c>
      <c r="BO28" s="462"/>
      <c r="BP28" s="462"/>
      <c r="BQ28" s="462"/>
      <c r="BR28" s="462"/>
      <c r="BS28" s="462"/>
      <c r="BT28" s="462"/>
      <c r="BU28" s="463"/>
      <c r="BV28" s="461">
        <v>1456987</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185</v>
      </c>
      <c r="F29" s="440"/>
      <c r="G29" s="440"/>
      <c r="H29" s="440"/>
      <c r="I29" s="440"/>
      <c r="J29" s="440"/>
      <c r="K29" s="441"/>
      <c r="L29" s="442">
        <v>12</v>
      </c>
      <c r="M29" s="443"/>
      <c r="N29" s="443"/>
      <c r="O29" s="443"/>
      <c r="P29" s="444"/>
      <c r="Q29" s="442">
        <v>2540</v>
      </c>
      <c r="R29" s="443"/>
      <c r="S29" s="443"/>
      <c r="T29" s="443"/>
      <c r="U29" s="443"/>
      <c r="V29" s="444"/>
      <c r="W29" s="509"/>
      <c r="X29" s="510"/>
      <c r="Y29" s="511"/>
      <c r="Z29" s="439" t="s">
        <v>186</v>
      </c>
      <c r="AA29" s="440"/>
      <c r="AB29" s="440"/>
      <c r="AC29" s="440"/>
      <c r="AD29" s="440"/>
      <c r="AE29" s="440"/>
      <c r="AF29" s="440"/>
      <c r="AG29" s="441"/>
      <c r="AH29" s="442">
        <v>148</v>
      </c>
      <c r="AI29" s="443"/>
      <c r="AJ29" s="443"/>
      <c r="AK29" s="443"/>
      <c r="AL29" s="444"/>
      <c r="AM29" s="442">
        <v>426105</v>
      </c>
      <c r="AN29" s="443"/>
      <c r="AO29" s="443"/>
      <c r="AP29" s="443"/>
      <c r="AQ29" s="443"/>
      <c r="AR29" s="444"/>
      <c r="AS29" s="442">
        <v>2879</v>
      </c>
      <c r="AT29" s="443"/>
      <c r="AU29" s="443"/>
      <c r="AV29" s="443"/>
      <c r="AW29" s="443"/>
      <c r="AX29" s="445"/>
      <c r="AY29" s="452"/>
      <c r="AZ29" s="453"/>
      <c r="BA29" s="453"/>
      <c r="BB29" s="454"/>
      <c r="BC29" s="446" t="s">
        <v>187</v>
      </c>
      <c r="BD29" s="447"/>
      <c r="BE29" s="447"/>
      <c r="BF29" s="447"/>
      <c r="BG29" s="447"/>
      <c r="BH29" s="447"/>
      <c r="BI29" s="447"/>
      <c r="BJ29" s="447"/>
      <c r="BK29" s="447"/>
      <c r="BL29" s="447"/>
      <c r="BM29" s="448"/>
      <c r="BN29" s="466">
        <v>300838</v>
      </c>
      <c r="BO29" s="467"/>
      <c r="BP29" s="467"/>
      <c r="BQ29" s="467"/>
      <c r="BR29" s="467"/>
      <c r="BS29" s="467"/>
      <c r="BT29" s="467"/>
      <c r="BU29" s="468"/>
      <c r="BV29" s="466">
        <v>300764</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188</v>
      </c>
      <c r="X30" s="519"/>
      <c r="Y30" s="519"/>
      <c r="Z30" s="519"/>
      <c r="AA30" s="519"/>
      <c r="AB30" s="519"/>
      <c r="AC30" s="519"/>
      <c r="AD30" s="519"/>
      <c r="AE30" s="519"/>
      <c r="AF30" s="519"/>
      <c r="AG30" s="520"/>
      <c r="AH30" s="430">
        <v>92.4</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2581464</v>
      </c>
      <c r="BO30" s="470"/>
      <c r="BP30" s="470"/>
      <c r="BQ30" s="470"/>
      <c r="BR30" s="470"/>
      <c r="BS30" s="470"/>
      <c r="BT30" s="470"/>
      <c r="BU30" s="471"/>
      <c r="BV30" s="469">
        <v>3584294</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195</v>
      </c>
      <c r="D33" s="429"/>
      <c r="E33" s="428" t="s">
        <v>196</v>
      </c>
      <c r="F33" s="428"/>
      <c r="G33" s="428"/>
      <c r="H33" s="428"/>
      <c r="I33" s="428"/>
      <c r="J33" s="428"/>
      <c r="K33" s="428"/>
      <c r="L33" s="428"/>
      <c r="M33" s="428"/>
      <c r="N33" s="428"/>
      <c r="O33" s="428"/>
      <c r="P33" s="428"/>
      <c r="Q33" s="428"/>
      <c r="R33" s="428"/>
      <c r="S33" s="428"/>
      <c r="T33" s="216"/>
      <c r="U33" s="429" t="s">
        <v>197</v>
      </c>
      <c r="V33" s="429"/>
      <c r="W33" s="428" t="s">
        <v>196</v>
      </c>
      <c r="X33" s="428"/>
      <c r="Y33" s="428"/>
      <c r="Z33" s="428"/>
      <c r="AA33" s="428"/>
      <c r="AB33" s="428"/>
      <c r="AC33" s="428"/>
      <c r="AD33" s="428"/>
      <c r="AE33" s="428"/>
      <c r="AF33" s="428"/>
      <c r="AG33" s="428"/>
      <c r="AH33" s="428"/>
      <c r="AI33" s="428"/>
      <c r="AJ33" s="428"/>
      <c r="AK33" s="428"/>
      <c r="AL33" s="216"/>
      <c r="AM33" s="429" t="s">
        <v>195</v>
      </c>
      <c r="AN33" s="429"/>
      <c r="AO33" s="428" t="s">
        <v>198</v>
      </c>
      <c r="AP33" s="428"/>
      <c r="AQ33" s="428"/>
      <c r="AR33" s="428"/>
      <c r="AS33" s="428"/>
      <c r="AT33" s="428"/>
      <c r="AU33" s="428"/>
      <c r="AV33" s="428"/>
      <c r="AW33" s="428"/>
      <c r="AX33" s="428"/>
      <c r="AY33" s="428"/>
      <c r="AZ33" s="428"/>
      <c r="BA33" s="428"/>
      <c r="BB33" s="428"/>
      <c r="BC33" s="428"/>
      <c r="BD33" s="217"/>
      <c r="BE33" s="428" t="s">
        <v>199</v>
      </c>
      <c r="BF33" s="428"/>
      <c r="BG33" s="428" t="s">
        <v>200</v>
      </c>
      <c r="BH33" s="428"/>
      <c r="BI33" s="428"/>
      <c r="BJ33" s="428"/>
      <c r="BK33" s="428"/>
      <c r="BL33" s="428"/>
      <c r="BM33" s="428"/>
      <c r="BN33" s="428"/>
      <c r="BO33" s="428"/>
      <c r="BP33" s="428"/>
      <c r="BQ33" s="428"/>
      <c r="BR33" s="428"/>
      <c r="BS33" s="428"/>
      <c r="BT33" s="428"/>
      <c r="BU33" s="428"/>
      <c r="BV33" s="217"/>
      <c r="BW33" s="429" t="s">
        <v>199</v>
      </c>
      <c r="BX33" s="429"/>
      <c r="BY33" s="428" t="s">
        <v>201</v>
      </c>
      <c r="BZ33" s="428"/>
      <c r="CA33" s="428"/>
      <c r="CB33" s="428"/>
      <c r="CC33" s="428"/>
      <c r="CD33" s="428"/>
      <c r="CE33" s="428"/>
      <c r="CF33" s="428"/>
      <c r="CG33" s="428"/>
      <c r="CH33" s="428"/>
      <c r="CI33" s="428"/>
      <c r="CJ33" s="428"/>
      <c r="CK33" s="428"/>
      <c r="CL33" s="428"/>
      <c r="CM33" s="428"/>
      <c r="CN33" s="216"/>
      <c r="CO33" s="429" t="s">
        <v>197</v>
      </c>
      <c r="CP33" s="429"/>
      <c r="CQ33" s="428" t="s">
        <v>202</v>
      </c>
      <c r="CR33" s="428"/>
      <c r="CS33" s="428"/>
      <c r="CT33" s="428"/>
      <c r="CU33" s="428"/>
      <c r="CV33" s="428"/>
      <c r="CW33" s="428"/>
      <c r="CX33" s="428"/>
      <c r="CY33" s="428"/>
      <c r="CZ33" s="428"/>
      <c r="DA33" s="428"/>
      <c r="DB33" s="428"/>
      <c r="DC33" s="428"/>
      <c r="DD33" s="428"/>
      <c r="DE33" s="428"/>
      <c r="DF33" s="216"/>
      <c r="DG33" s="427" t="s">
        <v>203</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3</v>
      </c>
      <c r="V34" s="425"/>
      <c r="W34" s="424" t="str">
        <f>IF('各会計、関係団体の財政状況及び健全化判断比率'!B28="","",'各会計、関係団体の財政状況及び健全化判断比率'!B28)</f>
        <v>松島町国民健康保険特別会計</v>
      </c>
      <c r="X34" s="424"/>
      <c r="Y34" s="424"/>
      <c r="Z34" s="424"/>
      <c r="AA34" s="424"/>
      <c r="AB34" s="424"/>
      <c r="AC34" s="424"/>
      <c r="AD34" s="424"/>
      <c r="AE34" s="424"/>
      <c r="AF34" s="424"/>
      <c r="AG34" s="424"/>
      <c r="AH34" s="424"/>
      <c r="AI34" s="424"/>
      <c r="AJ34" s="424"/>
      <c r="AK34" s="424"/>
      <c r="AL34" s="214"/>
      <c r="AM34" s="425">
        <f>IF(AO34="","",MAX(C34:D43,U34:V43)+1)</f>
        <v>7</v>
      </c>
      <c r="AN34" s="425"/>
      <c r="AO34" s="424" t="str">
        <f>IF('各会計、関係団体の財政状況及び健全化判断比率'!B32="","",'各会計、関係団体の財政状況及び健全化判断比率'!B32)</f>
        <v>松島町水道事業会計</v>
      </c>
      <c r="AP34" s="424"/>
      <c r="AQ34" s="424"/>
      <c r="AR34" s="424"/>
      <c r="AS34" s="424"/>
      <c r="AT34" s="424"/>
      <c r="AU34" s="424"/>
      <c r="AV34" s="424"/>
      <c r="AW34" s="424"/>
      <c r="AX34" s="424"/>
      <c r="AY34" s="424"/>
      <c r="AZ34" s="424"/>
      <c r="BA34" s="424"/>
      <c r="BB34" s="424"/>
      <c r="BC34" s="424"/>
      <c r="BD34" s="214"/>
      <c r="BE34" s="425">
        <f>IF(BG34="","",MAX(C34:D43,U34:V43,AM34:AN43)+1)</f>
        <v>8</v>
      </c>
      <c r="BF34" s="425"/>
      <c r="BG34" s="424" t="str">
        <f>IF('各会計、関係団体の財政状況及び健全化判断比率'!B33="","",'各会計、関係団体の財政状況及び健全化判断比率'!B33)</f>
        <v>松島町観瀾亭等特別会計</v>
      </c>
      <c r="BH34" s="424"/>
      <c r="BI34" s="424"/>
      <c r="BJ34" s="424"/>
      <c r="BK34" s="424"/>
      <c r="BL34" s="424"/>
      <c r="BM34" s="424"/>
      <c r="BN34" s="424"/>
      <c r="BO34" s="424"/>
      <c r="BP34" s="424"/>
      <c r="BQ34" s="424"/>
      <c r="BR34" s="424"/>
      <c r="BS34" s="424"/>
      <c r="BT34" s="424"/>
      <c r="BU34" s="424"/>
      <c r="BV34" s="214"/>
      <c r="BW34" s="425">
        <f>IF(BY34="","",MAX(C34:D43,U34:V43,AM34:AN43,BE34:BF43)+1)</f>
        <v>10</v>
      </c>
      <c r="BX34" s="425"/>
      <c r="BY34" s="424" t="str">
        <f>IF('各会計、関係団体の財政状況及び健全化判断比率'!B68="","",'各会計、関係団体の財政状況及び健全化判断比率'!B68)</f>
        <v>塩釜地区消防事務組合</v>
      </c>
      <c r="BZ34" s="424"/>
      <c r="CA34" s="424"/>
      <c r="CB34" s="424"/>
      <c r="CC34" s="424"/>
      <c r="CD34" s="424"/>
      <c r="CE34" s="424"/>
      <c r="CF34" s="424"/>
      <c r="CG34" s="424"/>
      <c r="CH34" s="424"/>
      <c r="CI34" s="424"/>
      <c r="CJ34" s="424"/>
      <c r="CK34" s="424"/>
      <c r="CL34" s="424"/>
      <c r="CM34" s="424"/>
      <c r="CN34" s="214"/>
      <c r="CO34" s="425">
        <f>IF(CQ34="","",MAX(C34:D43,U34:V43,AM34:AN43,BE34:BF43,BW34:BX43)+1)</f>
        <v>17</v>
      </c>
      <c r="CP34" s="425"/>
      <c r="CQ34" s="424" t="str">
        <f>IF('各会計、関係団体の財政状況及び健全化判断比率'!BS7="","",'各会計、関係団体の財政状況及び健全化判断比率'!BS7)</f>
        <v>品井沼ステーション</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松島町松島区外区有財産特別会計</v>
      </c>
      <c r="F35" s="424"/>
      <c r="G35" s="424"/>
      <c r="H35" s="424"/>
      <c r="I35" s="424"/>
      <c r="J35" s="424"/>
      <c r="K35" s="424"/>
      <c r="L35" s="424"/>
      <c r="M35" s="424"/>
      <c r="N35" s="424"/>
      <c r="O35" s="424"/>
      <c r="P35" s="424"/>
      <c r="Q35" s="424"/>
      <c r="R35" s="424"/>
      <c r="S35" s="424"/>
      <c r="T35" s="214"/>
      <c r="U35" s="425">
        <f>IF(W35="","",U34+1)</f>
        <v>4</v>
      </c>
      <c r="V35" s="425"/>
      <c r="W35" s="424" t="str">
        <f>IF('各会計、関係団体の財政状況及び健全化判断比率'!B29="","",'各会計、関係団体の財政状況及び健全化判断比率'!B29)</f>
        <v>松島町後期高齢者医療特別会計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f t="shared" ref="BE35:BE43" si="1">IF(BG35="","",BE34+1)</f>
        <v>9</v>
      </c>
      <c r="BF35" s="425"/>
      <c r="BG35" s="424" t="str">
        <f>IF('各会計、関係団体の財政状況及び健全化判断比率'!B34="","",'各会計、関係団体の財政状況及び健全化判断比率'!B34)</f>
        <v>松島町下水道事業特別会計</v>
      </c>
      <c r="BH35" s="424"/>
      <c r="BI35" s="424"/>
      <c r="BJ35" s="424"/>
      <c r="BK35" s="424"/>
      <c r="BL35" s="424"/>
      <c r="BM35" s="424"/>
      <c r="BN35" s="424"/>
      <c r="BO35" s="424"/>
      <c r="BP35" s="424"/>
      <c r="BQ35" s="424"/>
      <c r="BR35" s="424"/>
      <c r="BS35" s="424"/>
      <c r="BT35" s="424"/>
      <c r="BU35" s="424"/>
      <c r="BV35" s="214"/>
      <c r="BW35" s="425">
        <f t="shared" ref="BW35:BW43" si="2">IF(BY35="","",BW34+1)</f>
        <v>11</v>
      </c>
      <c r="BX35" s="425"/>
      <c r="BY35" s="424" t="str">
        <f>IF('各会計、関係団体の財政状況及び健全化判断比率'!B69="","",'各会計、関係団体の財政状況及び健全化判断比率'!B69)</f>
        <v>宮城東部衛生処理組合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5</v>
      </c>
      <c r="V36" s="425"/>
      <c r="W36" s="424" t="str">
        <f>IF('各会計、関係団体の財政状況及び健全化判断比率'!B30="","",'各会計、関係団体の財政状況及び健全化判断比率'!B30)</f>
        <v>松島町介護保険特別会計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12</v>
      </c>
      <c r="BX36" s="425"/>
      <c r="BY36" s="424" t="str">
        <f>IF('各会計、関係団体の財政状況及び健全化判断比率'!B70="","",'各会計、関係団体の財政状況及び健全化判断比率'!B70)</f>
        <v>宮城県後期高齢者医療広域連合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f t="shared" si="4"/>
        <v>6</v>
      </c>
      <c r="V37" s="425"/>
      <c r="W37" s="424" t="str">
        <f>IF('各会計、関係団体の財政状況及び健全化判断比率'!B31="","",'各会計、関係団体の財政状況及び健全化判断比率'!B31)</f>
        <v>松島町介護サービス事業特別会計</v>
      </c>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13</v>
      </c>
      <c r="BX37" s="425"/>
      <c r="BY37" s="424" t="str">
        <f>IF('各会計、関係団体の財政状況及び健全化判断比率'!B71="","",'各会計、関係団体の財政状況及び健全化判断比率'!B71)</f>
        <v>吉田川流域溜池大和町外３市３ヶ町村組合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14</v>
      </c>
      <c r="BX38" s="425"/>
      <c r="BY38" s="424" t="str">
        <f>IF('各会計、関係団体の財政状況及び健全化判断比率'!B72="","",'各会計、関係団体の財政状況及び健全化判断比率'!B72)</f>
        <v>宮城県市町村職員退職手当組合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15</v>
      </c>
      <c r="BX39" s="425"/>
      <c r="BY39" s="424" t="str">
        <f>IF('各会計、関係団体の財政状況及び健全化判断比率'!B73="","",'各会計、関係団体の財政状況及び健全化判断比率'!B73)</f>
        <v>宮城県市町村非常勤消防団員補償報償組合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16</v>
      </c>
      <c r="BX40" s="425"/>
      <c r="BY40" s="424" t="str">
        <f>IF('各会計、関係団体の財政状況及び健全化判断比率'!B74="","",'各会計、関係団体の財政状況及び健全化判断比率'!B74)</f>
        <v>宮城県市町村自治振興センター</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yzd6Mi7WiemnNI9lePnjuy/1UwhC6Q/v7jKI92U8z64vQS9+0YiqM7u9gXqJa3qSctWr39XW0iFbjh+0Fm+flg==" saltValue="E+S3JZg2hnD9myhj/LN0+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212</v>
      </c>
      <c r="DI1" s="798"/>
      <c r="DJ1" s="798"/>
      <c r="DK1" s="798"/>
      <c r="DL1" s="798"/>
      <c r="DM1" s="798"/>
      <c r="DN1" s="799"/>
      <c r="DO1" s="226"/>
      <c r="DP1" s="797" t="s">
        <v>213</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215</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216</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217</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218</v>
      </c>
      <c r="S4" s="740"/>
      <c r="T4" s="740"/>
      <c r="U4" s="740"/>
      <c r="V4" s="740"/>
      <c r="W4" s="740"/>
      <c r="X4" s="740"/>
      <c r="Y4" s="741"/>
      <c r="Z4" s="739" t="s">
        <v>219</v>
      </c>
      <c r="AA4" s="740"/>
      <c r="AB4" s="740"/>
      <c r="AC4" s="741"/>
      <c r="AD4" s="739" t="s">
        <v>220</v>
      </c>
      <c r="AE4" s="740"/>
      <c r="AF4" s="740"/>
      <c r="AG4" s="740"/>
      <c r="AH4" s="740"/>
      <c r="AI4" s="740"/>
      <c r="AJ4" s="740"/>
      <c r="AK4" s="741"/>
      <c r="AL4" s="739" t="s">
        <v>219</v>
      </c>
      <c r="AM4" s="740"/>
      <c r="AN4" s="740"/>
      <c r="AO4" s="741"/>
      <c r="AP4" s="800" t="s">
        <v>221</v>
      </c>
      <c r="AQ4" s="800"/>
      <c r="AR4" s="800"/>
      <c r="AS4" s="800"/>
      <c r="AT4" s="800"/>
      <c r="AU4" s="800"/>
      <c r="AV4" s="800"/>
      <c r="AW4" s="800"/>
      <c r="AX4" s="800"/>
      <c r="AY4" s="800"/>
      <c r="AZ4" s="800"/>
      <c r="BA4" s="800"/>
      <c r="BB4" s="800"/>
      <c r="BC4" s="800"/>
      <c r="BD4" s="800"/>
      <c r="BE4" s="800"/>
      <c r="BF4" s="800"/>
      <c r="BG4" s="800" t="s">
        <v>222</v>
      </c>
      <c r="BH4" s="800"/>
      <c r="BI4" s="800"/>
      <c r="BJ4" s="800"/>
      <c r="BK4" s="800"/>
      <c r="BL4" s="800"/>
      <c r="BM4" s="800"/>
      <c r="BN4" s="800"/>
      <c r="BO4" s="800" t="s">
        <v>219</v>
      </c>
      <c r="BP4" s="800"/>
      <c r="BQ4" s="800"/>
      <c r="BR4" s="800"/>
      <c r="BS4" s="800" t="s">
        <v>223</v>
      </c>
      <c r="BT4" s="800"/>
      <c r="BU4" s="800"/>
      <c r="BV4" s="800"/>
      <c r="BW4" s="800"/>
      <c r="BX4" s="800"/>
      <c r="BY4" s="800"/>
      <c r="BZ4" s="800"/>
      <c r="CA4" s="800"/>
      <c r="CB4" s="800"/>
      <c r="CD4" s="782" t="s">
        <v>224</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225</v>
      </c>
      <c r="C5" s="745"/>
      <c r="D5" s="745"/>
      <c r="E5" s="745"/>
      <c r="F5" s="745"/>
      <c r="G5" s="745"/>
      <c r="H5" s="745"/>
      <c r="I5" s="745"/>
      <c r="J5" s="745"/>
      <c r="K5" s="745"/>
      <c r="L5" s="745"/>
      <c r="M5" s="745"/>
      <c r="N5" s="745"/>
      <c r="O5" s="745"/>
      <c r="P5" s="745"/>
      <c r="Q5" s="746"/>
      <c r="R5" s="733">
        <v>1652751</v>
      </c>
      <c r="S5" s="734"/>
      <c r="T5" s="734"/>
      <c r="U5" s="734"/>
      <c r="V5" s="734"/>
      <c r="W5" s="734"/>
      <c r="X5" s="734"/>
      <c r="Y5" s="777"/>
      <c r="Z5" s="795">
        <v>14.1</v>
      </c>
      <c r="AA5" s="795"/>
      <c r="AB5" s="795"/>
      <c r="AC5" s="795"/>
      <c r="AD5" s="796">
        <v>1584647</v>
      </c>
      <c r="AE5" s="796"/>
      <c r="AF5" s="796"/>
      <c r="AG5" s="796"/>
      <c r="AH5" s="796"/>
      <c r="AI5" s="796"/>
      <c r="AJ5" s="796"/>
      <c r="AK5" s="796"/>
      <c r="AL5" s="778">
        <v>42.6</v>
      </c>
      <c r="AM5" s="749"/>
      <c r="AN5" s="749"/>
      <c r="AO5" s="779"/>
      <c r="AP5" s="744" t="s">
        <v>226</v>
      </c>
      <c r="AQ5" s="745"/>
      <c r="AR5" s="745"/>
      <c r="AS5" s="745"/>
      <c r="AT5" s="745"/>
      <c r="AU5" s="745"/>
      <c r="AV5" s="745"/>
      <c r="AW5" s="745"/>
      <c r="AX5" s="745"/>
      <c r="AY5" s="745"/>
      <c r="AZ5" s="745"/>
      <c r="BA5" s="745"/>
      <c r="BB5" s="745"/>
      <c r="BC5" s="745"/>
      <c r="BD5" s="745"/>
      <c r="BE5" s="745"/>
      <c r="BF5" s="746"/>
      <c r="BG5" s="678">
        <v>1540346</v>
      </c>
      <c r="BH5" s="679"/>
      <c r="BI5" s="679"/>
      <c r="BJ5" s="679"/>
      <c r="BK5" s="679"/>
      <c r="BL5" s="679"/>
      <c r="BM5" s="679"/>
      <c r="BN5" s="680"/>
      <c r="BO5" s="715">
        <v>93.2</v>
      </c>
      <c r="BP5" s="715"/>
      <c r="BQ5" s="715"/>
      <c r="BR5" s="715"/>
      <c r="BS5" s="716" t="s">
        <v>128</v>
      </c>
      <c r="BT5" s="716"/>
      <c r="BU5" s="716"/>
      <c r="BV5" s="716"/>
      <c r="BW5" s="716"/>
      <c r="BX5" s="716"/>
      <c r="BY5" s="716"/>
      <c r="BZ5" s="716"/>
      <c r="CA5" s="716"/>
      <c r="CB5" s="766"/>
      <c r="CD5" s="782" t="s">
        <v>221</v>
      </c>
      <c r="CE5" s="783"/>
      <c r="CF5" s="783"/>
      <c r="CG5" s="783"/>
      <c r="CH5" s="783"/>
      <c r="CI5" s="783"/>
      <c r="CJ5" s="783"/>
      <c r="CK5" s="783"/>
      <c r="CL5" s="783"/>
      <c r="CM5" s="783"/>
      <c r="CN5" s="783"/>
      <c r="CO5" s="783"/>
      <c r="CP5" s="783"/>
      <c r="CQ5" s="784"/>
      <c r="CR5" s="782" t="s">
        <v>227</v>
      </c>
      <c r="CS5" s="783"/>
      <c r="CT5" s="783"/>
      <c r="CU5" s="783"/>
      <c r="CV5" s="783"/>
      <c r="CW5" s="783"/>
      <c r="CX5" s="783"/>
      <c r="CY5" s="784"/>
      <c r="CZ5" s="782" t="s">
        <v>219</v>
      </c>
      <c r="DA5" s="783"/>
      <c r="DB5" s="783"/>
      <c r="DC5" s="784"/>
      <c r="DD5" s="782" t="s">
        <v>228</v>
      </c>
      <c r="DE5" s="783"/>
      <c r="DF5" s="783"/>
      <c r="DG5" s="783"/>
      <c r="DH5" s="783"/>
      <c r="DI5" s="783"/>
      <c r="DJ5" s="783"/>
      <c r="DK5" s="783"/>
      <c r="DL5" s="783"/>
      <c r="DM5" s="783"/>
      <c r="DN5" s="783"/>
      <c r="DO5" s="783"/>
      <c r="DP5" s="784"/>
      <c r="DQ5" s="782" t="s">
        <v>229</v>
      </c>
      <c r="DR5" s="783"/>
      <c r="DS5" s="783"/>
      <c r="DT5" s="783"/>
      <c r="DU5" s="783"/>
      <c r="DV5" s="783"/>
      <c r="DW5" s="783"/>
      <c r="DX5" s="783"/>
      <c r="DY5" s="783"/>
      <c r="DZ5" s="783"/>
      <c r="EA5" s="783"/>
      <c r="EB5" s="783"/>
      <c r="EC5" s="784"/>
    </row>
    <row r="6" spans="2:143" ht="11.25" customHeight="1" x14ac:dyDescent="0.15">
      <c r="B6" s="675" t="s">
        <v>230</v>
      </c>
      <c r="C6" s="676"/>
      <c r="D6" s="676"/>
      <c r="E6" s="676"/>
      <c r="F6" s="676"/>
      <c r="G6" s="676"/>
      <c r="H6" s="676"/>
      <c r="I6" s="676"/>
      <c r="J6" s="676"/>
      <c r="K6" s="676"/>
      <c r="L6" s="676"/>
      <c r="M6" s="676"/>
      <c r="N6" s="676"/>
      <c r="O6" s="676"/>
      <c r="P6" s="676"/>
      <c r="Q6" s="677"/>
      <c r="R6" s="678">
        <v>52298</v>
      </c>
      <c r="S6" s="679"/>
      <c r="T6" s="679"/>
      <c r="U6" s="679"/>
      <c r="V6" s="679"/>
      <c r="W6" s="679"/>
      <c r="X6" s="679"/>
      <c r="Y6" s="680"/>
      <c r="Z6" s="715">
        <v>0.4</v>
      </c>
      <c r="AA6" s="715"/>
      <c r="AB6" s="715"/>
      <c r="AC6" s="715"/>
      <c r="AD6" s="716">
        <v>52298</v>
      </c>
      <c r="AE6" s="716"/>
      <c r="AF6" s="716"/>
      <c r="AG6" s="716"/>
      <c r="AH6" s="716"/>
      <c r="AI6" s="716"/>
      <c r="AJ6" s="716"/>
      <c r="AK6" s="716"/>
      <c r="AL6" s="681">
        <v>1.4</v>
      </c>
      <c r="AM6" s="682"/>
      <c r="AN6" s="682"/>
      <c r="AO6" s="717"/>
      <c r="AP6" s="675" t="s">
        <v>231</v>
      </c>
      <c r="AQ6" s="676"/>
      <c r="AR6" s="676"/>
      <c r="AS6" s="676"/>
      <c r="AT6" s="676"/>
      <c r="AU6" s="676"/>
      <c r="AV6" s="676"/>
      <c r="AW6" s="676"/>
      <c r="AX6" s="676"/>
      <c r="AY6" s="676"/>
      <c r="AZ6" s="676"/>
      <c r="BA6" s="676"/>
      <c r="BB6" s="676"/>
      <c r="BC6" s="676"/>
      <c r="BD6" s="676"/>
      <c r="BE6" s="676"/>
      <c r="BF6" s="677"/>
      <c r="BG6" s="678">
        <v>1540346</v>
      </c>
      <c r="BH6" s="679"/>
      <c r="BI6" s="679"/>
      <c r="BJ6" s="679"/>
      <c r="BK6" s="679"/>
      <c r="BL6" s="679"/>
      <c r="BM6" s="679"/>
      <c r="BN6" s="680"/>
      <c r="BO6" s="715">
        <v>93.2</v>
      </c>
      <c r="BP6" s="715"/>
      <c r="BQ6" s="715"/>
      <c r="BR6" s="715"/>
      <c r="BS6" s="716" t="s">
        <v>128</v>
      </c>
      <c r="BT6" s="716"/>
      <c r="BU6" s="716"/>
      <c r="BV6" s="716"/>
      <c r="BW6" s="716"/>
      <c r="BX6" s="716"/>
      <c r="BY6" s="716"/>
      <c r="BZ6" s="716"/>
      <c r="CA6" s="716"/>
      <c r="CB6" s="766"/>
      <c r="CD6" s="736" t="s">
        <v>232</v>
      </c>
      <c r="CE6" s="737"/>
      <c r="CF6" s="737"/>
      <c r="CG6" s="737"/>
      <c r="CH6" s="737"/>
      <c r="CI6" s="737"/>
      <c r="CJ6" s="737"/>
      <c r="CK6" s="737"/>
      <c r="CL6" s="737"/>
      <c r="CM6" s="737"/>
      <c r="CN6" s="737"/>
      <c r="CO6" s="737"/>
      <c r="CP6" s="737"/>
      <c r="CQ6" s="738"/>
      <c r="CR6" s="678">
        <v>114820</v>
      </c>
      <c r="CS6" s="679"/>
      <c r="CT6" s="679"/>
      <c r="CU6" s="679"/>
      <c r="CV6" s="679"/>
      <c r="CW6" s="679"/>
      <c r="CX6" s="679"/>
      <c r="CY6" s="680"/>
      <c r="CZ6" s="778">
        <v>1.2</v>
      </c>
      <c r="DA6" s="749"/>
      <c r="DB6" s="749"/>
      <c r="DC6" s="781"/>
      <c r="DD6" s="684" t="s">
        <v>128</v>
      </c>
      <c r="DE6" s="679"/>
      <c r="DF6" s="679"/>
      <c r="DG6" s="679"/>
      <c r="DH6" s="679"/>
      <c r="DI6" s="679"/>
      <c r="DJ6" s="679"/>
      <c r="DK6" s="679"/>
      <c r="DL6" s="679"/>
      <c r="DM6" s="679"/>
      <c r="DN6" s="679"/>
      <c r="DO6" s="679"/>
      <c r="DP6" s="680"/>
      <c r="DQ6" s="684">
        <v>114820</v>
      </c>
      <c r="DR6" s="679"/>
      <c r="DS6" s="679"/>
      <c r="DT6" s="679"/>
      <c r="DU6" s="679"/>
      <c r="DV6" s="679"/>
      <c r="DW6" s="679"/>
      <c r="DX6" s="679"/>
      <c r="DY6" s="679"/>
      <c r="DZ6" s="679"/>
      <c r="EA6" s="679"/>
      <c r="EB6" s="679"/>
      <c r="EC6" s="722"/>
    </row>
    <row r="7" spans="2:143" ht="11.25" customHeight="1" x14ac:dyDescent="0.15">
      <c r="B7" s="675" t="s">
        <v>233</v>
      </c>
      <c r="C7" s="676"/>
      <c r="D7" s="676"/>
      <c r="E7" s="676"/>
      <c r="F7" s="676"/>
      <c r="G7" s="676"/>
      <c r="H7" s="676"/>
      <c r="I7" s="676"/>
      <c r="J7" s="676"/>
      <c r="K7" s="676"/>
      <c r="L7" s="676"/>
      <c r="M7" s="676"/>
      <c r="N7" s="676"/>
      <c r="O7" s="676"/>
      <c r="P7" s="676"/>
      <c r="Q7" s="677"/>
      <c r="R7" s="678">
        <v>801</v>
      </c>
      <c r="S7" s="679"/>
      <c r="T7" s="679"/>
      <c r="U7" s="679"/>
      <c r="V7" s="679"/>
      <c r="W7" s="679"/>
      <c r="X7" s="679"/>
      <c r="Y7" s="680"/>
      <c r="Z7" s="715">
        <v>0</v>
      </c>
      <c r="AA7" s="715"/>
      <c r="AB7" s="715"/>
      <c r="AC7" s="715"/>
      <c r="AD7" s="716">
        <v>801</v>
      </c>
      <c r="AE7" s="716"/>
      <c r="AF7" s="716"/>
      <c r="AG7" s="716"/>
      <c r="AH7" s="716"/>
      <c r="AI7" s="716"/>
      <c r="AJ7" s="716"/>
      <c r="AK7" s="716"/>
      <c r="AL7" s="681">
        <v>0</v>
      </c>
      <c r="AM7" s="682"/>
      <c r="AN7" s="682"/>
      <c r="AO7" s="717"/>
      <c r="AP7" s="675" t="s">
        <v>234</v>
      </c>
      <c r="AQ7" s="676"/>
      <c r="AR7" s="676"/>
      <c r="AS7" s="676"/>
      <c r="AT7" s="676"/>
      <c r="AU7" s="676"/>
      <c r="AV7" s="676"/>
      <c r="AW7" s="676"/>
      <c r="AX7" s="676"/>
      <c r="AY7" s="676"/>
      <c r="AZ7" s="676"/>
      <c r="BA7" s="676"/>
      <c r="BB7" s="676"/>
      <c r="BC7" s="676"/>
      <c r="BD7" s="676"/>
      <c r="BE7" s="676"/>
      <c r="BF7" s="677"/>
      <c r="BG7" s="678">
        <v>605028</v>
      </c>
      <c r="BH7" s="679"/>
      <c r="BI7" s="679"/>
      <c r="BJ7" s="679"/>
      <c r="BK7" s="679"/>
      <c r="BL7" s="679"/>
      <c r="BM7" s="679"/>
      <c r="BN7" s="680"/>
      <c r="BO7" s="715">
        <v>36.6</v>
      </c>
      <c r="BP7" s="715"/>
      <c r="BQ7" s="715"/>
      <c r="BR7" s="715"/>
      <c r="BS7" s="716" t="s">
        <v>235</v>
      </c>
      <c r="BT7" s="716"/>
      <c r="BU7" s="716"/>
      <c r="BV7" s="716"/>
      <c r="BW7" s="716"/>
      <c r="BX7" s="716"/>
      <c r="BY7" s="716"/>
      <c r="BZ7" s="716"/>
      <c r="CA7" s="716"/>
      <c r="CB7" s="766"/>
      <c r="CD7" s="711" t="s">
        <v>236</v>
      </c>
      <c r="CE7" s="712"/>
      <c r="CF7" s="712"/>
      <c r="CG7" s="712"/>
      <c r="CH7" s="712"/>
      <c r="CI7" s="712"/>
      <c r="CJ7" s="712"/>
      <c r="CK7" s="712"/>
      <c r="CL7" s="712"/>
      <c r="CM7" s="712"/>
      <c r="CN7" s="712"/>
      <c r="CO7" s="712"/>
      <c r="CP7" s="712"/>
      <c r="CQ7" s="713"/>
      <c r="CR7" s="678">
        <v>1887715</v>
      </c>
      <c r="CS7" s="679"/>
      <c r="CT7" s="679"/>
      <c r="CU7" s="679"/>
      <c r="CV7" s="679"/>
      <c r="CW7" s="679"/>
      <c r="CX7" s="679"/>
      <c r="CY7" s="680"/>
      <c r="CZ7" s="715">
        <v>19.100000000000001</v>
      </c>
      <c r="DA7" s="715"/>
      <c r="DB7" s="715"/>
      <c r="DC7" s="715"/>
      <c r="DD7" s="684">
        <v>14193</v>
      </c>
      <c r="DE7" s="679"/>
      <c r="DF7" s="679"/>
      <c r="DG7" s="679"/>
      <c r="DH7" s="679"/>
      <c r="DI7" s="679"/>
      <c r="DJ7" s="679"/>
      <c r="DK7" s="679"/>
      <c r="DL7" s="679"/>
      <c r="DM7" s="679"/>
      <c r="DN7" s="679"/>
      <c r="DO7" s="679"/>
      <c r="DP7" s="680"/>
      <c r="DQ7" s="684">
        <v>1062294</v>
      </c>
      <c r="DR7" s="679"/>
      <c r="DS7" s="679"/>
      <c r="DT7" s="679"/>
      <c r="DU7" s="679"/>
      <c r="DV7" s="679"/>
      <c r="DW7" s="679"/>
      <c r="DX7" s="679"/>
      <c r="DY7" s="679"/>
      <c r="DZ7" s="679"/>
      <c r="EA7" s="679"/>
      <c r="EB7" s="679"/>
      <c r="EC7" s="722"/>
    </row>
    <row r="8" spans="2:143" ht="11.25" customHeight="1" x14ac:dyDescent="0.15">
      <c r="B8" s="675" t="s">
        <v>237</v>
      </c>
      <c r="C8" s="676"/>
      <c r="D8" s="676"/>
      <c r="E8" s="676"/>
      <c r="F8" s="676"/>
      <c r="G8" s="676"/>
      <c r="H8" s="676"/>
      <c r="I8" s="676"/>
      <c r="J8" s="676"/>
      <c r="K8" s="676"/>
      <c r="L8" s="676"/>
      <c r="M8" s="676"/>
      <c r="N8" s="676"/>
      <c r="O8" s="676"/>
      <c r="P8" s="676"/>
      <c r="Q8" s="677"/>
      <c r="R8" s="678">
        <v>3830</v>
      </c>
      <c r="S8" s="679"/>
      <c r="T8" s="679"/>
      <c r="U8" s="679"/>
      <c r="V8" s="679"/>
      <c r="W8" s="679"/>
      <c r="X8" s="679"/>
      <c r="Y8" s="680"/>
      <c r="Z8" s="715">
        <v>0</v>
      </c>
      <c r="AA8" s="715"/>
      <c r="AB8" s="715"/>
      <c r="AC8" s="715"/>
      <c r="AD8" s="716">
        <v>3830</v>
      </c>
      <c r="AE8" s="716"/>
      <c r="AF8" s="716"/>
      <c r="AG8" s="716"/>
      <c r="AH8" s="716"/>
      <c r="AI8" s="716"/>
      <c r="AJ8" s="716"/>
      <c r="AK8" s="716"/>
      <c r="AL8" s="681">
        <v>0.1</v>
      </c>
      <c r="AM8" s="682"/>
      <c r="AN8" s="682"/>
      <c r="AO8" s="717"/>
      <c r="AP8" s="675" t="s">
        <v>238</v>
      </c>
      <c r="AQ8" s="676"/>
      <c r="AR8" s="676"/>
      <c r="AS8" s="676"/>
      <c r="AT8" s="676"/>
      <c r="AU8" s="676"/>
      <c r="AV8" s="676"/>
      <c r="AW8" s="676"/>
      <c r="AX8" s="676"/>
      <c r="AY8" s="676"/>
      <c r="AZ8" s="676"/>
      <c r="BA8" s="676"/>
      <c r="BB8" s="676"/>
      <c r="BC8" s="676"/>
      <c r="BD8" s="676"/>
      <c r="BE8" s="676"/>
      <c r="BF8" s="677"/>
      <c r="BG8" s="678">
        <v>19380</v>
      </c>
      <c r="BH8" s="679"/>
      <c r="BI8" s="679"/>
      <c r="BJ8" s="679"/>
      <c r="BK8" s="679"/>
      <c r="BL8" s="679"/>
      <c r="BM8" s="679"/>
      <c r="BN8" s="680"/>
      <c r="BO8" s="715">
        <v>1.2</v>
      </c>
      <c r="BP8" s="715"/>
      <c r="BQ8" s="715"/>
      <c r="BR8" s="715"/>
      <c r="BS8" s="684" t="s">
        <v>128</v>
      </c>
      <c r="BT8" s="679"/>
      <c r="BU8" s="679"/>
      <c r="BV8" s="679"/>
      <c r="BW8" s="679"/>
      <c r="BX8" s="679"/>
      <c r="BY8" s="679"/>
      <c r="BZ8" s="679"/>
      <c r="CA8" s="679"/>
      <c r="CB8" s="722"/>
      <c r="CD8" s="711" t="s">
        <v>239</v>
      </c>
      <c r="CE8" s="712"/>
      <c r="CF8" s="712"/>
      <c r="CG8" s="712"/>
      <c r="CH8" s="712"/>
      <c r="CI8" s="712"/>
      <c r="CJ8" s="712"/>
      <c r="CK8" s="712"/>
      <c r="CL8" s="712"/>
      <c r="CM8" s="712"/>
      <c r="CN8" s="712"/>
      <c r="CO8" s="712"/>
      <c r="CP8" s="712"/>
      <c r="CQ8" s="713"/>
      <c r="CR8" s="678">
        <v>1774589</v>
      </c>
      <c r="CS8" s="679"/>
      <c r="CT8" s="679"/>
      <c r="CU8" s="679"/>
      <c r="CV8" s="679"/>
      <c r="CW8" s="679"/>
      <c r="CX8" s="679"/>
      <c r="CY8" s="680"/>
      <c r="CZ8" s="715">
        <v>18</v>
      </c>
      <c r="DA8" s="715"/>
      <c r="DB8" s="715"/>
      <c r="DC8" s="715"/>
      <c r="DD8" s="684">
        <v>8630</v>
      </c>
      <c r="DE8" s="679"/>
      <c r="DF8" s="679"/>
      <c r="DG8" s="679"/>
      <c r="DH8" s="679"/>
      <c r="DI8" s="679"/>
      <c r="DJ8" s="679"/>
      <c r="DK8" s="679"/>
      <c r="DL8" s="679"/>
      <c r="DM8" s="679"/>
      <c r="DN8" s="679"/>
      <c r="DO8" s="679"/>
      <c r="DP8" s="680"/>
      <c r="DQ8" s="684">
        <v>1084446</v>
      </c>
      <c r="DR8" s="679"/>
      <c r="DS8" s="679"/>
      <c r="DT8" s="679"/>
      <c r="DU8" s="679"/>
      <c r="DV8" s="679"/>
      <c r="DW8" s="679"/>
      <c r="DX8" s="679"/>
      <c r="DY8" s="679"/>
      <c r="DZ8" s="679"/>
      <c r="EA8" s="679"/>
      <c r="EB8" s="679"/>
      <c r="EC8" s="722"/>
    </row>
    <row r="9" spans="2:143" ht="11.25" customHeight="1" x14ac:dyDescent="0.15">
      <c r="B9" s="675" t="s">
        <v>240</v>
      </c>
      <c r="C9" s="676"/>
      <c r="D9" s="676"/>
      <c r="E9" s="676"/>
      <c r="F9" s="676"/>
      <c r="G9" s="676"/>
      <c r="H9" s="676"/>
      <c r="I9" s="676"/>
      <c r="J9" s="676"/>
      <c r="K9" s="676"/>
      <c r="L9" s="676"/>
      <c r="M9" s="676"/>
      <c r="N9" s="676"/>
      <c r="O9" s="676"/>
      <c r="P9" s="676"/>
      <c r="Q9" s="677"/>
      <c r="R9" s="678">
        <v>2335</v>
      </c>
      <c r="S9" s="679"/>
      <c r="T9" s="679"/>
      <c r="U9" s="679"/>
      <c r="V9" s="679"/>
      <c r="W9" s="679"/>
      <c r="X9" s="679"/>
      <c r="Y9" s="680"/>
      <c r="Z9" s="715">
        <v>0</v>
      </c>
      <c r="AA9" s="715"/>
      <c r="AB9" s="715"/>
      <c r="AC9" s="715"/>
      <c r="AD9" s="716">
        <v>2335</v>
      </c>
      <c r="AE9" s="716"/>
      <c r="AF9" s="716"/>
      <c r="AG9" s="716"/>
      <c r="AH9" s="716"/>
      <c r="AI9" s="716"/>
      <c r="AJ9" s="716"/>
      <c r="AK9" s="716"/>
      <c r="AL9" s="681">
        <v>0.1</v>
      </c>
      <c r="AM9" s="682"/>
      <c r="AN9" s="682"/>
      <c r="AO9" s="717"/>
      <c r="AP9" s="675" t="s">
        <v>241</v>
      </c>
      <c r="AQ9" s="676"/>
      <c r="AR9" s="676"/>
      <c r="AS9" s="676"/>
      <c r="AT9" s="676"/>
      <c r="AU9" s="676"/>
      <c r="AV9" s="676"/>
      <c r="AW9" s="676"/>
      <c r="AX9" s="676"/>
      <c r="AY9" s="676"/>
      <c r="AZ9" s="676"/>
      <c r="BA9" s="676"/>
      <c r="BB9" s="676"/>
      <c r="BC9" s="676"/>
      <c r="BD9" s="676"/>
      <c r="BE9" s="676"/>
      <c r="BF9" s="677"/>
      <c r="BG9" s="678">
        <v>523455</v>
      </c>
      <c r="BH9" s="679"/>
      <c r="BI9" s="679"/>
      <c r="BJ9" s="679"/>
      <c r="BK9" s="679"/>
      <c r="BL9" s="679"/>
      <c r="BM9" s="679"/>
      <c r="BN9" s="680"/>
      <c r="BO9" s="715">
        <v>31.7</v>
      </c>
      <c r="BP9" s="715"/>
      <c r="BQ9" s="715"/>
      <c r="BR9" s="715"/>
      <c r="BS9" s="684" t="s">
        <v>128</v>
      </c>
      <c r="BT9" s="679"/>
      <c r="BU9" s="679"/>
      <c r="BV9" s="679"/>
      <c r="BW9" s="679"/>
      <c r="BX9" s="679"/>
      <c r="BY9" s="679"/>
      <c r="BZ9" s="679"/>
      <c r="CA9" s="679"/>
      <c r="CB9" s="722"/>
      <c r="CD9" s="711" t="s">
        <v>242</v>
      </c>
      <c r="CE9" s="712"/>
      <c r="CF9" s="712"/>
      <c r="CG9" s="712"/>
      <c r="CH9" s="712"/>
      <c r="CI9" s="712"/>
      <c r="CJ9" s="712"/>
      <c r="CK9" s="712"/>
      <c r="CL9" s="712"/>
      <c r="CM9" s="712"/>
      <c r="CN9" s="712"/>
      <c r="CO9" s="712"/>
      <c r="CP9" s="712"/>
      <c r="CQ9" s="713"/>
      <c r="CR9" s="678">
        <v>545297</v>
      </c>
      <c r="CS9" s="679"/>
      <c r="CT9" s="679"/>
      <c r="CU9" s="679"/>
      <c r="CV9" s="679"/>
      <c r="CW9" s="679"/>
      <c r="CX9" s="679"/>
      <c r="CY9" s="680"/>
      <c r="CZ9" s="715">
        <v>5.5</v>
      </c>
      <c r="DA9" s="715"/>
      <c r="DB9" s="715"/>
      <c r="DC9" s="715"/>
      <c r="DD9" s="684">
        <v>2534</v>
      </c>
      <c r="DE9" s="679"/>
      <c r="DF9" s="679"/>
      <c r="DG9" s="679"/>
      <c r="DH9" s="679"/>
      <c r="DI9" s="679"/>
      <c r="DJ9" s="679"/>
      <c r="DK9" s="679"/>
      <c r="DL9" s="679"/>
      <c r="DM9" s="679"/>
      <c r="DN9" s="679"/>
      <c r="DO9" s="679"/>
      <c r="DP9" s="680"/>
      <c r="DQ9" s="684">
        <v>497206</v>
      </c>
      <c r="DR9" s="679"/>
      <c r="DS9" s="679"/>
      <c r="DT9" s="679"/>
      <c r="DU9" s="679"/>
      <c r="DV9" s="679"/>
      <c r="DW9" s="679"/>
      <c r="DX9" s="679"/>
      <c r="DY9" s="679"/>
      <c r="DZ9" s="679"/>
      <c r="EA9" s="679"/>
      <c r="EB9" s="679"/>
      <c r="EC9" s="722"/>
    </row>
    <row r="10" spans="2:143" ht="11.25" customHeight="1" x14ac:dyDescent="0.15">
      <c r="B10" s="675" t="s">
        <v>243</v>
      </c>
      <c r="C10" s="676"/>
      <c r="D10" s="676"/>
      <c r="E10" s="676"/>
      <c r="F10" s="676"/>
      <c r="G10" s="676"/>
      <c r="H10" s="676"/>
      <c r="I10" s="676"/>
      <c r="J10" s="676"/>
      <c r="K10" s="676"/>
      <c r="L10" s="676"/>
      <c r="M10" s="676"/>
      <c r="N10" s="676"/>
      <c r="O10" s="676"/>
      <c r="P10" s="676"/>
      <c r="Q10" s="677"/>
      <c r="R10" s="678" t="s">
        <v>235</v>
      </c>
      <c r="S10" s="679"/>
      <c r="T10" s="679"/>
      <c r="U10" s="679"/>
      <c r="V10" s="679"/>
      <c r="W10" s="679"/>
      <c r="X10" s="679"/>
      <c r="Y10" s="680"/>
      <c r="Z10" s="715" t="s">
        <v>235</v>
      </c>
      <c r="AA10" s="715"/>
      <c r="AB10" s="715"/>
      <c r="AC10" s="715"/>
      <c r="AD10" s="716" t="s">
        <v>128</v>
      </c>
      <c r="AE10" s="716"/>
      <c r="AF10" s="716"/>
      <c r="AG10" s="716"/>
      <c r="AH10" s="716"/>
      <c r="AI10" s="716"/>
      <c r="AJ10" s="716"/>
      <c r="AK10" s="716"/>
      <c r="AL10" s="681" t="s">
        <v>128</v>
      </c>
      <c r="AM10" s="682"/>
      <c r="AN10" s="682"/>
      <c r="AO10" s="717"/>
      <c r="AP10" s="675" t="s">
        <v>244</v>
      </c>
      <c r="AQ10" s="676"/>
      <c r="AR10" s="676"/>
      <c r="AS10" s="676"/>
      <c r="AT10" s="676"/>
      <c r="AU10" s="676"/>
      <c r="AV10" s="676"/>
      <c r="AW10" s="676"/>
      <c r="AX10" s="676"/>
      <c r="AY10" s="676"/>
      <c r="AZ10" s="676"/>
      <c r="BA10" s="676"/>
      <c r="BB10" s="676"/>
      <c r="BC10" s="676"/>
      <c r="BD10" s="676"/>
      <c r="BE10" s="676"/>
      <c r="BF10" s="677"/>
      <c r="BG10" s="678">
        <v>30328</v>
      </c>
      <c r="BH10" s="679"/>
      <c r="BI10" s="679"/>
      <c r="BJ10" s="679"/>
      <c r="BK10" s="679"/>
      <c r="BL10" s="679"/>
      <c r="BM10" s="679"/>
      <c r="BN10" s="680"/>
      <c r="BO10" s="715">
        <v>1.8</v>
      </c>
      <c r="BP10" s="715"/>
      <c r="BQ10" s="715"/>
      <c r="BR10" s="715"/>
      <c r="BS10" s="684" t="s">
        <v>235</v>
      </c>
      <c r="BT10" s="679"/>
      <c r="BU10" s="679"/>
      <c r="BV10" s="679"/>
      <c r="BW10" s="679"/>
      <c r="BX10" s="679"/>
      <c r="BY10" s="679"/>
      <c r="BZ10" s="679"/>
      <c r="CA10" s="679"/>
      <c r="CB10" s="722"/>
      <c r="CD10" s="711" t="s">
        <v>245</v>
      </c>
      <c r="CE10" s="712"/>
      <c r="CF10" s="712"/>
      <c r="CG10" s="712"/>
      <c r="CH10" s="712"/>
      <c r="CI10" s="712"/>
      <c r="CJ10" s="712"/>
      <c r="CK10" s="712"/>
      <c r="CL10" s="712"/>
      <c r="CM10" s="712"/>
      <c r="CN10" s="712"/>
      <c r="CO10" s="712"/>
      <c r="CP10" s="712"/>
      <c r="CQ10" s="713"/>
      <c r="CR10" s="678">
        <v>50735</v>
      </c>
      <c r="CS10" s="679"/>
      <c r="CT10" s="679"/>
      <c r="CU10" s="679"/>
      <c r="CV10" s="679"/>
      <c r="CW10" s="679"/>
      <c r="CX10" s="679"/>
      <c r="CY10" s="680"/>
      <c r="CZ10" s="715">
        <v>0.5</v>
      </c>
      <c r="DA10" s="715"/>
      <c r="DB10" s="715"/>
      <c r="DC10" s="715"/>
      <c r="DD10" s="684" t="s">
        <v>128</v>
      </c>
      <c r="DE10" s="679"/>
      <c r="DF10" s="679"/>
      <c r="DG10" s="679"/>
      <c r="DH10" s="679"/>
      <c r="DI10" s="679"/>
      <c r="DJ10" s="679"/>
      <c r="DK10" s="679"/>
      <c r="DL10" s="679"/>
      <c r="DM10" s="679"/>
      <c r="DN10" s="679"/>
      <c r="DO10" s="679"/>
      <c r="DP10" s="680"/>
      <c r="DQ10" s="684">
        <v>17284</v>
      </c>
      <c r="DR10" s="679"/>
      <c r="DS10" s="679"/>
      <c r="DT10" s="679"/>
      <c r="DU10" s="679"/>
      <c r="DV10" s="679"/>
      <c r="DW10" s="679"/>
      <c r="DX10" s="679"/>
      <c r="DY10" s="679"/>
      <c r="DZ10" s="679"/>
      <c r="EA10" s="679"/>
      <c r="EB10" s="679"/>
      <c r="EC10" s="722"/>
    </row>
    <row r="11" spans="2:143" ht="11.25" customHeight="1" x14ac:dyDescent="0.15">
      <c r="B11" s="675" t="s">
        <v>246</v>
      </c>
      <c r="C11" s="676"/>
      <c r="D11" s="676"/>
      <c r="E11" s="676"/>
      <c r="F11" s="676"/>
      <c r="G11" s="676"/>
      <c r="H11" s="676"/>
      <c r="I11" s="676"/>
      <c r="J11" s="676"/>
      <c r="K11" s="676"/>
      <c r="L11" s="676"/>
      <c r="M11" s="676"/>
      <c r="N11" s="676"/>
      <c r="O11" s="676"/>
      <c r="P11" s="676"/>
      <c r="Q11" s="677"/>
      <c r="R11" s="678">
        <v>240027</v>
      </c>
      <c r="S11" s="679"/>
      <c r="T11" s="679"/>
      <c r="U11" s="679"/>
      <c r="V11" s="679"/>
      <c r="W11" s="679"/>
      <c r="X11" s="679"/>
      <c r="Y11" s="680"/>
      <c r="Z11" s="681">
        <v>2.1</v>
      </c>
      <c r="AA11" s="682"/>
      <c r="AB11" s="682"/>
      <c r="AC11" s="683"/>
      <c r="AD11" s="684">
        <v>240027</v>
      </c>
      <c r="AE11" s="679"/>
      <c r="AF11" s="679"/>
      <c r="AG11" s="679"/>
      <c r="AH11" s="679"/>
      <c r="AI11" s="679"/>
      <c r="AJ11" s="679"/>
      <c r="AK11" s="680"/>
      <c r="AL11" s="681">
        <v>6.5</v>
      </c>
      <c r="AM11" s="682"/>
      <c r="AN11" s="682"/>
      <c r="AO11" s="717"/>
      <c r="AP11" s="675" t="s">
        <v>247</v>
      </c>
      <c r="AQ11" s="676"/>
      <c r="AR11" s="676"/>
      <c r="AS11" s="676"/>
      <c r="AT11" s="676"/>
      <c r="AU11" s="676"/>
      <c r="AV11" s="676"/>
      <c r="AW11" s="676"/>
      <c r="AX11" s="676"/>
      <c r="AY11" s="676"/>
      <c r="AZ11" s="676"/>
      <c r="BA11" s="676"/>
      <c r="BB11" s="676"/>
      <c r="BC11" s="676"/>
      <c r="BD11" s="676"/>
      <c r="BE11" s="676"/>
      <c r="BF11" s="677"/>
      <c r="BG11" s="678">
        <v>31865</v>
      </c>
      <c r="BH11" s="679"/>
      <c r="BI11" s="679"/>
      <c r="BJ11" s="679"/>
      <c r="BK11" s="679"/>
      <c r="BL11" s="679"/>
      <c r="BM11" s="679"/>
      <c r="BN11" s="680"/>
      <c r="BO11" s="715">
        <v>1.9</v>
      </c>
      <c r="BP11" s="715"/>
      <c r="BQ11" s="715"/>
      <c r="BR11" s="715"/>
      <c r="BS11" s="684" t="s">
        <v>235</v>
      </c>
      <c r="BT11" s="679"/>
      <c r="BU11" s="679"/>
      <c r="BV11" s="679"/>
      <c r="BW11" s="679"/>
      <c r="BX11" s="679"/>
      <c r="BY11" s="679"/>
      <c r="BZ11" s="679"/>
      <c r="CA11" s="679"/>
      <c r="CB11" s="722"/>
      <c r="CD11" s="711" t="s">
        <v>248</v>
      </c>
      <c r="CE11" s="712"/>
      <c r="CF11" s="712"/>
      <c r="CG11" s="712"/>
      <c r="CH11" s="712"/>
      <c r="CI11" s="712"/>
      <c r="CJ11" s="712"/>
      <c r="CK11" s="712"/>
      <c r="CL11" s="712"/>
      <c r="CM11" s="712"/>
      <c r="CN11" s="712"/>
      <c r="CO11" s="712"/>
      <c r="CP11" s="712"/>
      <c r="CQ11" s="713"/>
      <c r="CR11" s="678">
        <v>414483</v>
      </c>
      <c r="CS11" s="679"/>
      <c r="CT11" s="679"/>
      <c r="CU11" s="679"/>
      <c r="CV11" s="679"/>
      <c r="CW11" s="679"/>
      <c r="CX11" s="679"/>
      <c r="CY11" s="680"/>
      <c r="CZ11" s="715">
        <v>4.2</v>
      </c>
      <c r="DA11" s="715"/>
      <c r="DB11" s="715"/>
      <c r="DC11" s="715"/>
      <c r="DD11" s="684">
        <v>268800</v>
      </c>
      <c r="DE11" s="679"/>
      <c r="DF11" s="679"/>
      <c r="DG11" s="679"/>
      <c r="DH11" s="679"/>
      <c r="DI11" s="679"/>
      <c r="DJ11" s="679"/>
      <c r="DK11" s="679"/>
      <c r="DL11" s="679"/>
      <c r="DM11" s="679"/>
      <c r="DN11" s="679"/>
      <c r="DO11" s="679"/>
      <c r="DP11" s="680"/>
      <c r="DQ11" s="684">
        <v>157104</v>
      </c>
      <c r="DR11" s="679"/>
      <c r="DS11" s="679"/>
      <c r="DT11" s="679"/>
      <c r="DU11" s="679"/>
      <c r="DV11" s="679"/>
      <c r="DW11" s="679"/>
      <c r="DX11" s="679"/>
      <c r="DY11" s="679"/>
      <c r="DZ11" s="679"/>
      <c r="EA11" s="679"/>
      <c r="EB11" s="679"/>
      <c r="EC11" s="722"/>
    </row>
    <row r="12" spans="2:143" ht="11.25" customHeight="1" x14ac:dyDescent="0.15">
      <c r="B12" s="675" t="s">
        <v>249</v>
      </c>
      <c r="C12" s="676"/>
      <c r="D12" s="676"/>
      <c r="E12" s="676"/>
      <c r="F12" s="676"/>
      <c r="G12" s="676"/>
      <c r="H12" s="676"/>
      <c r="I12" s="676"/>
      <c r="J12" s="676"/>
      <c r="K12" s="676"/>
      <c r="L12" s="676"/>
      <c r="M12" s="676"/>
      <c r="N12" s="676"/>
      <c r="O12" s="676"/>
      <c r="P12" s="676"/>
      <c r="Q12" s="677"/>
      <c r="R12" s="678">
        <v>21333</v>
      </c>
      <c r="S12" s="679"/>
      <c r="T12" s="679"/>
      <c r="U12" s="679"/>
      <c r="V12" s="679"/>
      <c r="W12" s="679"/>
      <c r="X12" s="679"/>
      <c r="Y12" s="680"/>
      <c r="Z12" s="715">
        <v>0.2</v>
      </c>
      <c r="AA12" s="715"/>
      <c r="AB12" s="715"/>
      <c r="AC12" s="715"/>
      <c r="AD12" s="716">
        <v>21333</v>
      </c>
      <c r="AE12" s="716"/>
      <c r="AF12" s="716"/>
      <c r="AG12" s="716"/>
      <c r="AH12" s="716"/>
      <c r="AI12" s="716"/>
      <c r="AJ12" s="716"/>
      <c r="AK12" s="716"/>
      <c r="AL12" s="681">
        <v>0.6</v>
      </c>
      <c r="AM12" s="682"/>
      <c r="AN12" s="682"/>
      <c r="AO12" s="717"/>
      <c r="AP12" s="675" t="s">
        <v>250</v>
      </c>
      <c r="AQ12" s="676"/>
      <c r="AR12" s="676"/>
      <c r="AS12" s="676"/>
      <c r="AT12" s="676"/>
      <c r="AU12" s="676"/>
      <c r="AV12" s="676"/>
      <c r="AW12" s="676"/>
      <c r="AX12" s="676"/>
      <c r="AY12" s="676"/>
      <c r="AZ12" s="676"/>
      <c r="BA12" s="676"/>
      <c r="BB12" s="676"/>
      <c r="BC12" s="676"/>
      <c r="BD12" s="676"/>
      <c r="BE12" s="676"/>
      <c r="BF12" s="677"/>
      <c r="BG12" s="678">
        <v>817483</v>
      </c>
      <c r="BH12" s="679"/>
      <c r="BI12" s="679"/>
      <c r="BJ12" s="679"/>
      <c r="BK12" s="679"/>
      <c r="BL12" s="679"/>
      <c r="BM12" s="679"/>
      <c r="BN12" s="680"/>
      <c r="BO12" s="715">
        <v>49.5</v>
      </c>
      <c r="BP12" s="715"/>
      <c r="BQ12" s="715"/>
      <c r="BR12" s="715"/>
      <c r="BS12" s="684" t="s">
        <v>173</v>
      </c>
      <c r="BT12" s="679"/>
      <c r="BU12" s="679"/>
      <c r="BV12" s="679"/>
      <c r="BW12" s="679"/>
      <c r="BX12" s="679"/>
      <c r="BY12" s="679"/>
      <c r="BZ12" s="679"/>
      <c r="CA12" s="679"/>
      <c r="CB12" s="722"/>
      <c r="CD12" s="711" t="s">
        <v>251</v>
      </c>
      <c r="CE12" s="712"/>
      <c r="CF12" s="712"/>
      <c r="CG12" s="712"/>
      <c r="CH12" s="712"/>
      <c r="CI12" s="712"/>
      <c r="CJ12" s="712"/>
      <c r="CK12" s="712"/>
      <c r="CL12" s="712"/>
      <c r="CM12" s="712"/>
      <c r="CN12" s="712"/>
      <c r="CO12" s="712"/>
      <c r="CP12" s="712"/>
      <c r="CQ12" s="713"/>
      <c r="CR12" s="678">
        <v>152548</v>
      </c>
      <c r="CS12" s="679"/>
      <c r="CT12" s="679"/>
      <c r="CU12" s="679"/>
      <c r="CV12" s="679"/>
      <c r="CW12" s="679"/>
      <c r="CX12" s="679"/>
      <c r="CY12" s="680"/>
      <c r="CZ12" s="715">
        <v>1.5</v>
      </c>
      <c r="DA12" s="715"/>
      <c r="DB12" s="715"/>
      <c r="DC12" s="715"/>
      <c r="DD12" s="684">
        <v>1854</v>
      </c>
      <c r="DE12" s="679"/>
      <c r="DF12" s="679"/>
      <c r="DG12" s="679"/>
      <c r="DH12" s="679"/>
      <c r="DI12" s="679"/>
      <c r="DJ12" s="679"/>
      <c r="DK12" s="679"/>
      <c r="DL12" s="679"/>
      <c r="DM12" s="679"/>
      <c r="DN12" s="679"/>
      <c r="DO12" s="679"/>
      <c r="DP12" s="680"/>
      <c r="DQ12" s="684">
        <v>107892</v>
      </c>
      <c r="DR12" s="679"/>
      <c r="DS12" s="679"/>
      <c r="DT12" s="679"/>
      <c r="DU12" s="679"/>
      <c r="DV12" s="679"/>
      <c r="DW12" s="679"/>
      <c r="DX12" s="679"/>
      <c r="DY12" s="679"/>
      <c r="DZ12" s="679"/>
      <c r="EA12" s="679"/>
      <c r="EB12" s="679"/>
      <c r="EC12" s="722"/>
    </row>
    <row r="13" spans="2:143" ht="11.25" customHeight="1" x14ac:dyDescent="0.15">
      <c r="B13" s="675" t="s">
        <v>252</v>
      </c>
      <c r="C13" s="676"/>
      <c r="D13" s="676"/>
      <c r="E13" s="676"/>
      <c r="F13" s="676"/>
      <c r="G13" s="676"/>
      <c r="H13" s="676"/>
      <c r="I13" s="676"/>
      <c r="J13" s="676"/>
      <c r="K13" s="676"/>
      <c r="L13" s="676"/>
      <c r="M13" s="676"/>
      <c r="N13" s="676"/>
      <c r="O13" s="676"/>
      <c r="P13" s="676"/>
      <c r="Q13" s="677"/>
      <c r="R13" s="678" t="s">
        <v>128</v>
      </c>
      <c r="S13" s="679"/>
      <c r="T13" s="679"/>
      <c r="U13" s="679"/>
      <c r="V13" s="679"/>
      <c r="W13" s="679"/>
      <c r="X13" s="679"/>
      <c r="Y13" s="680"/>
      <c r="Z13" s="715" t="s">
        <v>128</v>
      </c>
      <c r="AA13" s="715"/>
      <c r="AB13" s="715"/>
      <c r="AC13" s="715"/>
      <c r="AD13" s="716" t="s">
        <v>128</v>
      </c>
      <c r="AE13" s="716"/>
      <c r="AF13" s="716"/>
      <c r="AG13" s="716"/>
      <c r="AH13" s="716"/>
      <c r="AI13" s="716"/>
      <c r="AJ13" s="716"/>
      <c r="AK13" s="716"/>
      <c r="AL13" s="681" t="s">
        <v>128</v>
      </c>
      <c r="AM13" s="682"/>
      <c r="AN13" s="682"/>
      <c r="AO13" s="717"/>
      <c r="AP13" s="675" t="s">
        <v>253</v>
      </c>
      <c r="AQ13" s="676"/>
      <c r="AR13" s="676"/>
      <c r="AS13" s="676"/>
      <c r="AT13" s="676"/>
      <c r="AU13" s="676"/>
      <c r="AV13" s="676"/>
      <c r="AW13" s="676"/>
      <c r="AX13" s="676"/>
      <c r="AY13" s="676"/>
      <c r="AZ13" s="676"/>
      <c r="BA13" s="676"/>
      <c r="BB13" s="676"/>
      <c r="BC13" s="676"/>
      <c r="BD13" s="676"/>
      <c r="BE13" s="676"/>
      <c r="BF13" s="677"/>
      <c r="BG13" s="678">
        <v>815485</v>
      </c>
      <c r="BH13" s="679"/>
      <c r="BI13" s="679"/>
      <c r="BJ13" s="679"/>
      <c r="BK13" s="679"/>
      <c r="BL13" s="679"/>
      <c r="BM13" s="679"/>
      <c r="BN13" s="680"/>
      <c r="BO13" s="715">
        <v>49.3</v>
      </c>
      <c r="BP13" s="715"/>
      <c r="BQ13" s="715"/>
      <c r="BR13" s="715"/>
      <c r="BS13" s="684" t="s">
        <v>128</v>
      </c>
      <c r="BT13" s="679"/>
      <c r="BU13" s="679"/>
      <c r="BV13" s="679"/>
      <c r="BW13" s="679"/>
      <c r="BX13" s="679"/>
      <c r="BY13" s="679"/>
      <c r="BZ13" s="679"/>
      <c r="CA13" s="679"/>
      <c r="CB13" s="722"/>
      <c r="CD13" s="711" t="s">
        <v>254</v>
      </c>
      <c r="CE13" s="712"/>
      <c r="CF13" s="712"/>
      <c r="CG13" s="712"/>
      <c r="CH13" s="712"/>
      <c r="CI13" s="712"/>
      <c r="CJ13" s="712"/>
      <c r="CK13" s="712"/>
      <c r="CL13" s="712"/>
      <c r="CM13" s="712"/>
      <c r="CN13" s="712"/>
      <c r="CO13" s="712"/>
      <c r="CP13" s="712"/>
      <c r="CQ13" s="713"/>
      <c r="CR13" s="678">
        <v>2750080</v>
      </c>
      <c r="CS13" s="679"/>
      <c r="CT13" s="679"/>
      <c r="CU13" s="679"/>
      <c r="CV13" s="679"/>
      <c r="CW13" s="679"/>
      <c r="CX13" s="679"/>
      <c r="CY13" s="680"/>
      <c r="CZ13" s="715">
        <v>27.9</v>
      </c>
      <c r="DA13" s="715"/>
      <c r="DB13" s="715"/>
      <c r="DC13" s="715"/>
      <c r="DD13" s="684">
        <v>1491736</v>
      </c>
      <c r="DE13" s="679"/>
      <c r="DF13" s="679"/>
      <c r="DG13" s="679"/>
      <c r="DH13" s="679"/>
      <c r="DI13" s="679"/>
      <c r="DJ13" s="679"/>
      <c r="DK13" s="679"/>
      <c r="DL13" s="679"/>
      <c r="DM13" s="679"/>
      <c r="DN13" s="679"/>
      <c r="DO13" s="679"/>
      <c r="DP13" s="680"/>
      <c r="DQ13" s="684">
        <v>933292</v>
      </c>
      <c r="DR13" s="679"/>
      <c r="DS13" s="679"/>
      <c r="DT13" s="679"/>
      <c r="DU13" s="679"/>
      <c r="DV13" s="679"/>
      <c r="DW13" s="679"/>
      <c r="DX13" s="679"/>
      <c r="DY13" s="679"/>
      <c r="DZ13" s="679"/>
      <c r="EA13" s="679"/>
      <c r="EB13" s="679"/>
      <c r="EC13" s="722"/>
    </row>
    <row r="14" spans="2:143" ht="11.25" customHeight="1" x14ac:dyDescent="0.15">
      <c r="B14" s="675" t="s">
        <v>255</v>
      </c>
      <c r="C14" s="676"/>
      <c r="D14" s="676"/>
      <c r="E14" s="676"/>
      <c r="F14" s="676"/>
      <c r="G14" s="676"/>
      <c r="H14" s="676"/>
      <c r="I14" s="676"/>
      <c r="J14" s="676"/>
      <c r="K14" s="676"/>
      <c r="L14" s="676"/>
      <c r="M14" s="676"/>
      <c r="N14" s="676"/>
      <c r="O14" s="676"/>
      <c r="P14" s="676"/>
      <c r="Q14" s="677"/>
      <c r="R14" s="678">
        <v>8295</v>
      </c>
      <c r="S14" s="679"/>
      <c r="T14" s="679"/>
      <c r="U14" s="679"/>
      <c r="V14" s="679"/>
      <c r="W14" s="679"/>
      <c r="X14" s="679"/>
      <c r="Y14" s="680"/>
      <c r="Z14" s="715">
        <v>0.1</v>
      </c>
      <c r="AA14" s="715"/>
      <c r="AB14" s="715"/>
      <c r="AC14" s="715"/>
      <c r="AD14" s="716">
        <v>8295</v>
      </c>
      <c r="AE14" s="716"/>
      <c r="AF14" s="716"/>
      <c r="AG14" s="716"/>
      <c r="AH14" s="716"/>
      <c r="AI14" s="716"/>
      <c r="AJ14" s="716"/>
      <c r="AK14" s="716"/>
      <c r="AL14" s="681">
        <v>0.2</v>
      </c>
      <c r="AM14" s="682"/>
      <c r="AN14" s="682"/>
      <c r="AO14" s="717"/>
      <c r="AP14" s="675" t="s">
        <v>256</v>
      </c>
      <c r="AQ14" s="676"/>
      <c r="AR14" s="676"/>
      <c r="AS14" s="676"/>
      <c r="AT14" s="676"/>
      <c r="AU14" s="676"/>
      <c r="AV14" s="676"/>
      <c r="AW14" s="676"/>
      <c r="AX14" s="676"/>
      <c r="AY14" s="676"/>
      <c r="AZ14" s="676"/>
      <c r="BA14" s="676"/>
      <c r="BB14" s="676"/>
      <c r="BC14" s="676"/>
      <c r="BD14" s="676"/>
      <c r="BE14" s="676"/>
      <c r="BF14" s="677"/>
      <c r="BG14" s="678">
        <v>34401</v>
      </c>
      <c r="BH14" s="679"/>
      <c r="BI14" s="679"/>
      <c r="BJ14" s="679"/>
      <c r="BK14" s="679"/>
      <c r="BL14" s="679"/>
      <c r="BM14" s="679"/>
      <c r="BN14" s="680"/>
      <c r="BO14" s="715">
        <v>2.1</v>
      </c>
      <c r="BP14" s="715"/>
      <c r="BQ14" s="715"/>
      <c r="BR14" s="715"/>
      <c r="BS14" s="684" t="s">
        <v>128</v>
      </c>
      <c r="BT14" s="679"/>
      <c r="BU14" s="679"/>
      <c r="BV14" s="679"/>
      <c r="BW14" s="679"/>
      <c r="BX14" s="679"/>
      <c r="BY14" s="679"/>
      <c r="BZ14" s="679"/>
      <c r="CA14" s="679"/>
      <c r="CB14" s="722"/>
      <c r="CD14" s="711" t="s">
        <v>257</v>
      </c>
      <c r="CE14" s="712"/>
      <c r="CF14" s="712"/>
      <c r="CG14" s="712"/>
      <c r="CH14" s="712"/>
      <c r="CI14" s="712"/>
      <c r="CJ14" s="712"/>
      <c r="CK14" s="712"/>
      <c r="CL14" s="712"/>
      <c r="CM14" s="712"/>
      <c r="CN14" s="712"/>
      <c r="CO14" s="712"/>
      <c r="CP14" s="712"/>
      <c r="CQ14" s="713"/>
      <c r="CR14" s="678">
        <v>288127</v>
      </c>
      <c r="CS14" s="679"/>
      <c r="CT14" s="679"/>
      <c r="CU14" s="679"/>
      <c r="CV14" s="679"/>
      <c r="CW14" s="679"/>
      <c r="CX14" s="679"/>
      <c r="CY14" s="680"/>
      <c r="CZ14" s="715">
        <v>2.9</v>
      </c>
      <c r="DA14" s="715"/>
      <c r="DB14" s="715"/>
      <c r="DC14" s="715"/>
      <c r="DD14" s="684">
        <v>27255</v>
      </c>
      <c r="DE14" s="679"/>
      <c r="DF14" s="679"/>
      <c r="DG14" s="679"/>
      <c r="DH14" s="679"/>
      <c r="DI14" s="679"/>
      <c r="DJ14" s="679"/>
      <c r="DK14" s="679"/>
      <c r="DL14" s="679"/>
      <c r="DM14" s="679"/>
      <c r="DN14" s="679"/>
      <c r="DO14" s="679"/>
      <c r="DP14" s="680"/>
      <c r="DQ14" s="684">
        <v>243263</v>
      </c>
      <c r="DR14" s="679"/>
      <c r="DS14" s="679"/>
      <c r="DT14" s="679"/>
      <c r="DU14" s="679"/>
      <c r="DV14" s="679"/>
      <c r="DW14" s="679"/>
      <c r="DX14" s="679"/>
      <c r="DY14" s="679"/>
      <c r="DZ14" s="679"/>
      <c r="EA14" s="679"/>
      <c r="EB14" s="679"/>
      <c r="EC14" s="722"/>
    </row>
    <row r="15" spans="2:143" ht="11.25" customHeight="1" x14ac:dyDescent="0.15">
      <c r="B15" s="675" t="s">
        <v>258</v>
      </c>
      <c r="C15" s="676"/>
      <c r="D15" s="676"/>
      <c r="E15" s="676"/>
      <c r="F15" s="676"/>
      <c r="G15" s="676"/>
      <c r="H15" s="676"/>
      <c r="I15" s="676"/>
      <c r="J15" s="676"/>
      <c r="K15" s="676"/>
      <c r="L15" s="676"/>
      <c r="M15" s="676"/>
      <c r="N15" s="676"/>
      <c r="O15" s="676"/>
      <c r="P15" s="676"/>
      <c r="Q15" s="677"/>
      <c r="R15" s="678" t="s">
        <v>128</v>
      </c>
      <c r="S15" s="679"/>
      <c r="T15" s="679"/>
      <c r="U15" s="679"/>
      <c r="V15" s="679"/>
      <c r="W15" s="679"/>
      <c r="X15" s="679"/>
      <c r="Y15" s="680"/>
      <c r="Z15" s="715" t="s">
        <v>128</v>
      </c>
      <c r="AA15" s="715"/>
      <c r="AB15" s="715"/>
      <c r="AC15" s="715"/>
      <c r="AD15" s="716" t="s">
        <v>235</v>
      </c>
      <c r="AE15" s="716"/>
      <c r="AF15" s="716"/>
      <c r="AG15" s="716"/>
      <c r="AH15" s="716"/>
      <c r="AI15" s="716"/>
      <c r="AJ15" s="716"/>
      <c r="AK15" s="716"/>
      <c r="AL15" s="681" t="s">
        <v>128</v>
      </c>
      <c r="AM15" s="682"/>
      <c r="AN15" s="682"/>
      <c r="AO15" s="717"/>
      <c r="AP15" s="675" t="s">
        <v>259</v>
      </c>
      <c r="AQ15" s="676"/>
      <c r="AR15" s="676"/>
      <c r="AS15" s="676"/>
      <c r="AT15" s="676"/>
      <c r="AU15" s="676"/>
      <c r="AV15" s="676"/>
      <c r="AW15" s="676"/>
      <c r="AX15" s="676"/>
      <c r="AY15" s="676"/>
      <c r="AZ15" s="676"/>
      <c r="BA15" s="676"/>
      <c r="BB15" s="676"/>
      <c r="BC15" s="676"/>
      <c r="BD15" s="676"/>
      <c r="BE15" s="676"/>
      <c r="BF15" s="677"/>
      <c r="BG15" s="678">
        <v>83434</v>
      </c>
      <c r="BH15" s="679"/>
      <c r="BI15" s="679"/>
      <c r="BJ15" s="679"/>
      <c r="BK15" s="679"/>
      <c r="BL15" s="679"/>
      <c r="BM15" s="679"/>
      <c r="BN15" s="680"/>
      <c r="BO15" s="715">
        <v>5</v>
      </c>
      <c r="BP15" s="715"/>
      <c r="BQ15" s="715"/>
      <c r="BR15" s="715"/>
      <c r="BS15" s="684" t="s">
        <v>128</v>
      </c>
      <c r="BT15" s="679"/>
      <c r="BU15" s="679"/>
      <c r="BV15" s="679"/>
      <c r="BW15" s="679"/>
      <c r="BX15" s="679"/>
      <c r="BY15" s="679"/>
      <c r="BZ15" s="679"/>
      <c r="CA15" s="679"/>
      <c r="CB15" s="722"/>
      <c r="CD15" s="711" t="s">
        <v>260</v>
      </c>
      <c r="CE15" s="712"/>
      <c r="CF15" s="712"/>
      <c r="CG15" s="712"/>
      <c r="CH15" s="712"/>
      <c r="CI15" s="712"/>
      <c r="CJ15" s="712"/>
      <c r="CK15" s="712"/>
      <c r="CL15" s="712"/>
      <c r="CM15" s="712"/>
      <c r="CN15" s="712"/>
      <c r="CO15" s="712"/>
      <c r="CP15" s="712"/>
      <c r="CQ15" s="713"/>
      <c r="CR15" s="678">
        <v>760882</v>
      </c>
      <c r="CS15" s="679"/>
      <c r="CT15" s="679"/>
      <c r="CU15" s="679"/>
      <c r="CV15" s="679"/>
      <c r="CW15" s="679"/>
      <c r="CX15" s="679"/>
      <c r="CY15" s="680"/>
      <c r="CZ15" s="715">
        <v>7.7</v>
      </c>
      <c r="DA15" s="715"/>
      <c r="DB15" s="715"/>
      <c r="DC15" s="715"/>
      <c r="DD15" s="684">
        <v>139422</v>
      </c>
      <c r="DE15" s="679"/>
      <c r="DF15" s="679"/>
      <c r="DG15" s="679"/>
      <c r="DH15" s="679"/>
      <c r="DI15" s="679"/>
      <c r="DJ15" s="679"/>
      <c r="DK15" s="679"/>
      <c r="DL15" s="679"/>
      <c r="DM15" s="679"/>
      <c r="DN15" s="679"/>
      <c r="DO15" s="679"/>
      <c r="DP15" s="680"/>
      <c r="DQ15" s="684">
        <v>573577</v>
      </c>
      <c r="DR15" s="679"/>
      <c r="DS15" s="679"/>
      <c r="DT15" s="679"/>
      <c r="DU15" s="679"/>
      <c r="DV15" s="679"/>
      <c r="DW15" s="679"/>
      <c r="DX15" s="679"/>
      <c r="DY15" s="679"/>
      <c r="DZ15" s="679"/>
      <c r="EA15" s="679"/>
      <c r="EB15" s="679"/>
      <c r="EC15" s="722"/>
    </row>
    <row r="16" spans="2:143" ht="11.25" customHeight="1" x14ac:dyDescent="0.15">
      <c r="B16" s="675" t="s">
        <v>261</v>
      </c>
      <c r="C16" s="676"/>
      <c r="D16" s="676"/>
      <c r="E16" s="676"/>
      <c r="F16" s="676"/>
      <c r="G16" s="676"/>
      <c r="H16" s="676"/>
      <c r="I16" s="676"/>
      <c r="J16" s="676"/>
      <c r="K16" s="676"/>
      <c r="L16" s="676"/>
      <c r="M16" s="676"/>
      <c r="N16" s="676"/>
      <c r="O16" s="676"/>
      <c r="P16" s="676"/>
      <c r="Q16" s="677"/>
      <c r="R16" s="678">
        <v>2150</v>
      </c>
      <c r="S16" s="679"/>
      <c r="T16" s="679"/>
      <c r="U16" s="679"/>
      <c r="V16" s="679"/>
      <c r="W16" s="679"/>
      <c r="X16" s="679"/>
      <c r="Y16" s="680"/>
      <c r="Z16" s="715">
        <v>0</v>
      </c>
      <c r="AA16" s="715"/>
      <c r="AB16" s="715"/>
      <c r="AC16" s="715"/>
      <c r="AD16" s="716">
        <v>2150</v>
      </c>
      <c r="AE16" s="716"/>
      <c r="AF16" s="716"/>
      <c r="AG16" s="716"/>
      <c r="AH16" s="716"/>
      <c r="AI16" s="716"/>
      <c r="AJ16" s="716"/>
      <c r="AK16" s="716"/>
      <c r="AL16" s="681">
        <v>0.1</v>
      </c>
      <c r="AM16" s="682"/>
      <c r="AN16" s="682"/>
      <c r="AO16" s="717"/>
      <c r="AP16" s="675" t="s">
        <v>262</v>
      </c>
      <c r="AQ16" s="676"/>
      <c r="AR16" s="676"/>
      <c r="AS16" s="676"/>
      <c r="AT16" s="676"/>
      <c r="AU16" s="676"/>
      <c r="AV16" s="676"/>
      <c r="AW16" s="676"/>
      <c r="AX16" s="676"/>
      <c r="AY16" s="676"/>
      <c r="AZ16" s="676"/>
      <c r="BA16" s="676"/>
      <c r="BB16" s="676"/>
      <c r="BC16" s="676"/>
      <c r="BD16" s="676"/>
      <c r="BE16" s="676"/>
      <c r="BF16" s="677"/>
      <c r="BG16" s="678" t="s">
        <v>128</v>
      </c>
      <c r="BH16" s="679"/>
      <c r="BI16" s="679"/>
      <c r="BJ16" s="679"/>
      <c r="BK16" s="679"/>
      <c r="BL16" s="679"/>
      <c r="BM16" s="679"/>
      <c r="BN16" s="680"/>
      <c r="BO16" s="715" t="s">
        <v>128</v>
      </c>
      <c r="BP16" s="715"/>
      <c r="BQ16" s="715"/>
      <c r="BR16" s="715"/>
      <c r="BS16" s="684" t="s">
        <v>128</v>
      </c>
      <c r="BT16" s="679"/>
      <c r="BU16" s="679"/>
      <c r="BV16" s="679"/>
      <c r="BW16" s="679"/>
      <c r="BX16" s="679"/>
      <c r="BY16" s="679"/>
      <c r="BZ16" s="679"/>
      <c r="CA16" s="679"/>
      <c r="CB16" s="722"/>
      <c r="CD16" s="711" t="s">
        <v>263</v>
      </c>
      <c r="CE16" s="712"/>
      <c r="CF16" s="712"/>
      <c r="CG16" s="712"/>
      <c r="CH16" s="712"/>
      <c r="CI16" s="712"/>
      <c r="CJ16" s="712"/>
      <c r="CK16" s="712"/>
      <c r="CL16" s="712"/>
      <c r="CM16" s="712"/>
      <c r="CN16" s="712"/>
      <c r="CO16" s="712"/>
      <c r="CP16" s="712"/>
      <c r="CQ16" s="713"/>
      <c r="CR16" s="678">
        <v>594271</v>
      </c>
      <c r="CS16" s="679"/>
      <c r="CT16" s="679"/>
      <c r="CU16" s="679"/>
      <c r="CV16" s="679"/>
      <c r="CW16" s="679"/>
      <c r="CX16" s="679"/>
      <c r="CY16" s="680"/>
      <c r="CZ16" s="715">
        <v>6</v>
      </c>
      <c r="DA16" s="715"/>
      <c r="DB16" s="715"/>
      <c r="DC16" s="715"/>
      <c r="DD16" s="684" t="s">
        <v>128</v>
      </c>
      <c r="DE16" s="679"/>
      <c r="DF16" s="679"/>
      <c r="DG16" s="679"/>
      <c r="DH16" s="679"/>
      <c r="DI16" s="679"/>
      <c r="DJ16" s="679"/>
      <c r="DK16" s="679"/>
      <c r="DL16" s="679"/>
      <c r="DM16" s="679"/>
      <c r="DN16" s="679"/>
      <c r="DO16" s="679"/>
      <c r="DP16" s="680"/>
      <c r="DQ16" s="684">
        <v>56935</v>
      </c>
      <c r="DR16" s="679"/>
      <c r="DS16" s="679"/>
      <c r="DT16" s="679"/>
      <c r="DU16" s="679"/>
      <c r="DV16" s="679"/>
      <c r="DW16" s="679"/>
      <c r="DX16" s="679"/>
      <c r="DY16" s="679"/>
      <c r="DZ16" s="679"/>
      <c r="EA16" s="679"/>
      <c r="EB16" s="679"/>
      <c r="EC16" s="722"/>
    </row>
    <row r="17" spans="2:133" ht="11.25" customHeight="1" x14ac:dyDescent="0.15">
      <c r="B17" s="675" t="s">
        <v>264</v>
      </c>
      <c r="C17" s="676"/>
      <c r="D17" s="676"/>
      <c r="E17" s="676"/>
      <c r="F17" s="676"/>
      <c r="G17" s="676"/>
      <c r="H17" s="676"/>
      <c r="I17" s="676"/>
      <c r="J17" s="676"/>
      <c r="K17" s="676"/>
      <c r="L17" s="676"/>
      <c r="M17" s="676"/>
      <c r="N17" s="676"/>
      <c r="O17" s="676"/>
      <c r="P17" s="676"/>
      <c r="Q17" s="677"/>
      <c r="R17" s="678">
        <v>42059</v>
      </c>
      <c r="S17" s="679"/>
      <c r="T17" s="679"/>
      <c r="U17" s="679"/>
      <c r="V17" s="679"/>
      <c r="W17" s="679"/>
      <c r="X17" s="679"/>
      <c r="Y17" s="680"/>
      <c r="Z17" s="715">
        <v>0.4</v>
      </c>
      <c r="AA17" s="715"/>
      <c r="AB17" s="715"/>
      <c r="AC17" s="715"/>
      <c r="AD17" s="716">
        <v>42059</v>
      </c>
      <c r="AE17" s="716"/>
      <c r="AF17" s="716"/>
      <c r="AG17" s="716"/>
      <c r="AH17" s="716"/>
      <c r="AI17" s="716"/>
      <c r="AJ17" s="716"/>
      <c r="AK17" s="716"/>
      <c r="AL17" s="681">
        <v>1.1000000000000001</v>
      </c>
      <c r="AM17" s="682"/>
      <c r="AN17" s="682"/>
      <c r="AO17" s="717"/>
      <c r="AP17" s="675" t="s">
        <v>265</v>
      </c>
      <c r="AQ17" s="676"/>
      <c r="AR17" s="676"/>
      <c r="AS17" s="676"/>
      <c r="AT17" s="676"/>
      <c r="AU17" s="676"/>
      <c r="AV17" s="676"/>
      <c r="AW17" s="676"/>
      <c r="AX17" s="676"/>
      <c r="AY17" s="676"/>
      <c r="AZ17" s="676"/>
      <c r="BA17" s="676"/>
      <c r="BB17" s="676"/>
      <c r="BC17" s="676"/>
      <c r="BD17" s="676"/>
      <c r="BE17" s="676"/>
      <c r="BF17" s="677"/>
      <c r="BG17" s="678" t="s">
        <v>128</v>
      </c>
      <c r="BH17" s="679"/>
      <c r="BI17" s="679"/>
      <c r="BJ17" s="679"/>
      <c r="BK17" s="679"/>
      <c r="BL17" s="679"/>
      <c r="BM17" s="679"/>
      <c r="BN17" s="680"/>
      <c r="BO17" s="715" t="s">
        <v>128</v>
      </c>
      <c r="BP17" s="715"/>
      <c r="BQ17" s="715"/>
      <c r="BR17" s="715"/>
      <c r="BS17" s="684" t="s">
        <v>128</v>
      </c>
      <c r="BT17" s="679"/>
      <c r="BU17" s="679"/>
      <c r="BV17" s="679"/>
      <c r="BW17" s="679"/>
      <c r="BX17" s="679"/>
      <c r="BY17" s="679"/>
      <c r="BZ17" s="679"/>
      <c r="CA17" s="679"/>
      <c r="CB17" s="722"/>
      <c r="CD17" s="711" t="s">
        <v>266</v>
      </c>
      <c r="CE17" s="712"/>
      <c r="CF17" s="712"/>
      <c r="CG17" s="712"/>
      <c r="CH17" s="712"/>
      <c r="CI17" s="712"/>
      <c r="CJ17" s="712"/>
      <c r="CK17" s="712"/>
      <c r="CL17" s="712"/>
      <c r="CM17" s="712"/>
      <c r="CN17" s="712"/>
      <c r="CO17" s="712"/>
      <c r="CP17" s="712"/>
      <c r="CQ17" s="713"/>
      <c r="CR17" s="678">
        <v>525848</v>
      </c>
      <c r="CS17" s="679"/>
      <c r="CT17" s="679"/>
      <c r="CU17" s="679"/>
      <c r="CV17" s="679"/>
      <c r="CW17" s="679"/>
      <c r="CX17" s="679"/>
      <c r="CY17" s="680"/>
      <c r="CZ17" s="715">
        <v>5.3</v>
      </c>
      <c r="DA17" s="715"/>
      <c r="DB17" s="715"/>
      <c r="DC17" s="715"/>
      <c r="DD17" s="684" t="s">
        <v>128</v>
      </c>
      <c r="DE17" s="679"/>
      <c r="DF17" s="679"/>
      <c r="DG17" s="679"/>
      <c r="DH17" s="679"/>
      <c r="DI17" s="679"/>
      <c r="DJ17" s="679"/>
      <c r="DK17" s="679"/>
      <c r="DL17" s="679"/>
      <c r="DM17" s="679"/>
      <c r="DN17" s="679"/>
      <c r="DO17" s="679"/>
      <c r="DP17" s="680"/>
      <c r="DQ17" s="684">
        <v>514852</v>
      </c>
      <c r="DR17" s="679"/>
      <c r="DS17" s="679"/>
      <c r="DT17" s="679"/>
      <c r="DU17" s="679"/>
      <c r="DV17" s="679"/>
      <c r="DW17" s="679"/>
      <c r="DX17" s="679"/>
      <c r="DY17" s="679"/>
      <c r="DZ17" s="679"/>
      <c r="EA17" s="679"/>
      <c r="EB17" s="679"/>
      <c r="EC17" s="722"/>
    </row>
    <row r="18" spans="2:133" ht="11.25" customHeight="1" x14ac:dyDescent="0.15">
      <c r="B18" s="675" t="s">
        <v>267</v>
      </c>
      <c r="C18" s="676"/>
      <c r="D18" s="676"/>
      <c r="E18" s="676"/>
      <c r="F18" s="676"/>
      <c r="G18" s="676"/>
      <c r="H18" s="676"/>
      <c r="I18" s="676"/>
      <c r="J18" s="676"/>
      <c r="K18" s="676"/>
      <c r="L18" s="676"/>
      <c r="M18" s="676"/>
      <c r="N18" s="676"/>
      <c r="O18" s="676"/>
      <c r="P18" s="676"/>
      <c r="Q18" s="677"/>
      <c r="R18" s="678">
        <v>11725</v>
      </c>
      <c r="S18" s="679"/>
      <c r="T18" s="679"/>
      <c r="U18" s="679"/>
      <c r="V18" s="679"/>
      <c r="W18" s="679"/>
      <c r="X18" s="679"/>
      <c r="Y18" s="680"/>
      <c r="Z18" s="715">
        <v>0.1</v>
      </c>
      <c r="AA18" s="715"/>
      <c r="AB18" s="715"/>
      <c r="AC18" s="715"/>
      <c r="AD18" s="716">
        <v>11725</v>
      </c>
      <c r="AE18" s="716"/>
      <c r="AF18" s="716"/>
      <c r="AG18" s="716"/>
      <c r="AH18" s="716"/>
      <c r="AI18" s="716"/>
      <c r="AJ18" s="716"/>
      <c r="AK18" s="716"/>
      <c r="AL18" s="681">
        <v>0.3</v>
      </c>
      <c r="AM18" s="682"/>
      <c r="AN18" s="682"/>
      <c r="AO18" s="717"/>
      <c r="AP18" s="675" t="s">
        <v>268</v>
      </c>
      <c r="AQ18" s="676"/>
      <c r="AR18" s="676"/>
      <c r="AS18" s="676"/>
      <c r="AT18" s="676"/>
      <c r="AU18" s="676"/>
      <c r="AV18" s="676"/>
      <c r="AW18" s="676"/>
      <c r="AX18" s="676"/>
      <c r="AY18" s="676"/>
      <c r="AZ18" s="676"/>
      <c r="BA18" s="676"/>
      <c r="BB18" s="676"/>
      <c r="BC18" s="676"/>
      <c r="BD18" s="676"/>
      <c r="BE18" s="676"/>
      <c r="BF18" s="677"/>
      <c r="BG18" s="678" t="s">
        <v>128</v>
      </c>
      <c r="BH18" s="679"/>
      <c r="BI18" s="679"/>
      <c r="BJ18" s="679"/>
      <c r="BK18" s="679"/>
      <c r="BL18" s="679"/>
      <c r="BM18" s="679"/>
      <c r="BN18" s="680"/>
      <c r="BO18" s="715" t="s">
        <v>128</v>
      </c>
      <c r="BP18" s="715"/>
      <c r="BQ18" s="715"/>
      <c r="BR18" s="715"/>
      <c r="BS18" s="684" t="s">
        <v>128</v>
      </c>
      <c r="BT18" s="679"/>
      <c r="BU18" s="679"/>
      <c r="BV18" s="679"/>
      <c r="BW18" s="679"/>
      <c r="BX18" s="679"/>
      <c r="BY18" s="679"/>
      <c r="BZ18" s="679"/>
      <c r="CA18" s="679"/>
      <c r="CB18" s="722"/>
      <c r="CD18" s="711" t="s">
        <v>269</v>
      </c>
      <c r="CE18" s="712"/>
      <c r="CF18" s="712"/>
      <c r="CG18" s="712"/>
      <c r="CH18" s="712"/>
      <c r="CI18" s="712"/>
      <c r="CJ18" s="712"/>
      <c r="CK18" s="712"/>
      <c r="CL18" s="712"/>
      <c r="CM18" s="712"/>
      <c r="CN18" s="712"/>
      <c r="CO18" s="712"/>
      <c r="CP18" s="712"/>
      <c r="CQ18" s="713"/>
      <c r="CR18" s="678" t="s">
        <v>128</v>
      </c>
      <c r="CS18" s="679"/>
      <c r="CT18" s="679"/>
      <c r="CU18" s="679"/>
      <c r="CV18" s="679"/>
      <c r="CW18" s="679"/>
      <c r="CX18" s="679"/>
      <c r="CY18" s="680"/>
      <c r="CZ18" s="715" t="s">
        <v>128</v>
      </c>
      <c r="DA18" s="715"/>
      <c r="DB18" s="715"/>
      <c r="DC18" s="715"/>
      <c r="DD18" s="684" t="s">
        <v>128</v>
      </c>
      <c r="DE18" s="679"/>
      <c r="DF18" s="679"/>
      <c r="DG18" s="679"/>
      <c r="DH18" s="679"/>
      <c r="DI18" s="679"/>
      <c r="DJ18" s="679"/>
      <c r="DK18" s="679"/>
      <c r="DL18" s="679"/>
      <c r="DM18" s="679"/>
      <c r="DN18" s="679"/>
      <c r="DO18" s="679"/>
      <c r="DP18" s="680"/>
      <c r="DQ18" s="684" t="s">
        <v>128</v>
      </c>
      <c r="DR18" s="679"/>
      <c r="DS18" s="679"/>
      <c r="DT18" s="679"/>
      <c r="DU18" s="679"/>
      <c r="DV18" s="679"/>
      <c r="DW18" s="679"/>
      <c r="DX18" s="679"/>
      <c r="DY18" s="679"/>
      <c r="DZ18" s="679"/>
      <c r="EA18" s="679"/>
      <c r="EB18" s="679"/>
      <c r="EC18" s="722"/>
    </row>
    <row r="19" spans="2:133" ht="11.25" customHeight="1" x14ac:dyDescent="0.15">
      <c r="B19" s="675" t="s">
        <v>270</v>
      </c>
      <c r="C19" s="676"/>
      <c r="D19" s="676"/>
      <c r="E19" s="676"/>
      <c r="F19" s="676"/>
      <c r="G19" s="676"/>
      <c r="H19" s="676"/>
      <c r="I19" s="676"/>
      <c r="J19" s="676"/>
      <c r="K19" s="676"/>
      <c r="L19" s="676"/>
      <c r="M19" s="676"/>
      <c r="N19" s="676"/>
      <c r="O19" s="676"/>
      <c r="P19" s="676"/>
      <c r="Q19" s="677"/>
      <c r="R19" s="678" t="s">
        <v>128</v>
      </c>
      <c r="S19" s="679"/>
      <c r="T19" s="679"/>
      <c r="U19" s="679"/>
      <c r="V19" s="679"/>
      <c r="W19" s="679"/>
      <c r="X19" s="679"/>
      <c r="Y19" s="680"/>
      <c r="Z19" s="715" t="s">
        <v>128</v>
      </c>
      <c r="AA19" s="715"/>
      <c r="AB19" s="715"/>
      <c r="AC19" s="715"/>
      <c r="AD19" s="716" t="s">
        <v>128</v>
      </c>
      <c r="AE19" s="716"/>
      <c r="AF19" s="716"/>
      <c r="AG19" s="716"/>
      <c r="AH19" s="716"/>
      <c r="AI19" s="716"/>
      <c r="AJ19" s="716"/>
      <c r="AK19" s="716"/>
      <c r="AL19" s="681" t="s">
        <v>235</v>
      </c>
      <c r="AM19" s="682"/>
      <c r="AN19" s="682"/>
      <c r="AO19" s="717"/>
      <c r="AP19" s="675" t="s">
        <v>271</v>
      </c>
      <c r="AQ19" s="676"/>
      <c r="AR19" s="676"/>
      <c r="AS19" s="676"/>
      <c r="AT19" s="676"/>
      <c r="AU19" s="676"/>
      <c r="AV19" s="676"/>
      <c r="AW19" s="676"/>
      <c r="AX19" s="676"/>
      <c r="AY19" s="676"/>
      <c r="AZ19" s="676"/>
      <c r="BA19" s="676"/>
      <c r="BB19" s="676"/>
      <c r="BC19" s="676"/>
      <c r="BD19" s="676"/>
      <c r="BE19" s="676"/>
      <c r="BF19" s="677"/>
      <c r="BG19" s="678">
        <v>112405</v>
      </c>
      <c r="BH19" s="679"/>
      <c r="BI19" s="679"/>
      <c r="BJ19" s="679"/>
      <c r="BK19" s="679"/>
      <c r="BL19" s="679"/>
      <c r="BM19" s="679"/>
      <c r="BN19" s="680"/>
      <c r="BO19" s="715">
        <v>6.8</v>
      </c>
      <c r="BP19" s="715"/>
      <c r="BQ19" s="715"/>
      <c r="BR19" s="715"/>
      <c r="BS19" s="684" t="s">
        <v>128</v>
      </c>
      <c r="BT19" s="679"/>
      <c r="BU19" s="679"/>
      <c r="BV19" s="679"/>
      <c r="BW19" s="679"/>
      <c r="BX19" s="679"/>
      <c r="BY19" s="679"/>
      <c r="BZ19" s="679"/>
      <c r="CA19" s="679"/>
      <c r="CB19" s="722"/>
      <c r="CD19" s="711" t="s">
        <v>272</v>
      </c>
      <c r="CE19" s="712"/>
      <c r="CF19" s="712"/>
      <c r="CG19" s="712"/>
      <c r="CH19" s="712"/>
      <c r="CI19" s="712"/>
      <c r="CJ19" s="712"/>
      <c r="CK19" s="712"/>
      <c r="CL19" s="712"/>
      <c r="CM19" s="712"/>
      <c r="CN19" s="712"/>
      <c r="CO19" s="712"/>
      <c r="CP19" s="712"/>
      <c r="CQ19" s="713"/>
      <c r="CR19" s="678" t="s">
        <v>128</v>
      </c>
      <c r="CS19" s="679"/>
      <c r="CT19" s="679"/>
      <c r="CU19" s="679"/>
      <c r="CV19" s="679"/>
      <c r="CW19" s="679"/>
      <c r="CX19" s="679"/>
      <c r="CY19" s="680"/>
      <c r="CZ19" s="715" t="s">
        <v>128</v>
      </c>
      <c r="DA19" s="715"/>
      <c r="DB19" s="715"/>
      <c r="DC19" s="715"/>
      <c r="DD19" s="684" t="s">
        <v>128</v>
      </c>
      <c r="DE19" s="679"/>
      <c r="DF19" s="679"/>
      <c r="DG19" s="679"/>
      <c r="DH19" s="679"/>
      <c r="DI19" s="679"/>
      <c r="DJ19" s="679"/>
      <c r="DK19" s="679"/>
      <c r="DL19" s="679"/>
      <c r="DM19" s="679"/>
      <c r="DN19" s="679"/>
      <c r="DO19" s="679"/>
      <c r="DP19" s="680"/>
      <c r="DQ19" s="684" t="s">
        <v>235</v>
      </c>
      <c r="DR19" s="679"/>
      <c r="DS19" s="679"/>
      <c r="DT19" s="679"/>
      <c r="DU19" s="679"/>
      <c r="DV19" s="679"/>
      <c r="DW19" s="679"/>
      <c r="DX19" s="679"/>
      <c r="DY19" s="679"/>
      <c r="DZ19" s="679"/>
      <c r="EA19" s="679"/>
      <c r="EB19" s="679"/>
      <c r="EC19" s="722"/>
    </row>
    <row r="20" spans="2:133" ht="11.25" customHeight="1" x14ac:dyDescent="0.15">
      <c r="B20" s="675" t="s">
        <v>273</v>
      </c>
      <c r="C20" s="676"/>
      <c r="D20" s="676"/>
      <c r="E20" s="676"/>
      <c r="F20" s="676"/>
      <c r="G20" s="676"/>
      <c r="H20" s="676"/>
      <c r="I20" s="676"/>
      <c r="J20" s="676"/>
      <c r="K20" s="676"/>
      <c r="L20" s="676"/>
      <c r="M20" s="676"/>
      <c r="N20" s="676"/>
      <c r="O20" s="676"/>
      <c r="P20" s="676"/>
      <c r="Q20" s="677"/>
      <c r="R20" s="678" t="s">
        <v>235</v>
      </c>
      <c r="S20" s="679"/>
      <c r="T20" s="679"/>
      <c r="U20" s="679"/>
      <c r="V20" s="679"/>
      <c r="W20" s="679"/>
      <c r="X20" s="679"/>
      <c r="Y20" s="680"/>
      <c r="Z20" s="715" t="s">
        <v>235</v>
      </c>
      <c r="AA20" s="715"/>
      <c r="AB20" s="715"/>
      <c r="AC20" s="715"/>
      <c r="AD20" s="716" t="s">
        <v>128</v>
      </c>
      <c r="AE20" s="716"/>
      <c r="AF20" s="716"/>
      <c r="AG20" s="716"/>
      <c r="AH20" s="716"/>
      <c r="AI20" s="716"/>
      <c r="AJ20" s="716"/>
      <c r="AK20" s="716"/>
      <c r="AL20" s="681" t="s">
        <v>235</v>
      </c>
      <c r="AM20" s="682"/>
      <c r="AN20" s="682"/>
      <c r="AO20" s="717"/>
      <c r="AP20" s="675" t="s">
        <v>274</v>
      </c>
      <c r="AQ20" s="676"/>
      <c r="AR20" s="676"/>
      <c r="AS20" s="676"/>
      <c r="AT20" s="676"/>
      <c r="AU20" s="676"/>
      <c r="AV20" s="676"/>
      <c r="AW20" s="676"/>
      <c r="AX20" s="676"/>
      <c r="AY20" s="676"/>
      <c r="AZ20" s="676"/>
      <c r="BA20" s="676"/>
      <c r="BB20" s="676"/>
      <c r="BC20" s="676"/>
      <c r="BD20" s="676"/>
      <c r="BE20" s="676"/>
      <c r="BF20" s="677"/>
      <c r="BG20" s="678">
        <v>112405</v>
      </c>
      <c r="BH20" s="679"/>
      <c r="BI20" s="679"/>
      <c r="BJ20" s="679"/>
      <c r="BK20" s="679"/>
      <c r="BL20" s="679"/>
      <c r="BM20" s="679"/>
      <c r="BN20" s="680"/>
      <c r="BO20" s="715">
        <v>6.8</v>
      </c>
      <c r="BP20" s="715"/>
      <c r="BQ20" s="715"/>
      <c r="BR20" s="715"/>
      <c r="BS20" s="684" t="s">
        <v>173</v>
      </c>
      <c r="BT20" s="679"/>
      <c r="BU20" s="679"/>
      <c r="BV20" s="679"/>
      <c r="BW20" s="679"/>
      <c r="BX20" s="679"/>
      <c r="BY20" s="679"/>
      <c r="BZ20" s="679"/>
      <c r="CA20" s="679"/>
      <c r="CB20" s="722"/>
      <c r="CD20" s="711" t="s">
        <v>275</v>
      </c>
      <c r="CE20" s="712"/>
      <c r="CF20" s="712"/>
      <c r="CG20" s="712"/>
      <c r="CH20" s="712"/>
      <c r="CI20" s="712"/>
      <c r="CJ20" s="712"/>
      <c r="CK20" s="712"/>
      <c r="CL20" s="712"/>
      <c r="CM20" s="712"/>
      <c r="CN20" s="712"/>
      <c r="CO20" s="712"/>
      <c r="CP20" s="712"/>
      <c r="CQ20" s="713"/>
      <c r="CR20" s="678">
        <v>9859395</v>
      </c>
      <c r="CS20" s="679"/>
      <c r="CT20" s="679"/>
      <c r="CU20" s="679"/>
      <c r="CV20" s="679"/>
      <c r="CW20" s="679"/>
      <c r="CX20" s="679"/>
      <c r="CY20" s="680"/>
      <c r="CZ20" s="715">
        <v>100</v>
      </c>
      <c r="DA20" s="715"/>
      <c r="DB20" s="715"/>
      <c r="DC20" s="715"/>
      <c r="DD20" s="684">
        <v>1954424</v>
      </c>
      <c r="DE20" s="679"/>
      <c r="DF20" s="679"/>
      <c r="DG20" s="679"/>
      <c r="DH20" s="679"/>
      <c r="DI20" s="679"/>
      <c r="DJ20" s="679"/>
      <c r="DK20" s="679"/>
      <c r="DL20" s="679"/>
      <c r="DM20" s="679"/>
      <c r="DN20" s="679"/>
      <c r="DO20" s="679"/>
      <c r="DP20" s="680"/>
      <c r="DQ20" s="684">
        <v>5362965</v>
      </c>
      <c r="DR20" s="679"/>
      <c r="DS20" s="679"/>
      <c r="DT20" s="679"/>
      <c r="DU20" s="679"/>
      <c r="DV20" s="679"/>
      <c r="DW20" s="679"/>
      <c r="DX20" s="679"/>
      <c r="DY20" s="679"/>
      <c r="DZ20" s="679"/>
      <c r="EA20" s="679"/>
      <c r="EB20" s="679"/>
      <c r="EC20" s="722"/>
    </row>
    <row r="21" spans="2:133" ht="11.25" customHeight="1" x14ac:dyDescent="0.15">
      <c r="B21" s="675" t="s">
        <v>276</v>
      </c>
      <c r="C21" s="676"/>
      <c r="D21" s="676"/>
      <c r="E21" s="676"/>
      <c r="F21" s="676"/>
      <c r="G21" s="676"/>
      <c r="H21" s="676"/>
      <c r="I21" s="676"/>
      <c r="J21" s="676"/>
      <c r="K21" s="676"/>
      <c r="L21" s="676"/>
      <c r="M21" s="676"/>
      <c r="N21" s="676"/>
      <c r="O21" s="676"/>
      <c r="P21" s="676"/>
      <c r="Q21" s="677"/>
      <c r="R21" s="678">
        <v>30334</v>
      </c>
      <c r="S21" s="679"/>
      <c r="T21" s="679"/>
      <c r="U21" s="679"/>
      <c r="V21" s="679"/>
      <c r="W21" s="679"/>
      <c r="X21" s="679"/>
      <c r="Y21" s="680"/>
      <c r="Z21" s="715">
        <v>0.3</v>
      </c>
      <c r="AA21" s="715"/>
      <c r="AB21" s="715"/>
      <c r="AC21" s="715"/>
      <c r="AD21" s="716">
        <v>30334</v>
      </c>
      <c r="AE21" s="716"/>
      <c r="AF21" s="716"/>
      <c r="AG21" s="716"/>
      <c r="AH21" s="716"/>
      <c r="AI21" s="716"/>
      <c r="AJ21" s="716"/>
      <c r="AK21" s="716"/>
      <c r="AL21" s="681">
        <v>0.8</v>
      </c>
      <c r="AM21" s="682"/>
      <c r="AN21" s="682"/>
      <c r="AO21" s="717"/>
      <c r="AP21" s="773" t="s">
        <v>277</v>
      </c>
      <c r="AQ21" s="780"/>
      <c r="AR21" s="780"/>
      <c r="AS21" s="780"/>
      <c r="AT21" s="780"/>
      <c r="AU21" s="780"/>
      <c r="AV21" s="780"/>
      <c r="AW21" s="780"/>
      <c r="AX21" s="780"/>
      <c r="AY21" s="780"/>
      <c r="AZ21" s="780"/>
      <c r="BA21" s="780"/>
      <c r="BB21" s="780"/>
      <c r="BC21" s="780"/>
      <c r="BD21" s="780"/>
      <c r="BE21" s="780"/>
      <c r="BF21" s="775"/>
      <c r="BG21" s="678">
        <v>44301</v>
      </c>
      <c r="BH21" s="679"/>
      <c r="BI21" s="679"/>
      <c r="BJ21" s="679"/>
      <c r="BK21" s="679"/>
      <c r="BL21" s="679"/>
      <c r="BM21" s="679"/>
      <c r="BN21" s="680"/>
      <c r="BO21" s="715">
        <v>2.7</v>
      </c>
      <c r="BP21" s="715"/>
      <c r="BQ21" s="715"/>
      <c r="BR21" s="715"/>
      <c r="BS21" s="684" t="s">
        <v>128</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278</v>
      </c>
      <c r="C22" s="676"/>
      <c r="D22" s="676"/>
      <c r="E22" s="676"/>
      <c r="F22" s="676"/>
      <c r="G22" s="676"/>
      <c r="H22" s="676"/>
      <c r="I22" s="676"/>
      <c r="J22" s="676"/>
      <c r="K22" s="676"/>
      <c r="L22" s="676"/>
      <c r="M22" s="676"/>
      <c r="N22" s="676"/>
      <c r="O22" s="676"/>
      <c r="P22" s="676"/>
      <c r="Q22" s="677"/>
      <c r="R22" s="678">
        <v>3178773</v>
      </c>
      <c r="S22" s="679"/>
      <c r="T22" s="679"/>
      <c r="U22" s="679"/>
      <c r="V22" s="679"/>
      <c r="W22" s="679"/>
      <c r="X22" s="679"/>
      <c r="Y22" s="680"/>
      <c r="Z22" s="715">
        <v>27.2</v>
      </c>
      <c r="AA22" s="715"/>
      <c r="AB22" s="715"/>
      <c r="AC22" s="715"/>
      <c r="AD22" s="716">
        <v>1717501</v>
      </c>
      <c r="AE22" s="716"/>
      <c r="AF22" s="716"/>
      <c r="AG22" s="716"/>
      <c r="AH22" s="716"/>
      <c r="AI22" s="716"/>
      <c r="AJ22" s="716"/>
      <c r="AK22" s="716"/>
      <c r="AL22" s="681">
        <v>46.2</v>
      </c>
      <c r="AM22" s="682"/>
      <c r="AN22" s="682"/>
      <c r="AO22" s="717"/>
      <c r="AP22" s="773" t="s">
        <v>279</v>
      </c>
      <c r="AQ22" s="780"/>
      <c r="AR22" s="780"/>
      <c r="AS22" s="780"/>
      <c r="AT22" s="780"/>
      <c r="AU22" s="780"/>
      <c r="AV22" s="780"/>
      <c r="AW22" s="780"/>
      <c r="AX22" s="780"/>
      <c r="AY22" s="780"/>
      <c r="AZ22" s="780"/>
      <c r="BA22" s="780"/>
      <c r="BB22" s="780"/>
      <c r="BC22" s="780"/>
      <c r="BD22" s="780"/>
      <c r="BE22" s="780"/>
      <c r="BF22" s="775"/>
      <c r="BG22" s="678" t="s">
        <v>235</v>
      </c>
      <c r="BH22" s="679"/>
      <c r="BI22" s="679"/>
      <c r="BJ22" s="679"/>
      <c r="BK22" s="679"/>
      <c r="BL22" s="679"/>
      <c r="BM22" s="679"/>
      <c r="BN22" s="680"/>
      <c r="BO22" s="715" t="s">
        <v>128</v>
      </c>
      <c r="BP22" s="715"/>
      <c r="BQ22" s="715"/>
      <c r="BR22" s="715"/>
      <c r="BS22" s="684" t="s">
        <v>128</v>
      </c>
      <c r="BT22" s="679"/>
      <c r="BU22" s="679"/>
      <c r="BV22" s="679"/>
      <c r="BW22" s="679"/>
      <c r="BX22" s="679"/>
      <c r="BY22" s="679"/>
      <c r="BZ22" s="679"/>
      <c r="CA22" s="679"/>
      <c r="CB22" s="722"/>
      <c r="CD22" s="782" t="s">
        <v>280</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281</v>
      </c>
      <c r="C23" s="676"/>
      <c r="D23" s="676"/>
      <c r="E23" s="676"/>
      <c r="F23" s="676"/>
      <c r="G23" s="676"/>
      <c r="H23" s="676"/>
      <c r="I23" s="676"/>
      <c r="J23" s="676"/>
      <c r="K23" s="676"/>
      <c r="L23" s="676"/>
      <c r="M23" s="676"/>
      <c r="N23" s="676"/>
      <c r="O23" s="676"/>
      <c r="P23" s="676"/>
      <c r="Q23" s="677"/>
      <c r="R23" s="678">
        <v>1717501</v>
      </c>
      <c r="S23" s="679"/>
      <c r="T23" s="679"/>
      <c r="U23" s="679"/>
      <c r="V23" s="679"/>
      <c r="W23" s="679"/>
      <c r="X23" s="679"/>
      <c r="Y23" s="680"/>
      <c r="Z23" s="715">
        <v>14.7</v>
      </c>
      <c r="AA23" s="715"/>
      <c r="AB23" s="715"/>
      <c r="AC23" s="715"/>
      <c r="AD23" s="716">
        <v>1717501</v>
      </c>
      <c r="AE23" s="716"/>
      <c r="AF23" s="716"/>
      <c r="AG23" s="716"/>
      <c r="AH23" s="716"/>
      <c r="AI23" s="716"/>
      <c r="AJ23" s="716"/>
      <c r="AK23" s="716"/>
      <c r="AL23" s="681">
        <v>46.2</v>
      </c>
      <c r="AM23" s="682"/>
      <c r="AN23" s="682"/>
      <c r="AO23" s="717"/>
      <c r="AP23" s="773" t="s">
        <v>282</v>
      </c>
      <c r="AQ23" s="780"/>
      <c r="AR23" s="780"/>
      <c r="AS23" s="780"/>
      <c r="AT23" s="780"/>
      <c r="AU23" s="780"/>
      <c r="AV23" s="780"/>
      <c r="AW23" s="780"/>
      <c r="AX23" s="780"/>
      <c r="AY23" s="780"/>
      <c r="AZ23" s="780"/>
      <c r="BA23" s="780"/>
      <c r="BB23" s="780"/>
      <c r="BC23" s="780"/>
      <c r="BD23" s="780"/>
      <c r="BE23" s="780"/>
      <c r="BF23" s="775"/>
      <c r="BG23" s="678">
        <v>68104</v>
      </c>
      <c r="BH23" s="679"/>
      <c r="BI23" s="679"/>
      <c r="BJ23" s="679"/>
      <c r="BK23" s="679"/>
      <c r="BL23" s="679"/>
      <c r="BM23" s="679"/>
      <c r="BN23" s="680"/>
      <c r="BO23" s="715">
        <v>4.0999999999999996</v>
      </c>
      <c r="BP23" s="715"/>
      <c r="BQ23" s="715"/>
      <c r="BR23" s="715"/>
      <c r="BS23" s="684" t="s">
        <v>128</v>
      </c>
      <c r="BT23" s="679"/>
      <c r="BU23" s="679"/>
      <c r="BV23" s="679"/>
      <c r="BW23" s="679"/>
      <c r="BX23" s="679"/>
      <c r="BY23" s="679"/>
      <c r="BZ23" s="679"/>
      <c r="CA23" s="679"/>
      <c r="CB23" s="722"/>
      <c r="CD23" s="782" t="s">
        <v>221</v>
      </c>
      <c r="CE23" s="783"/>
      <c r="CF23" s="783"/>
      <c r="CG23" s="783"/>
      <c r="CH23" s="783"/>
      <c r="CI23" s="783"/>
      <c r="CJ23" s="783"/>
      <c r="CK23" s="783"/>
      <c r="CL23" s="783"/>
      <c r="CM23" s="783"/>
      <c r="CN23" s="783"/>
      <c r="CO23" s="783"/>
      <c r="CP23" s="783"/>
      <c r="CQ23" s="784"/>
      <c r="CR23" s="782" t="s">
        <v>283</v>
      </c>
      <c r="CS23" s="783"/>
      <c r="CT23" s="783"/>
      <c r="CU23" s="783"/>
      <c r="CV23" s="783"/>
      <c r="CW23" s="783"/>
      <c r="CX23" s="783"/>
      <c r="CY23" s="784"/>
      <c r="CZ23" s="782" t="s">
        <v>284</v>
      </c>
      <c r="DA23" s="783"/>
      <c r="DB23" s="783"/>
      <c r="DC23" s="784"/>
      <c r="DD23" s="782" t="s">
        <v>285</v>
      </c>
      <c r="DE23" s="783"/>
      <c r="DF23" s="783"/>
      <c r="DG23" s="783"/>
      <c r="DH23" s="783"/>
      <c r="DI23" s="783"/>
      <c r="DJ23" s="783"/>
      <c r="DK23" s="784"/>
      <c r="DL23" s="791" t="s">
        <v>286</v>
      </c>
      <c r="DM23" s="792"/>
      <c r="DN23" s="792"/>
      <c r="DO23" s="792"/>
      <c r="DP23" s="792"/>
      <c r="DQ23" s="792"/>
      <c r="DR23" s="792"/>
      <c r="DS23" s="792"/>
      <c r="DT23" s="792"/>
      <c r="DU23" s="792"/>
      <c r="DV23" s="793"/>
      <c r="DW23" s="782" t="s">
        <v>287</v>
      </c>
      <c r="DX23" s="783"/>
      <c r="DY23" s="783"/>
      <c r="DZ23" s="783"/>
      <c r="EA23" s="783"/>
      <c r="EB23" s="783"/>
      <c r="EC23" s="784"/>
    </row>
    <row r="24" spans="2:133" ht="11.25" customHeight="1" x14ac:dyDescent="0.15">
      <c r="B24" s="675" t="s">
        <v>288</v>
      </c>
      <c r="C24" s="676"/>
      <c r="D24" s="676"/>
      <c r="E24" s="676"/>
      <c r="F24" s="676"/>
      <c r="G24" s="676"/>
      <c r="H24" s="676"/>
      <c r="I24" s="676"/>
      <c r="J24" s="676"/>
      <c r="K24" s="676"/>
      <c r="L24" s="676"/>
      <c r="M24" s="676"/>
      <c r="N24" s="676"/>
      <c r="O24" s="676"/>
      <c r="P24" s="676"/>
      <c r="Q24" s="677"/>
      <c r="R24" s="678">
        <v>293393</v>
      </c>
      <c r="S24" s="679"/>
      <c r="T24" s="679"/>
      <c r="U24" s="679"/>
      <c r="V24" s="679"/>
      <c r="W24" s="679"/>
      <c r="X24" s="679"/>
      <c r="Y24" s="680"/>
      <c r="Z24" s="715">
        <v>2.5</v>
      </c>
      <c r="AA24" s="715"/>
      <c r="AB24" s="715"/>
      <c r="AC24" s="715"/>
      <c r="AD24" s="716" t="s">
        <v>235</v>
      </c>
      <c r="AE24" s="716"/>
      <c r="AF24" s="716"/>
      <c r="AG24" s="716"/>
      <c r="AH24" s="716"/>
      <c r="AI24" s="716"/>
      <c r="AJ24" s="716"/>
      <c r="AK24" s="716"/>
      <c r="AL24" s="681" t="s">
        <v>235</v>
      </c>
      <c r="AM24" s="682"/>
      <c r="AN24" s="682"/>
      <c r="AO24" s="717"/>
      <c r="AP24" s="773" t="s">
        <v>289</v>
      </c>
      <c r="AQ24" s="780"/>
      <c r="AR24" s="780"/>
      <c r="AS24" s="780"/>
      <c r="AT24" s="780"/>
      <c r="AU24" s="780"/>
      <c r="AV24" s="780"/>
      <c r="AW24" s="780"/>
      <c r="AX24" s="780"/>
      <c r="AY24" s="780"/>
      <c r="AZ24" s="780"/>
      <c r="BA24" s="780"/>
      <c r="BB24" s="780"/>
      <c r="BC24" s="780"/>
      <c r="BD24" s="780"/>
      <c r="BE24" s="780"/>
      <c r="BF24" s="775"/>
      <c r="BG24" s="678" t="s">
        <v>128</v>
      </c>
      <c r="BH24" s="679"/>
      <c r="BI24" s="679"/>
      <c r="BJ24" s="679"/>
      <c r="BK24" s="679"/>
      <c r="BL24" s="679"/>
      <c r="BM24" s="679"/>
      <c r="BN24" s="680"/>
      <c r="BO24" s="715" t="s">
        <v>128</v>
      </c>
      <c r="BP24" s="715"/>
      <c r="BQ24" s="715"/>
      <c r="BR24" s="715"/>
      <c r="BS24" s="684" t="s">
        <v>128</v>
      </c>
      <c r="BT24" s="679"/>
      <c r="BU24" s="679"/>
      <c r="BV24" s="679"/>
      <c r="BW24" s="679"/>
      <c r="BX24" s="679"/>
      <c r="BY24" s="679"/>
      <c r="BZ24" s="679"/>
      <c r="CA24" s="679"/>
      <c r="CB24" s="722"/>
      <c r="CD24" s="736" t="s">
        <v>290</v>
      </c>
      <c r="CE24" s="737"/>
      <c r="CF24" s="737"/>
      <c r="CG24" s="737"/>
      <c r="CH24" s="737"/>
      <c r="CI24" s="737"/>
      <c r="CJ24" s="737"/>
      <c r="CK24" s="737"/>
      <c r="CL24" s="737"/>
      <c r="CM24" s="737"/>
      <c r="CN24" s="737"/>
      <c r="CO24" s="737"/>
      <c r="CP24" s="737"/>
      <c r="CQ24" s="738"/>
      <c r="CR24" s="733">
        <v>2201345</v>
      </c>
      <c r="CS24" s="734"/>
      <c r="CT24" s="734"/>
      <c r="CU24" s="734"/>
      <c r="CV24" s="734"/>
      <c r="CW24" s="734"/>
      <c r="CX24" s="734"/>
      <c r="CY24" s="777"/>
      <c r="CZ24" s="778">
        <v>22.3</v>
      </c>
      <c r="DA24" s="749"/>
      <c r="DB24" s="749"/>
      <c r="DC24" s="781"/>
      <c r="DD24" s="776">
        <v>1722736</v>
      </c>
      <c r="DE24" s="734"/>
      <c r="DF24" s="734"/>
      <c r="DG24" s="734"/>
      <c r="DH24" s="734"/>
      <c r="DI24" s="734"/>
      <c r="DJ24" s="734"/>
      <c r="DK24" s="777"/>
      <c r="DL24" s="776">
        <v>1709968</v>
      </c>
      <c r="DM24" s="734"/>
      <c r="DN24" s="734"/>
      <c r="DO24" s="734"/>
      <c r="DP24" s="734"/>
      <c r="DQ24" s="734"/>
      <c r="DR24" s="734"/>
      <c r="DS24" s="734"/>
      <c r="DT24" s="734"/>
      <c r="DU24" s="734"/>
      <c r="DV24" s="777"/>
      <c r="DW24" s="778">
        <v>44</v>
      </c>
      <c r="DX24" s="749"/>
      <c r="DY24" s="749"/>
      <c r="DZ24" s="749"/>
      <c r="EA24" s="749"/>
      <c r="EB24" s="749"/>
      <c r="EC24" s="779"/>
    </row>
    <row r="25" spans="2:133" ht="11.25" customHeight="1" x14ac:dyDescent="0.15">
      <c r="B25" s="675" t="s">
        <v>291</v>
      </c>
      <c r="C25" s="676"/>
      <c r="D25" s="676"/>
      <c r="E25" s="676"/>
      <c r="F25" s="676"/>
      <c r="G25" s="676"/>
      <c r="H25" s="676"/>
      <c r="I25" s="676"/>
      <c r="J25" s="676"/>
      <c r="K25" s="676"/>
      <c r="L25" s="676"/>
      <c r="M25" s="676"/>
      <c r="N25" s="676"/>
      <c r="O25" s="676"/>
      <c r="P25" s="676"/>
      <c r="Q25" s="677"/>
      <c r="R25" s="678">
        <v>1167879</v>
      </c>
      <c r="S25" s="679"/>
      <c r="T25" s="679"/>
      <c r="U25" s="679"/>
      <c r="V25" s="679"/>
      <c r="W25" s="679"/>
      <c r="X25" s="679"/>
      <c r="Y25" s="680"/>
      <c r="Z25" s="715">
        <v>10</v>
      </c>
      <c r="AA25" s="715"/>
      <c r="AB25" s="715"/>
      <c r="AC25" s="715"/>
      <c r="AD25" s="716" t="s">
        <v>128</v>
      </c>
      <c r="AE25" s="716"/>
      <c r="AF25" s="716"/>
      <c r="AG25" s="716"/>
      <c r="AH25" s="716"/>
      <c r="AI25" s="716"/>
      <c r="AJ25" s="716"/>
      <c r="AK25" s="716"/>
      <c r="AL25" s="681" t="s">
        <v>128</v>
      </c>
      <c r="AM25" s="682"/>
      <c r="AN25" s="682"/>
      <c r="AO25" s="717"/>
      <c r="AP25" s="773" t="s">
        <v>292</v>
      </c>
      <c r="AQ25" s="780"/>
      <c r="AR25" s="780"/>
      <c r="AS25" s="780"/>
      <c r="AT25" s="780"/>
      <c r="AU25" s="780"/>
      <c r="AV25" s="780"/>
      <c r="AW25" s="780"/>
      <c r="AX25" s="780"/>
      <c r="AY25" s="780"/>
      <c r="AZ25" s="780"/>
      <c r="BA25" s="780"/>
      <c r="BB25" s="780"/>
      <c r="BC25" s="780"/>
      <c r="BD25" s="780"/>
      <c r="BE25" s="780"/>
      <c r="BF25" s="775"/>
      <c r="BG25" s="678" t="s">
        <v>128</v>
      </c>
      <c r="BH25" s="679"/>
      <c r="BI25" s="679"/>
      <c r="BJ25" s="679"/>
      <c r="BK25" s="679"/>
      <c r="BL25" s="679"/>
      <c r="BM25" s="679"/>
      <c r="BN25" s="680"/>
      <c r="BO25" s="715" t="s">
        <v>128</v>
      </c>
      <c r="BP25" s="715"/>
      <c r="BQ25" s="715"/>
      <c r="BR25" s="715"/>
      <c r="BS25" s="684" t="s">
        <v>235</v>
      </c>
      <c r="BT25" s="679"/>
      <c r="BU25" s="679"/>
      <c r="BV25" s="679"/>
      <c r="BW25" s="679"/>
      <c r="BX25" s="679"/>
      <c r="BY25" s="679"/>
      <c r="BZ25" s="679"/>
      <c r="CA25" s="679"/>
      <c r="CB25" s="722"/>
      <c r="CD25" s="711" t="s">
        <v>293</v>
      </c>
      <c r="CE25" s="712"/>
      <c r="CF25" s="712"/>
      <c r="CG25" s="712"/>
      <c r="CH25" s="712"/>
      <c r="CI25" s="712"/>
      <c r="CJ25" s="712"/>
      <c r="CK25" s="712"/>
      <c r="CL25" s="712"/>
      <c r="CM25" s="712"/>
      <c r="CN25" s="712"/>
      <c r="CO25" s="712"/>
      <c r="CP25" s="712"/>
      <c r="CQ25" s="713"/>
      <c r="CR25" s="678">
        <v>1149435</v>
      </c>
      <c r="CS25" s="697"/>
      <c r="CT25" s="697"/>
      <c r="CU25" s="697"/>
      <c r="CV25" s="697"/>
      <c r="CW25" s="697"/>
      <c r="CX25" s="697"/>
      <c r="CY25" s="698"/>
      <c r="CZ25" s="681">
        <v>11.7</v>
      </c>
      <c r="DA25" s="699"/>
      <c r="DB25" s="699"/>
      <c r="DC25" s="700"/>
      <c r="DD25" s="684">
        <v>1053060</v>
      </c>
      <c r="DE25" s="697"/>
      <c r="DF25" s="697"/>
      <c r="DG25" s="697"/>
      <c r="DH25" s="697"/>
      <c r="DI25" s="697"/>
      <c r="DJ25" s="697"/>
      <c r="DK25" s="698"/>
      <c r="DL25" s="684">
        <v>1042723</v>
      </c>
      <c r="DM25" s="697"/>
      <c r="DN25" s="697"/>
      <c r="DO25" s="697"/>
      <c r="DP25" s="697"/>
      <c r="DQ25" s="697"/>
      <c r="DR25" s="697"/>
      <c r="DS25" s="697"/>
      <c r="DT25" s="697"/>
      <c r="DU25" s="697"/>
      <c r="DV25" s="698"/>
      <c r="DW25" s="681">
        <v>26.8</v>
      </c>
      <c r="DX25" s="699"/>
      <c r="DY25" s="699"/>
      <c r="DZ25" s="699"/>
      <c r="EA25" s="699"/>
      <c r="EB25" s="699"/>
      <c r="EC25" s="714"/>
    </row>
    <row r="26" spans="2:133" ht="11.25" customHeight="1" x14ac:dyDescent="0.15">
      <c r="B26" s="675" t="s">
        <v>294</v>
      </c>
      <c r="C26" s="676"/>
      <c r="D26" s="676"/>
      <c r="E26" s="676"/>
      <c r="F26" s="676"/>
      <c r="G26" s="676"/>
      <c r="H26" s="676"/>
      <c r="I26" s="676"/>
      <c r="J26" s="676"/>
      <c r="K26" s="676"/>
      <c r="L26" s="676"/>
      <c r="M26" s="676"/>
      <c r="N26" s="676"/>
      <c r="O26" s="676"/>
      <c r="P26" s="676"/>
      <c r="Q26" s="677"/>
      <c r="R26" s="678">
        <v>5204652</v>
      </c>
      <c r="S26" s="679"/>
      <c r="T26" s="679"/>
      <c r="U26" s="679"/>
      <c r="V26" s="679"/>
      <c r="W26" s="679"/>
      <c r="X26" s="679"/>
      <c r="Y26" s="680"/>
      <c r="Z26" s="715">
        <v>44.6</v>
      </c>
      <c r="AA26" s="715"/>
      <c r="AB26" s="715"/>
      <c r="AC26" s="715"/>
      <c r="AD26" s="716">
        <v>3675276</v>
      </c>
      <c r="AE26" s="716"/>
      <c r="AF26" s="716"/>
      <c r="AG26" s="716"/>
      <c r="AH26" s="716"/>
      <c r="AI26" s="716"/>
      <c r="AJ26" s="716"/>
      <c r="AK26" s="716"/>
      <c r="AL26" s="681">
        <v>98.8</v>
      </c>
      <c r="AM26" s="682"/>
      <c r="AN26" s="682"/>
      <c r="AO26" s="717"/>
      <c r="AP26" s="773" t="s">
        <v>295</v>
      </c>
      <c r="AQ26" s="774"/>
      <c r="AR26" s="774"/>
      <c r="AS26" s="774"/>
      <c r="AT26" s="774"/>
      <c r="AU26" s="774"/>
      <c r="AV26" s="774"/>
      <c r="AW26" s="774"/>
      <c r="AX26" s="774"/>
      <c r="AY26" s="774"/>
      <c r="AZ26" s="774"/>
      <c r="BA26" s="774"/>
      <c r="BB26" s="774"/>
      <c r="BC26" s="774"/>
      <c r="BD26" s="774"/>
      <c r="BE26" s="774"/>
      <c r="BF26" s="775"/>
      <c r="BG26" s="678" t="s">
        <v>128</v>
      </c>
      <c r="BH26" s="679"/>
      <c r="BI26" s="679"/>
      <c r="BJ26" s="679"/>
      <c r="BK26" s="679"/>
      <c r="BL26" s="679"/>
      <c r="BM26" s="679"/>
      <c r="BN26" s="680"/>
      <c r="BO26" s="715" t="s">
        <v>128</v>
      </c>
      <c r="BP26" s="715"/>
      <c r="BQ26" s="715"/>
      <c r="BR26" s="715"/>
      <c r="BS26" s="684" t="s">
        <v>128</v>
      </c>
      <c r="BT26" s="679"/>
      <c r="BU26" s="679"/>
      <c r="BV26" s="679"/>
      <c r="BW26" s="679"/>
      <c r="BX26" s="679"/>
      <c r="BY26" s="679"/>
      <c r="BZ26" s="679"/>
      <c r="CA26" s="679"/>
      <c r="CB26" s="722"/>
      <c r="CD26" s="711" t="s">
        <v>296</v>
      </c>
      <c r="CE26" s="712"/>
      <c r="CF26" s="712"/>
      <c r="CG26" s="712"/>
      <c r="CH26" s="712"/>
      <c r="CI26" s="712"/>
      <c r="CJ26" s="712"/>
      <c r="CK26" s="712"/>
      <c r="CL26" s="712"/>
      <c r="CM26" s="712"/>
      <c r="CN26" s="712"/>
      <c r="CO26" s="712"/>
      <c r="CP26" s="712"/>
      <c r="CQ26" s="713"/>
      <c r="CR26" s="678">
        <v>728305</v>
      </c>
      <c r="CS26" s="679"/>
      <c r="CT26" s="679"/>
      <c r="CU26" s="679"/>
      <c r="CV26" s="679"/>
      <c r="CW26" s="679"/>
      <c r="CX26" s="679"/>
      <c r="CY26" s="680"/>
      <c r="CZ26" s="681">
        <v>7.4</v>
      </c>
      <c r="DA26" s="699"/>
      <c r="DB26" s="699"/>
      <c r="DC26" s="700"/>
      <c r="DD26" s="684">
        <v>643776</v>
      </c>
      <c r="DE26" s="679"/>
      <c r="DF26" s="679"/>
      <c r="DG26" s="679"/>
      <c r="DH26" s="679"/>
      <c r="DI26" s="679"/>
      <c r="DJ26" s="679"/>
      <c r="DK26" s="680"/>
      <c r="DL26" s="684" t="s">
        <v>128</v>
      </c>
      <c r="DM26" s="679"/>
      <c r="DN26" s="679"/>
      <c r="DO26" s="679"/>
      <c r="DP26" s="679"/>
      <c r="DQ26" s="679"/>
      <c r="DR26" s="679"/>
      <c r="DS26" s="679"/>
      <c r="DT26" s="679"/>
      <c r="DU26" s="679"/>
      <c r="DV26" s="680"/>
      <c r="DW26" s="681" t="s">
        <v>128</v>
      </c>
      <c r="DX26" s="699"/>
      <c r="DY26" s="699"/>
      <c r="DZ26" s="699"/>
      <c r="EA26" s="699"/>
      <c r="EB26" s="699"/>
      <c r="EC26" s="714"/>
    </row>
    <row r="27" spans="2:133" ht="11.25" customHeight="1" x14ac:dyDescent="0.15">
      <c r="B27" s="675" t="s">
        <v>297</v>
      </c>
      <c r="C27" s="676"/>
      <c r="D27" s="676"/>
      <c r="E27" s="676"/>
      <c r="F27" s="676"/>
      <c r="G27" s="676"/>
      <c r="H27" s="676"/>
      <c r="I27" s="676"/>
      <c r="J27" s="676"/>
      <c r="K27" s="676"/>
      <c r="L27" s="676"/>
      <c r="M27" s="676"/>
      <c r="N27" s="676"/>
      <c r="O27" s="676"/>
      <c r="P27" s="676"/>
      <c r="Q27" s="677"/>
      <c r="R27" s="678">
        <v>1815</v>
      </c>
      <c r="S27" s="679"/>
      <c r="T27" s="679"/>
      <c r="U27" s="679"/>
      <c r="V27" s="679"/>
      <c r="W27" s="679"/>
      <c r="X27" s="679"/>
      <c r="Y27" s="680"/>
      <c r="Z27" s="715">
        <v>0</v>
      </c>
      <c r="AA27" s="715"/>
      <c r="AB27" s="715"/>
      <c r="AC27" s="715"/>
      <c r="AD27" s="716">
        <v>1815</v>
      </c>
      <c r="AE27" s="716"/>
      <c r="AF27" s="716"/>
      <c r="AG27" s="716"/>
      <c r="AH27" s="716"/>
      <c r="AI27" s="716"/>
      <c r="AJ27" s="716"/>
      <c r="AK27" s="716"/>
      <c r="AL27" s="681">
        <v>0</v>
      </c>
      <c r="AM27" s="682"/>
      <c r="AN27" s="682"/>
      <c r="AO27" s="717"/>
      <c r="AP27" s="675" t="s">
        <v>298</v>
      </c>
      <c r="AQ27" s="676"/>
      <c r="AR27" s="676"/>
      <c r="AS27" s="676"/>
      <c r="AT27" s="676"/>
      <c r="AU27" s="676"/>
      <c r="AV27" s="676"/>
      <c r="AW27" s="676"/>
      <c r="AX27" s="676"/>
      <c r="AY27" s="676"/>
      <c r="AZ27" s="676"/>
      <c r="BA27" s="676"/>
      <c r="BB27" s="676"/>
      <c r="BC27" s="676"/>
      <c r="BD27" s="676"/>
      <c r="BE27" s="676"/>
      <c r="BF27" s="677"/>
      <c r="BG27" s="678">
        <v>1652751</v>
      </c>
      <c r="BH27" s="679"/>
      <c r="BI27" s="679"/>
      <c r="BJ27" s="679"/>
      <c r="BK27" s="679"/>
      <c r="BL27" s="679"/>
      <c r="BM27" s="679"/>
      <c r="BN27" s="680"/>
      <c r="BO27" s="715">
        <v>100</v>
      </c>
      <c r="BP27" s="715"/>
      <c r="BQ27" s="715"/>
      <c r="BR27" s="715"/>
      <c r="BS27" s="684" t="s">
        <v>128</v>
      </c>
      <c r="BT27" s="679"/>
      <c r="BU27" s="679"/>
      <c r="BV27" s="679"/>
      <c r="BW27" s="679"/>
      <c r="BX27" s="679"/>
      <c r="BY27" s="679"/>
      <c r="BZ27" s="679"/>
      <c r="CA27" s="679"/>
      <c r="CB27" s="722"/>
      <c r="CD27" s="711" t="s">
        <v>299</v>
      </c>
      <c r="CE27" s="712"/>
      <c r="CF27" s="712"/>
      <c r="CG27" s="712"/>
      <c r="CH27" s="712"/>
      <c r="CI27" s="712"/>
      <c r="CJ27" s="712"/>
      <c r="CK27" s="712"/>
      <c r="CL27" s="712"/>
      <c r="CM27" s="712"/>
      <c r="CN27" s="712"/>
      <c r="CO27" s="712"/>
      <c r="CP27" s="712"/>
      <c r="CQ27" s="713"/>
      <c r="CR27" s="678">
        <v>526062</v>
      </c>
      <c r="CS27" s="697"/>
      <c r="CT27" s="697"/>
      <c r="CU27" s="697"/>
      <c r="CV27" s="697"/>
      <c r="CW27" s="697"/>
      <c r="CX27" s="697"/>
      <c r="CY27" s="698"/>
      <c r="CZ27" s="681">
        <v>5.3</v>
      </c>
      <c r="DA27" s="699"/>
      <c r="DB27" s="699"/>
      <c r="DC27" s="700"/>
      <c r="DD27" s="684">
        <v>154824</v>
      </c>
      <c r="DE27" s="697"/>
      <c r="DF27" s="697"/>
      <c r="DG27" s="697"/>
      <c r="DH27" s="697"/>
      <c r="DI27" s="697"/>
      <c r="DJ27" s="697"/>
      <c r="DK27" s="698"/>
      <c r="DL27" s="684">
        <v>152393</v>
      </c>
      <c r="DM27" s="697"/>
      <c r="DN27" s="697"/>
      <c r="DO27" s="697"/>
      <c r="DP27" s="697"/>
      <c r="DQ27" s="697"/>
      <c r="DR27" s="697"/>
      <c r="DS27" s="697"/>
      <c r="DT27" s="697"/>
      <c r="DU27" s="697"/>
      <c r="DV27" s="698"/>
      <c r="DW27" s="681">
        <v>3.9</v>
      </c>
      <c r="DX27" s="699"/>
      <c r="DY27" s="699"/>
      <c r="DZ27" s="699"/>
      <c r="EA27" s="699"/>
      <c r="EB27" s="699"/>
      <c r="EC27" s="714"/>
    </row>
    <row r="28" spans="2:133" ht="11.25" customHeight="1" x14ac:dyDescent="0.15">
      <c r="B28" s="675" t="s">
        <v>300</v>
      </c>
      <c r="C28" s="676"/>
      <c r="D28" s="676"/>
      <c r="E28" s="676"/>
      <c r="F28" s="676"/>
      <c r="G28" s="676"/>
      <c r="H28" s="676"/>
      <c r="I28" s="676"/>
      <c r="J28" s="676"/>
      <c r="K28" s="676"/>
      <c r="L28" s="676"/>
      <c r="M28" s="676"/>
      <c r="N28" s="676"/>
      <c r="O28" s="676"/>
      <c r="P28" s="676"/>
      <c r="Q28" s="677"/>
      <c r="R28" s="678">
        <v>1346</v>
      </c>
      <c r="S28" s="679"/>
      <c r="T28" s="679"/>
      <c r="U28" s="679"/>
      <c r="V28" s="679"/>
      <c r="W28" s="679"/>
      <c r="X28" s="679"/>
      <c r="Y28" s="680"/>
      <c r="Z28" s="715">
        <v>0</v>
      </c>
      <c r="AA28" s="715"/>
      <c r="AB28" s="715"/>
      <c r="AC28" s="715"/>
      <c r="AD28" s="716">
        <v>287</v>
      </c>
      <c r="AE28" s="716"/>
      <c r="AF28" s="716"/>
      <c r="AG28" s="716"/>
      <c r="AH28" s="716"/>
      <c r="AI28" s="716"/>
      <c r="AJ28" s="716"/>
      <c r="AK28" s="716"/>
      <c r="AL28" s="681">
        <v>0</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301</v>
      </c>
      <c r="CE28" s="712"/>
      <c r="CF28" s="712"/>
      <c r="CG28" s="712"/>
      <c r="CH28" s="712"/>
      <c r="CI28" s="712"/>
      <c r="CJ28" s="712"/>
      <c r="CK28" s="712"/>
      <c r="CL28" s="712"/>
      <c r="CM28" s="712"/>
      <c r="CN28" s="712"/>
      <c r="CO28" s="712"/>
      <c r="CP28" s="712"/>
      <c r="CQ28" s="713"/>
      <c r="CR28" s="678">
        <v>525848</v>
      </c>
      <c r="CS28" s="679"/>
      <c r="CT28" s="679"/>
      <c r="CU28" s="679"/>
      <c r="CV28" s="679"/>
      <c r="CW28" s="679"/>
      <c r="CX28" s="679"/>
      <c r="CY28" s="680"/>
      <c r="CZ28" s="681">
        <v>5.3</v>
      </c>
      <c r="DA28" s="699"/>
      <c r="DB28" s="699"/>
      <c r="DC28" s="700"/>
      <c r="DD28" s="684">
        <v>514852</v>
      </c>
      <c r="DE28" s="679"/>
      <c r="DF28" s="679"/>
      <c r="DG28" s="679"/>
      <c r="DH28" s="679"/>
      <c r="DI28" s="679"/>
      <c r="DJ28" s="679"/>
      <c r="DK28" s="680"/>
      <c r="DL28" s="684">
        <v>514852</v>
      </c>
      <c r="DM28" s="679"/>
      <c r="DN28" s="679"/>
      <c r="DO28" s="679"/>
      <c r="DP28" s="679"/>
      <c r="DQ28" s="679"/>
      <c r="DR28" s="679"/>
      <c r="DS28" s="679"/>
      <c r="DT28" s="679"/>
      <c r="DU28" s="679"/>
      <c r="DV28" s="680"/>
      <c r="DW28" s="681">
        <v>13.3</v>
      </c>
      <c r="DX28" s="699"/>
      <c r="DY28" s="699"/>
      <c r="DZ28" s="699"/>
      <c r="EA28" s="699"/>
      <c r="EB28" s="699"/>
      <c r="EC28" s="714"/>
    </row>
    <row r="29" spans="2:133" ht="11.25" customHeight="1" x14ac:dyDescent="0.15">
      <c r="B29" s="675" t="s">
        <v>302</v>
      </c>
      <c r="C29" s="676"/>
      <c r="D29" s="676"/>
      <c r="E29" s="676"/>
      <c r="F29" s="676"/>
      <c r="G29" s="676"/>
      <c r="H29" s="676"/>
      <c r="I29" s="676"/>
      <c r="J29" s="676"/>
      <c r="K29" s="676"/>
      <c r="L29" s="676"/>
      <c r="M29" s="676"/>
      <c r="N29" s="676"/>
      <c r="O29" s="676"/>
      <c r="P29" s="676"/>
      <c r="Q29" s="677"/>
      <c r="R29" s="678">
        <v>88071</v>
      </c>
      <c r="S29" s="679"/>
      <c r="T29" s="679"/>
      <c r="U29" s="679"/>
      <c r="V29" s="679"/>
      <c r="W29" s="679"/>
      <c r="X29" s="679"/>
      <c r="Y29" s="680"/>
      <c r="Z29" s="715">
        <v>0.8</v>
      </c>
      <c r="AA29" s="715"/>
      <c r="AB29" s="715"/>
      <c r="AC29" s="715"/>
      <c r="AD29" s="716">
        <v>6650</v>
      </c>
      <c r="AE29" s="716"/>
      <c r="AF29" s="716"/>
      <c r="AG29" s="716"/>
      <c r="AH29" s="716"/>
      <c r="AI29" s="716"/>
      <c r="AJ29" s="716"/>
      <c r="AK29" s="716"/>
      <c r="AL29" s="681">
        <v>0.2</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66"/>
      <c r="CD29" s="767" t="s">
        <v>303</v>
      </c>
      <c r="CE29" s="768"/>
      <c r="CF29" s="711" t="s">
        <v>304</v>
      </c>
      <c r="CG29" s="712"/>
      <c r="CH29" s="712"/>
      <c r="CI29" s="712"/>
      <c r="CJ29" s="712"/>
      <c r="CK29" s="712"/>
      <c r="CL29" s="712"/>
      <c r="CM29" s="712"/>
      <c r="CN29" s="712"/>
      <c r="CO29" s="712"/>
      <c r="CP29" s="712"/>
      <c r="CQ29" s="713"/>
      <c r="CR29" s="678">
        <v>525848</v>
      </c>
      <c r="CS29" s="697"/>
      <c r="CT29" s="697"/>
      <c r="CU29" s="697"/>
      <c r="CV29" s="697"/>
      <c r="CW29" s="697"/>
      <c r="CX29" s="697"/>
      <c r="CY29" s="698"/>
      <c r="CZ29" s="681">
        <v>5.3</v>
      </c>
      <c r="DA29" s="699"/>
      <c r="DB29" s="699"/>
      <c r="DC29" s="700"/>
      <c r="DD29" s="684">
        <v>514852</v>
      </c>
      <c r="DE29" s="697"/>
      <c r="DF29" s="697"/>
      <c r="DG29" s="697"/>
      <c r="DH29" s="697"/>
      <c r="DI29" s="697"/>
      <c r="DJ29" s="697"/>
      <c r="DK29" s="698"/>
      <c r="DL29" s="684">
        <v>514852</v>
      </c>
      <c r="DM29" s="697"/>
      <c r="DN29" s="697"/>
      <c r="DO29" s="697"/>
      <c r="DP29" s="697"/>
      <c r="DQ29" s="697"/>
      <c r="DR29" s="697"/>
      <c r="DS29" s="697"/>
      <c r="DT29" s="697"/>
      <c r="DU29" s="697"/>
      <c r="DV29" s="698"/>
      <c r="DW29" s="681">
        <v>13.3</v>
      </c>
      <c r="DX29" s="699"/>
      <c r="DY29" s="699"/>
      <c r="DZ29" s="699"/>
      <c r="EA29" s="699"/>
      <c r="EB29" s="699"/>
      <c r="EC29" s="714"/>
    </row>
    <row r="30" spans="2:133" ht="11.25" customHeight="1" x14ac:dyDescent="0.15">
      <c r="B30" s="675" t="s">
        <v>305</v>
      </c>
      <c r="C30" s="676"/>
      <c r="D30" s="676"/>
      <c r="E30" s="676"/>
      <c r="F30" s="676"/>
      <c r="G30" s="676"/>
      <c r="H30" s="676"/>
      <c r="I30" s="676"/>
      <c r="J30" s="676"/>
      <c r="K30" s="676"/>
      <c r="L30" s="676"/>
      <c r="M30" s="676"/>
      <c r="N30" s="676"/>
      <c r="O30" s="676"/>
      <c r="P30" s="676"/>
      <c r="Q30" s="677"/>
      <c r="R30" s="678">
        <v>32032</v>
      </c>
      <c r="S30" s="679"/>
      <c r="T30" s="679"/>
      <c r="U30" s="679"/>
      <c r="V30" s="679"/>
      <c r="W30" s="679"/>
      <c r="X30" s="679"/>
      <c r="Y30" s="680"/>
      <c r="Z30" s="715">
        <v>0.3</v>
      </c>
      <c r="AA30" s="715"/>
      <c r="AB30" s="715"/>
      <c r="AC30" s="715"/>
      <c r="AD30" s="716" t="s">
        <v>128</v>
      </c>
      <c r="AE30" s="716"/>
      <c r="AF30" s="716"/>
      <c r="AG30" s="716"/>
      <c r="AH30" s="716"/>
      <c r="AI30" s="716"/>
      <c r="AJ30" s="716"/>
      <c r="AK30" s="716"/>
      <c r="AL30" s="681" t="s">
        <v>128</v>
      </c>
      <c r="AM30" s="682"/>
      <c r="AN30" s="682"/>
      <c r="AO30" s="717"/>
      <c r="AP30" s="739" t="s">
        <v>221</v>
      </c>
      <c r="AQ30" s="740"/>
      <c r="AR30" s="740"/>
      <c r="AS30" s="740"/>
      <c r="AT30" s="740"/>
      <c r="AU30" s="740"/>
      <c r="AV30" s="740"/>
      <c r="AW30" s="740"/>
      <c r="AX30" s="740"/>
      <c r="AY30" s="740"/>
      <c r="AZ30" s="740"/>
      <c r="BA30" s="740"/>
      <c r="BB30" s="740"/>
      <c r="BC30" s="740"/>
      <c r="BD30" s="740"/>
      <c r="BE30" s="740"/>
      <c r="BF30" s="741"/>
      <c r="BG30" s="739" t="s">
        <v>306</v>
      </c>
      <c r="BH30" s="764"/>
      <c r="BI30" s="764"/>
      <c r="BJ30" s="764"/>
      <c r="BK30" s="764"/>
      <c r="BL30" s="764"/>
      <c r="BM30" s="764"/>
      <c r="BN30" s="764"/>
      <c r="BO30" s="764"/>
      <c r="BP30" s="764"/>
      <c r="BQ30" s="765"/>
      <c r="BR30" s="739" t="s">
        <v>307</v>
      </c>
      <c r="BS30" s="764"/>
      <c r="BT30" s="764"/>
      <c r="BU30" s="764"/>
      <c r="BV30" s="764"/>
      <c r="BW30" s="764"/>
      <c r="BX30" s="764"/>
      <c r="BY30" s="764"/>
      <c r="BZ30" s="764"/>
      <c r="CA30" s="764"/>
      <c r="CB30" s="765"/>
      <c r="CD30" s="769"/>
      <c r="CE30" s="770"/>
      <c r="CF30" s="711" t="s">
        <v>308</v>
      </c>
      <c r="CG30" s="712"/>
      <c r="CH30" s="712"/>
      <c r="CI30" s="712"/>
      <c r="CJ30" s="712"/>
      <c r="CK30" s="712"/>
      <c r="CL30" s="712"/>
      <c r="CM30" s="712"/>
      <c r="CN30" s="712"/>
      <c r="CO30" s="712"/>
      <c r="CP30" s="712"/>
      <c r="CQ30" s="713"/>
      <c r="CR30" s="678">
        <v>485858</v>
      </c>
      <c r="CS30" s="679"/>
      <c r="CT30" s="679"/>
      <c r="CU30" s="679"/>
      <c r="CV30" s="679"/>
      <c r="CW30" s="679"/>
      <c r="CX30" s="679"/>
      <c r="CY30" s="680"/>
      <c r="CZ30" s="681">
        <v>4.9000000000000004</v>
      </c>
      <c r="DA30" s="699"/>
      <c r="DB30" s="699"/>
      <c r="DC30" s="700"/>
      <c r="DD30" s="684">
        <v>475926</v>
      </c>
      <c r="DE30" s="679"/>
      <c r="DF30" s="679"/>
      <c r="DG30" s="679"/>
      <c r="DH30" s="679"/>
      <c r="DI30" s="679"/>
      <c r="DJ30" s="679"/>
      <c r="DK30" s="680"/>
      <c r="DL30" s="684">
        <v>475926</v>
      </c>
      <c r="DM30" s="679"/>
      <c r="DN30" s="679"/>
      <c r="DO30" s="679"/>
      <c r="DP30" s="679"/>
      <c r="DQ30" s="679"/>
      <c r="DR30" s="679"/>
      <c r="DS30" s="679"/>
      <c r="DT30" s="679"/>
      <c r="DU30" s="679"/>
      <c r="DV30" s="680"/>
      <c r="DW30" s="681">
        <v>12.3</v>
      </c>
      <c r="DX30" s="699"/>
      <c r="DY30" s="699"/>
      <c r="DZ30" s="699"/>
      <c r="EA30" s="699"/>
      <c r="EB30" s="699"/>
      <c r="EC30" s="714"/>
    </row>
    <row r="31" spans="2:133" ht="11.25" customHeight="1" x14ac:dyDescent="0.15">
      <c r="B31" s="675" t="s">
        <v>309</v>
      </c>
      <c r="C31" s="676"/>
      <c r="D31" s="676"/>
      <c r="E31" s="676"/>
      <c r="F31" s="676"/>
      <c r="G31" s="676"/>
      <c r="H31" s="676"/>
      <c r="I31" s="676"/>
      <c r="J31" s="676"/>
      <c r="K31" s="676"/>
      <c r="L31" s="676"/>
      <c r="M31" s="676"/>
      <c r="N31" s="676"/>
      <c r="O31" s="676"/>
      <c r="P31" s="676"/>
      <c r="Q31" s="677"/>
      <c r="R31" s="678">
        <v>1453806</v>
      </c>
      <c r="S31" s="679"/>
      <c r="T31" s="679"/>
      <c r="U31" s="679"/>
      <c r="V31" s="679"/>
      <c r="W31" s="679"/>
      <c r="X31" s="679"/>
      <c r="Y31" s="680"/>
      <c r="Z31" s="715">
        <v>12.4</v>
      </c>
      <c r="AA31" s="715"/>
      <c r="AB31" s="715"/>
      <c r="AC31" s="715"/>
      <c r="AD31" s="716" t="s">
        <v>128</v>
      </c>
      <c r="AE31" s="716"/>
      <c r="AF31" s="716"/>
      <c r="AG31" s="716"/>
      <c r="AH31" s="716"/>
      <c r="AI31" s="716"/>
      <c r="AJ31" s="716"/>
      <c r="AK31" s="716"/>
      <c r="AL31" s="681" t="s">
        <v>235</v>
      </c>
      <c r="AM31" s="682"/>
      <c r="AN31" s="682"/>
      <c r="AO31" s="717"/>
      <c r="AP31" s="752" t="s">
        <v>310</v>
      </c>
      <c r="AQ31" s="753"/>
      <c r="AR31" s="753"/>
      <c r="AS31" s="753"/>
      <c r="AT31" s="758" t="s">
        <v>311</v>
      </c>
      <c r="AU31" s="231"/>
      <c r="AV31" s="231"/>
      <c r="AW31" s="231"/>
      <c r="AX31" s="744" t="s">
        <v>186</v>
      </c>
      <c r="AY31" s="745"/>
      <c r="AZ31" s="745"/>
      <c r="BA31" s="745"/>
      <c r="BB31" s="745"/>
      <c r="BC31" s="745"/>
      <c r="BD31" s="745"/>
      <c r="BE31" s="745"/>
      <c r="BF31" s="746"/>
      <c r="BG31" s="747">
        <v>99.4</v>
      </c>
      <c r="BH31" s="748"/>
      <c r="BI31" s="748"/>
      <c r="BJ31" s="748"/>
      <c r="BK31" s="748"/>
      <c r="BL31" s="748"/>
      <c r="BM31" s="749">
        <v>96.4</v>
      </c>
      <c r="BN31" s="748"/>
      <c r="BO31" s="748"/>
      <c r="BP31" s="748"/>
      <c r="BQ31" s="750"/>
      <c r="BR31" s="747">
        <v>99.4</v>
      </c>
      <c r="BS31" s="748"/>
      <c r="BT31" s="748"/>
      <c r="BU31" s="748"/>
      <c r="BV31" s="748"/>
      <c r="BW31" s="748"/>
      <c r="BX31" s="749">
        <v>96.4</v>
      </c>
      <c r="BY31" s="748"/>
      <c r="BZ31" s="748"/>
      <c r="CA31" s="748"/>
      <c r="CB31" s="750"/>
      <c r="CD31" s="769"/>
      <c r="CE31" s="770"/>
      <c r="CF31" s="711" t="s">
        <v>312</v>
      </c>
      <c r="CG31" s="712"/>
      <c r="CH31" s="712"/>
      <c r="CI31" s="712"/>
      <c r="CJ31" s="712"/>
      <c r="CK31" s="712"/>
      <c r="CL31" s="712"/>
      <c r="CM31" s="712"/>
      <c r="CN31" s="712"/>
      <c r="CO31" s="712"/>
      <c r="CP31" s="712"/>
      <c r="CQ31" s="713"/>
      <c r="CR31" s="678">
        <v>39990</v>
      </c>
      <c r="CS31" s="697"/>
      <c r="CT31" s="697"/>
      <c r="CU31" s="697"/>
      <c r="CV31" s="697"/>
      <c r="CW31" s="697"/>
      <c r="CX31" s="697"/>
      <c r="CY31" s="698"/>
      <c r="CZ31" s="681">
        <v>0.4</v>
      </c>
      <c r="DA31" s="699"/>
      <c r="DB31" s="699"/>
      <c r="DC31" s="700"/>
      <c r="DD31" s="684">
        <v>38926</v>
      </c>
      <c r="DE31" s="697"/>
      <c r="DF31" s="697"/>
      <c r="DG31" s="697"/>
      <c r="DH31" s="697"/>
      <c r="DI31" s="697"/>
      <c r="DJ31" s="697"/>
      <c r="DK31" s="698"/>
      <c r="DL31" s="684">
        <v>38926</v>
      </c>
      <c r="DM31" s="697"/>
      <c r="DN31" s="697"/>
      <c r="DO31" s="697"/>
      <c r="DP31" s="697"/>
      <c r="DQ31" s="697"/>
      <c r="DR31" s="697"/>
      <c r="DS31" s="697"/>
      <c r="DT31" s="697"/>
      <c r="DU31" s="697"/>
      <c r="DV31" s="698"/>
      <c r="DW31" s="681">
        <v>1</v>
      </c>
      <c r="DX31" s="699"/>
      <c r="DY31" s="699"/>
      <c r="DZ31" s="699"/>
      <c r="EA31" s="699"/>
      <c r="EB31" s="699"/>
      <c r="EC31" s="714"/>
    </row>
    <row r="32" spans="2:133" ht="11.25" customHeight="1" x14ac:dyDescent="0.15">
      <c r="B32" s="761" t="s">
        <v>313</v>
      </c>
      <c r="C32" s="762"/>
      <c r="D32" s="762"/>
      <c r="E32" s="762"/>
      <c r="F32" s="762"/>
      <c r="G32" s="762"/>
      <c r="H32" s="762"/>
      <c r="I32" s="762"/>
      <c r="J32" s="762"/>
      <c r="K32" s="762"/>
      <c r="L32" s="762"/>
      <c r="M32" s="762"/>
      <c r="N32" s="762"/>
      <c r="O32" s="762"/>
      <c r="P32" s="762"/>
      <c r="Q32" s="763"/>
      <c r="R32" s="678">
        <v>19885</v>
      </c>
      <c r="S32" s="679"/>
      <c r="T32" s="679"/>
      <c r="U32" s="679"/>
      <c r="V32" s="679"/>
      <c r="W32" s="679"/>
      <c r="X32" s="679"/>
      <c r="Y32" s="680"/>
      <c r="Z32" s="715">
        <v>0.2</v>
      </c>
      <c r="AA32" s="715"/>
      <c r="AB32" s="715"/>
      <c r="AC32" s="715"/>
      <c r="AD32" s="716">
        <v>19885</v>
      </c>
      <c r="AE32" s="716"/>
      <c r="AF32" s="716"/>
      <c r="AG32" s="716"/>
      <c r="AH32" s="716"/>
      <c r="AI32" s="716"/>
      <c r="AJ32" s="716"/>
      <c r="AK32" s="716"/>
      <c r="AL32" s="681">
        <v>0.5</v>
      </c>
      <c r="AM32" s="682"/>
      <c r="AN32" s="682"/>
      <c r="AO32" s="717"/>
      <c r="AP32" s="754"/>
      <c r="AQ32" s="755"/>
      <c r="AR32" s="755"/>
      <c r="AS32" s="755"/>
      <c r="AT32" s="759"/>
      <c r="AU32" s="230" t="s">
        <v>314</v>
      </c>
      <c r="AV32" s="230"/>
      <c r="AW32" s="230"/>
      <c r="AX32" s="675" t="s">
        <v>315</v>
      </c>
      <c r="AY32" s="676"/>
      <c r="AZ32" s="676"/>
      <c r="BA32" s="676"/>
      <c r="BB32" s="676"/>
      <c r="BC32" s="676"/>
      <c r="BD32" s="676"/>
      <c r="BE32" s="676"/>
      <c r="BF32" s="677"/>
      <c r="BG32" s="751">
        <v>99.5</v>
      </c>
      <c r="BH32" s="697"/>
      <c r="BI32" s="697"/>
      <c r="BJ32" s="697"/>
      <c r="BK32" s="697"/>
      <c r="BL32" s="697"/>
      <c r="BM32" s="682">
        <v>96.3</v>
      </c>
      <c r="BN32" s="743"/>
      <c r="BO32" s="743"/>
      <c r="BP32" s="743"/>
      <c r="BQ32" s="721"/>
      <c r="BR32" s="751">
        <v>99.2</v>
      </c>
      <c r="BS32" s="697"/>
      <c r="BT32" s="697"/>
      <c r="BU32" s="697"/>
      <c r="BV32" s="697"/>
      <c r="BW32" s="697"/>
      <c r="BX32" s="682">
        <v>96.2</v>
      </c>
      <c r="BY32" s="743"/>
      <c r="BZ32" s="743"/>
      <c r="CA32" s="743"/>
      <c r="CB32" s="721"/>
      <c r="CD32" s="771"/>
      <c r="CE32" s="772"/>
      <c r="CF32" s="711" t="s">
        <v>316</v>
      </c>
      <c r="CG32" s="712"/>
      <c r="CH32" s="712"/>
      <c r="CI32" s="712"/>
      <c r="CJ32" s="712"/>
      <c r="CK32" s="712"/>
      <c r="CL32" s="712"/>
      <c r="CM32" s="712"/>
      <c r="CN32" s="712"/>
      <c r="CO32" s="712"/>
      <c r="CP32" s="712"/>
      <c r="CQ32" s="713"/>
      <c r="CR32" s="678" t="s">
        <v>128</v>
      </c>
      <c r="CS32" s="679"/>
      <c r="CT32" s="679"/>
      <c r="CU32" s="679"/>
      <c r="CV32" s="679"/>
      <c r="CW32" s="679"/>
      <c r="CX32" s="679"/>
      <c r="CY32" s="680"/>
      <c r="CZ32" s="681" t="s">
        <v>235</v>
      </c>
      <c r="DA32" s="699"/>
      <c r="DB32" s="699"/>
      <c r="DC32" s="700"/>
      <c r="DD32" s="684" t="s">
        <v>128</v>
      </c>
      <c r="DE32" s="679"/>
      <c r="DF32" s="679"/>
      <c r="DG32" s="679"/>
      <c r="DH32" s="679"/>
      <c r="DI32" s="679"/>
      <c r="DJ32" s="679"/>
      <c r="DK32" s="680"/>
      <c r="DL32" s="684" t="s">
        <v>128</v>
      </c>
      <c r="DM32" s="679"/>
      <c r="DN32" s="679"/>
      <c r="DO32" s="679"/>
      <c r="DP32" s="679"/>
      <c r="DQ32" s="679"/>
      <c r="DR32" s="679"/>
      <c r="DS32" s="679"/>
      <c r="DT32" s="679"/>
      <c r="DU32" s="679"/>
      <c r="DV32" s="680"/>
      <c r="DW32" s="681" t="s">
        <v>128</v>
      </c>
      <c r="DX32" s="699"/>
      <c r="DY32" s="699"/>
      <c r="DZ32" s="699"/>
      <c r="EA32" s="699"/>
      <c r="EB32" s="699"/>
      <c r="EC32" s="714"/>
    </row>
    <row r="33" spans="2:133" ht="11.25" customHeight="1" x14ac:dyDescent="0.15">
      <c r="B33" s="675" t="s">
        <v>317</v>
      </c>
      <c r="C33" s="676"/>
      <c r="D33" s="676"/>
      <c r="E33" s="676"/>
      <c r="F33" s="676"/>
      <c r="G33" s="676"/>
      <c r="H33" s="676"/>
      <c r="I33" s="676"/>
      <c r="J33" s="676"/>
      <c r="K33" s="676"/>
      <c r="L33" s="676"/>
      <c r="M33" s="676"/>
      <c r="N33" s="676"/>
      <c r="O33" s="676"/>
      <c r="P33" s="676"/>
      <c r="Q33" s="677"/>
      <c r="R33" s="678">
        <v>323602</v>
      </c>
      <c r="S33" s="679"/>
      <c r="T33" s="679"/>
      <c r="U33" s="679"/>
      <c r="V33" s="679"/>
      <c r="W33" s="679"/>
      <c r="X33" s="679"/>
      <c r="Y33" s="680"/>
      <c r="Z33" s="715">
        <v>2.8</v>
      </c>
      <c r="AA33" s="715"/>
      <c r="AB33" s="715"/>
      <c r="AC33" s="715"/>
      <c r="AD33" s="716" t="s">
        <v>128</v>
      </c>
      <c r="AE33" s="716"/>
      <c r="AF33" s="716"/>
      <c r="AG33" s="716"/>
      <c r="AH33" s="716"/>
      <c r="AI33" s="716"/>
      <c r="AJ33" s="716"/>
      <c r="AK33" s="716"/>
      <c r="AL33" s="681" t="s">
        <v>128</v>
      </c>
      <c r="AM33" s="682"/>
      <c r="AN33" s="682"/>
      <c r="AO33" s="717"/>
      <c r="AP33" s="756"/>
      <c r="AQ33" s="757"/>
      <c r="AR33" s="757"/>
      <c r="AS33" s="757"/>
      <c r="AT33" s="760"/>
      <c r="AU33" s="232"/>
      <c r="AV33" s="232"/>
      <c r="AW33" s="232"/>
      <c r="AX33" s="659" t="s">
        <v>318</v>
      </c>
      <c r="AY33" s="660"/>
      <c r="AZ33" s="660"/>
      <c r="BA33" s="660"/>
      <c r="BB33" s="660"/>
      <c r="BC33" s="660"/>
      <c r="BD33" s="660"/>
      <c r="BE33" s="660"/>
      <c r="BF33" s="661"/>
      <c r="BG33" s="742">
        <v>99.4</v>
      </c>
      <c r="BH33" s="663"/>
      <c r="BI33" s="663"/>
      <c r="BJ33" s="663"/>
      <c r="BK33" s="663"/>
      <c r="BL33" s="663"/>
      <c r="BM33" s="706">
        <v>96.1</v>
      </c>
      <c r="BN33" s="663"/>
      <c r="BO33" s="663"/>
      <c r="BP33" s="663"/>
      <c r="BQ33" s="727"/>
      <c r="BR33" s="742">
        <v>99.4</v>
      </c>
      <c r="BS33" s="663"/>
      <c r="BT33" s="663"/>
      <c r="BU33" s="663"/>
      <c r="BV33" s="663"/>
      <c r="BW33" s="663"/>
      <c r="BX33" s="706">
        <v>96.1</v>
      </c>
      <c r="BY33" s="663"/>
      <c r="BZ33" s="663"/>
      <c r="CA33" s="663"/>
      <c r="CB33" s="727"/>
      <c r="CD33" s="711" t="s">
        <v>319</v>
      </c>
      <c r="CE33" s="712"/>
      <c r="CF33" s="712"/>
      <c r="CG33" s="712"/>
      <c r="CH33" s="712"/>
      <c r="CI33" s="712"/>
      <c r="CJ33" s="712"/>
      <c r="CK33" s="712"/>
      <c r="CL33" s="712"/>
      <c r="CM33" s="712"/>
      <c r="CN33" s="712"/>
      <c r="CO33" s="712"/>
      <c r="CP33" s="712"/>
      <c r="CQ33" s="713"/>
      <c r="CR33" s="678">
        <v>5109355</v>
      </c>
      <c r="CS33" s="697"/>
      <c r="CT33" s="697"/>
      <c r="CU33" s="697"/>
      <c r="CV33" s="697"/>
      <c r="CW33" s="697"/>
      <c r="CX33" s="697"/>
      <c r="CY33" s="698"/>
      <c r="CZ33" s="681">
        <v>51.8</v>
      </c>
      <c r="DA33" s="699"/>
      <c r="DB33" s="699"/>
      <c r="DC33" s="700"/>
      <c r="DD33" s="684">
        <v>3247935</v>
      </c>
      <c r="DE33" s="697"/>
      <c r="DF33" s="697"/>
      <c r="DG33" s="697"/>
      <c r="DH33" s="697"/>
      <c r="DI33" s="697"/>
      <c r="DJ33" s="697"/>
      <c r="DK33" s="698"/>
      <c r="DL33" s="684">
        <v>2036049</v>
      </c>
      <c r="DM33" s="697"/>
      <c r="DN33" s="697"/>
      <c r="DO33" s="697"/>
      <c r="DP33" s="697"/>
      <c r="DQ33" s="697"/>
      <c r="DR33" s="697"/>
      <c r="DS33" s="697"/>
      <c r="DT33" s="697"/>
      <c r="DU33" s="697"/>
      <c r="DV33" s="698"/>
      <c r="DW33" s="681">
        <v>52.4</v>
      </c>
      <c r="DX33" s="699"/>
      <c r="DY33" s="699"/>
      <c r="DZ33" s="699"/>
      <c r="EA33" s="699"/>
      <c r="EB33" s="699"/>
      <c r="EC33" s="714"/>
    </row>
    <row r="34" spans="2:133" ht="11.25" customHeight="1" x14ac:dyDescent="0.15">
      <c r="B34" s="675" t="s">
        <v>320</v>
      </c>
      <c r="C34" s="676"/>
      <c r="D34" s="676"/>
      <c r="E34" s="676"/>
      <c r="F34" s="676"/>
      <c r="G34" s="676"/>
      <c r="H34" s="676"/>
      <c r="I34" s="676"/>
      <c r="J34" s="676"/>
      <c r="K34" s="676"/>
      <c r="L34" s="676"/>
      <c r="M34" s="676"/>
      <c r="N34" s="676"/>
      <c r="O34" s="676"/>
      <c r="P34" s="676"/>
      <c r="Q34" s="677"/>
      <c r="R34" s="678">
        <v>24788</v>
      </c>
      <c r="S34" s="679"/>
      <c r="T34" s="679"/>
      <c r="U34" s="679"/>
      <c r="V34" s="679"/>
      <c r="W34" s="679"/>
      <c r="X34" s="679"/>
      <c r="Y34" s="680"/>
      <c r="Z34" s="715">
        <v>0.2</v>
      </c>
      <c r="AA34" s="715"/>
      <c r="AB34" s="715"/>
      <c r="AC34" s="715"/>
      <c r="AD34" s="716">
        <v>5253</v>
      </c>
      <c r="AE34" s="716"/>
      <c r="AF34" s="716"/>
      <c r="AG34" s="716"/>
      <c r="AH34" s="716"/>
      <c r="AI34" s="716"/>
      <c r="AJ34" s="716"/>
      <c r="AK34" s="716"/>
      <c r="AL34" s="681">
        <v>0.1</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321</v>
      </c>
      <c r="CE34" s="712"/>
      <c r="CF34" s="712"/>
      <c r="CG34" s="712"/>
      <c r="CH34" s="712"/>
      <c r="CI34" s="712"/>
      <c r="CJ34" s="712"/>
      <c r="CK34" s="712"/>
      <c r="CL34" s="712"/>
      <c r="CM34" s="712"/>
      <c r="CN34" s="712"/>
      <c r="CO34" s="712"/>
      <c r="CP34" s="712"/>
      <c r="CQ34" s="713"/>
      <c r="CR34" s="678">
        <v>1396310</v>
      </c>
      <c r="CS34" s="679"/>
      <c r="CT34" s="679"/>
      <c r="CU34" s="679"/>
      <c r="CV34" s="679"/>
      <c r="CW34" s="679"/>
      <c r="CX34" s="679"/>
      <c r="CY34" s="680"/>
      <c r="CZ34" s="681">
        <v>14.2</v>
      </c>
      <c r="DA34" s="699"/>
      <c r="DB34" s="699"/>
      <c r="DC34" s="700"/>
      <c r="DD34" s="684">
        <v>1085025</v>
      </c>
      <c r="DE34" s="679"/>
      <c r="DF34" s="679"/>
      <c r="DG34" s="679"/>
      <c r="DH34" s="679"/>
      <c r="DI34" s="679"/>
      <c r="DJ34" s="679"/>
      <c r="DK34" s="680"/>
      <c r="DL34" s="684">
        <v>808876</v>
      </c>
      <c r="DM34" s="679"/>
      <c r="DN34" s="679"/>
      <c r="DO34" s="679"/>
      <c r="DP34" s="679"/>
      <c r="DQ34" s="679"/>
      <c r="DR34" s="679"/>
      <c r="DS34" s="679"/>
      <c r="DT34" s="679"/>
      <c r="DU34" s="679"/>
      <c r="DV34" s="680"/>
      <c r="DW34" s="681">
        <v>20.8</v>
      </c>
      <c r="DX34" s="699"/>
      <c r="DY34" s="699"/>
      <c r="DZ34" s="699"/>
      <c r="EA34" s="699"/>
      <c r="EB34" s="699"/>
      <c r="EC34" s="714"/>
    </row>
    <row r="35" spans="2:133" ht="11.25" customHeight="1" x14ac:dyDescent="0.15">
      <c r="B35" s="675" t="s">
        <v>322</v>
      </c>
      <c r="C35" s="676"/>
      <c r="D35" s="676"/>
      <c r="E35" s="676"/>
      <c r="F35" s="676"/>
      <c r="G35" s="676"/>
      <c r="H35" s="676"/>
      <c r="I35" s="676"/>
      <c r="J35" s="676"/>
      <c r="K35" s="676"/>
      <c r="L35" s="676"/>
      <c r="M35" s="676"/>
      <c r="N35" s="676"/>
      <c r="O35" s="676"/>
      <c r="P35" s="676"/>
      <c r="Q35" s="677"/>
      <c r="R35" s="678">
        <v>341036</v>
      </c>
      <c r="S35" s="679"/>
      <c r="T35" s="679"/>
      <c r="U35" s="679"/>
      <c r="V35" s="679"/>
      <c r="W35" s="679"/>
      <c r="X35" s="679"/>
      <c r="Y35" s="680"/>
      <c r="Z35" s="715">
        <v>2.9</v>
      </c>
      <c r="AA35" s="715"/>
      <c r="AB35" s="715"/>
      <c r="AC35" s="715"/>
      <c r="AD35" s="716" t="s">
        <v>128</v>
      </c>
      <c r="AE35" s="716"/>
      <c r="AF35" s="716"/>
      <c r="AG35" s="716"/>
      <c r="AH35" s="716"/>
      <c r="AI35" s="716"/>
      <c r="AJ35" s="716"/>
      <c r="AK35" s="716"/>
      <c r="AL35" s="681" t="s">
        <v>128</v>
      </c>
      <c r="AM35" s="682"/>
      <c r="AN35" s="682"/>
      <c r="AO35" s="717"/>
      <c r="AP35" s="235"/>
      <c r="AQ35" s="739" t="s">
        <v>323</v>
      </c>
      <c r="AR35" s="740"/>
      <c r="AS35" s="740"/>
      <c r="AT35" s="740"/>
      <c r="AU35" s="740"/>
      <c r="AV35" s="740"/>
      <c r="AW35" s="740"/>
      <c r="AX35" s="740"/>
      <c r="AY35" s="740"/>
      <c r="AZ35" s="740"/>
      <c r="BA35" s="740"/>
      <c r="BB35" s="740"/>
      <c r="BC35" s="740"/>
      <c r="BD35" s="740"/>
      <c r="BE35" s="740"/>
      <c r="BF35" s="741"/>
      <c r="BG35" s="739" t="s">
        <v>324</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325</v>
      </c>
      <c r="CE35" s="712"/>
      <c r="CF35" s="712"/>
      <c r="CG35" s="712"/>
      <c r="CH35" s="712"/>
      <c r="CI35" s="712"/>
      <c r="CJ35" s="712"/>
      <c r="CK35" s="712"/>
      <c r="CL35" s="712"/>
      <c r="CM35" s="712"/>
      <c r="CN35" s="712"/>
      <c r="CO35" s="712"/>
      <c r="CP35" s="712"/>
      <c r="CQ35" s="713"/>
      <c r="CR35" s="678">
        <v>19111</v>
      </c>
      <c r="CS35" s="697"/>
      <c r="CT35" s="697"/>
      <c r="CU35" s="697"/>
      <c r="CV35" s="697"/>
      <c r="CW35" s="697"/>
      <c r="CX35" s="697"/>
      <c r="CY35" s="698"/>
      <c r="CZ35" s="681">
        <v>0.2</v>
      </c>
      <c r="DA35" s="699"/>
      <c r="DB35" s="699"/>
      <c r="DC35" s="700"/>
      <c r="DD35" s="684">
        <v>15118</v>
      </c>
      <c r="DE35" s="697"/>
      <c r="DF35" s="697"/>
      <c r="DG35" s="697"/>
      <c r="DH35" s="697"/>
      <c r="DI35" s="697"/>
      <c r="DJ35" s="697"/>
      <c r="DK35" s="698"/>
      <c r="DL35" s="684">
        <v>15118</v>
      </c>
      <c r="DM35" s="697"/>
      <c r="DN35" s="697"/>
      <c r="DO35" s="697"/>
      <c r="DP35" s="697"/>
      <c r="DQ35" s="697"/>
      <c r="DR35" s="697"/>
      <c r="DS35" s="697"/>
      <c r="DT35" s="697"/>
      <c r="DU35" s="697"/>
      <c r="DV35" s="698"/>
      <c r="DW35" s="681">
        <v>0.4</v>
      </c>
      <c r="DX35" s="699"/>
      <c r="DY35" s="699"/>
      <c r="DZ35" s="699"/>
      <c r="EA35" s="699"/>
      <c r="EB35" s="699"/>
      <c r="EC35" s="714"/>
    </row>
    <row r="36" spans="2:133" ht="11.25" customHeight="1" x14ac:dyDescent="0.15">
      <c r="B36" s="675" t="s">
        <v>326</v>
      </c>
      <c r="C36" s="676"/>
      <c r="D36" s="676"/>
      <c r="E36" s="676"/>
      <c r="F36" s="676"/>
      <c r="G36" s="676"/>
      <c r="H36" s="676"/>
      <c r="I36" s="676"/>
      <c r="J36" s="676"/>
      <c r="K36" s="676"/>
      <c r="L36" s="676"/>
      <c r="M36" s="676"/>
      <c r="N36" s="676"/>
      <c r="O36" s="676"/>
      <c r="P36" s="676"/>
      <c r="Q36" s="677"/>
      <c r="R36" s="678">
        <v>2640677</v>
      </c>
      <c r="S36" s="679"/>
      <c r="T36" s="679"/>
      <c r="U36" s="679"/>
      <c r="V36" s="679"/>
      <c r="W36" s="679"/>
      <c r="X36" s="679"/>
      <c r="Y36" s="680"/>
      <c r="Z36" s="715">
        <v>22.6</v>
      </c>
      <c r="AA36" s="715"/>
      <c r="AB36" s="715"/>
      <c r="AC36" s="715"/>
      <c r="AD36" s="716" t="s">
        <v>235</v>
      </c>
      <c r="AE36" s="716"/>
      <c r="AF36" s="716"/>
      <c r="AG36" s="716"/>
      <c r="AH36" s="716"/>
      <c r="AI36" s="716"/>
      <c r="AJ36" s="716"/>
      <c r="AK36" s="716"/>
      <c r="AL36" s="681" t="s">
        <v>235</v>
      </c>
      <c r="AM36" s="682"/>
      <c r="AN36" s="682"/>
      <c r="AO36" s="717"/>
      <c r="AP36" s="235"/>
      <c r="AQ36" s="730" t="s">
        <v>327</v>
      </c>
      <c r="AR36" s="731"/>
      <c r="AS36" s="731"/>
      <c r="AT36" s="731"/>
      <c r="AU36" s="731"/>
      <c r="AV36" s="731"/>
      <c r="AW36" s="731"/>
      <c r="AX36" s="731"/>
      <c r="AY36" s="732"/>
      <c r="AZ36" s="733">
        <v>1823859</v>
      </c>
      <c r="BA36" s="734"/>
      <c r="BB36" s="734"/>
      <c r="BC36" s="734"/>
      <c r="BD36" s="734"/>
      <c r="BE36" s="734"/>
      <c r="BF36" s="735"/>
      <c r="BG36" s="736" t="s">
        <v>328</v>
      </c>
      <c r="BH36" s="737"/>
      <c r="BI36" s="737"/>
      <c r="BJ36" s="737"/>
      <c r="BK36" s="737"/>
      <c r="BL36" s="737"/>
      <c r="BM36" s="737"/>
      <c r="BN36" s="737"/>
      <c r="BO36" s="737"/>
      <c r="BP36" s="737"/>
      <c r="BQ36" s="737"/>
      <c r="BR36" s="737"/>
      <c r="BS36" s="737"/>
      <c r="BT36" s="737"/>
      <c r="BU36" s="738"/>
      <c r="BV36" s="733">
        <v>74343</v>
      </c>
      <c r="BW36" s="734"/>
      <c r="BX36" s="734"/>
      <c r="BY36" s="734"/>
      <c r="BZ36" s="734"/>
      <c r="CA36" s="734"/>
      <c r="CB36" s="735"/>
      <c r="CD36" s="711" t="s">
        <v>329</v>
      </c>
      <c r="CE36" s="712"/>
      <c r="CF36" s="712"/>
      <c r="CG36" s="712"/>
      <c r="CH36" s="712"/>
      <c r="CI36" s="712"/>
      <c r="CJ36" s="712"/>
      <c r="CK36" s="712"/>
      <c r="CL36" s="712"/>
      <c r="CM36" s="712"/>
      <c r="CN36" s="712"/>
      <c r="CO36" s="712"/>
      <c r="CP36" s="712"/>
      <c r="CQ36" s="713"/>
      <c r="CR36" s="678">
        <v>775679</v>
      </c>
      <c r="CS36" s="679"/>
      <c r="CT36" s="679"/>
      <c r="CU36" s="679"/>
      <c r="CV36" s="679"/>
      <c r="CW36" s="679"/>
      <c r="CX36" s="679"/>
      <c r="CY36" s="680"/>
      <c r="CZ36" s="681">
        <v>7.9</v>
      </c>
      <c r="DA36" s="699"/>
      <c r="DB36" s="699"/>
      <c r="DC36" s="700"/>
      <c r="DD36" s="684">
        <v>683799</v>
      </c>
      <c r="DE36" s="679"/>
      <c r="DF36" s="679"/>
      <c r="DG36" s="679"/>
      <c r="DH36" s="679"/>
      <c r="DI36" s="679"/>
      <c r="DJ36" s="679"/>
      <c r="DK36" s="680"/>
      <c r="DL36" s="684">
        <v>438813</v>
      </c>
      <c r="DM36" s="679"/>
      <c r="DN36" s="679"/>
      <c r="DO36" s="679"/>
      <c r="DP36" s="679"/>
      <c r="DQ36" s="679"/>
      <c r="DR36" s="679"/>
      <c r="DS36" s="679"/>
      <c r="DT36" s="679"/>
      <c r="DU36" s="679"/>
      <c r="DV36" s="680"/>
      <c r="DW36" s="681">
        <v>11.3</v>
      </c>
      <c r="DX36" s="699"/>
      <c r="DY36" s="699"/>
      <c r="DZ36" s="699"/>
      <c r="EA36" s="699"/>
      <c r="EB36" s="699"/>
      <c r="EC36" s="714"/>
    </row>
    <row r="37" spans="2:133" ht="11.25" customHeight="1" x14ac:dyDescent="0.15">
      <c r="B37" s="675" t="s">
        <v>330</v>
      </c>
      <c r="C37" s="676"/>
      <c r="D37" s="676"/>
      <c r="E37" s="676"/>
      <c r="F37" s="676"/>
      <c r="G37" s="676"/>
      <c r="H37" s="676"/>
      <c r="I37" s="676"/>
      <c r="J37" s="676"/>
      <c r="K37" s="676"/>
      <c r="L37" s="676"/>
      <c r="M37" s="676"/>
      <c r="N37" s="676"/>
      <c r="O37" s="676"/>
      <c r="P37" s="676"/>
      <c r="Q37" s="677"/>
      <c r="R37" s="678">
        <v>1005909</v>
      </c>
      <c r="S37" s="679"/>
      <c r="T37" s="679"/>
      <c r="U37" s="679"/>
      <c r="V37" s="679"/>
      <c r="W37" s="679"/>
      <c r="X37" s="679"/>
      <c r="Y37" s="680"/>
      <c r="Z37" s="715">
        <v>8.6</v>
      </c>
      <c r="AA37" s="715"/>
      <c r="AB37" s="715"/>
      <c r="AC37" s="715"/>
      <c r="AD37" s="716" t="s">
        <v>128</v>
      </c>
      <c r="AE37" s="716"/>
      <c r="AF37" s="716"/>
      <c r="AG37" s="716"/>
      <c r="AH37" s="716"/>
      <c r="AI37" s="716"/>
      <c r="AJ37" s="716"/>
      <c r="AK37" s="716"/>
      <c r="AL37" s="681" t="s">
        <v>235</v>
      </c>
      <c r="AM37" s="682"/>
      <c r="AN37" s="682"/>
      <c r="AO37" s="717"/>
      <c r="AQ37" s="718" t="s">
        <v>331</v>
      </c>
      <c r="AR37" s="719"/>
      <c r="AS37" s="719"/>
      <c r="AT37" s="719"/>
      <c r="AU37" s="719"/>
      <c r="AV37" s="719"/>
      <c r="AW37" s="719"/>
      <c r="AX37" s="719"/>
      <c r="AY37" s="720"/>
      <c r="AZ37" s="678">
        <v>1128593</v>
      </c>
      <c r="BA37" s="679"/>
      <c r="BB37" s="679"/>
      <c r="BC37" s="679"/>
      <c r="BD37" s="697"/>
      <c r="BE37" s="697"/>
      <c r="BF37" s="721"/>
      <c r="BG37" s="711" t="s">
        <v>332</v>
      </c>
      <c r="BH37" s="712"/>
      <c r="BI37" s="712"/>
      <c r="BJ37" s="712"/>
      <c r="BK37" s="712"/>
      <c r="BL37" s="712"/>
      <c r="BM37" s="712"/>
      <c r="BN37" s="712"/>
      <c r="BO37" s="712"/>
      <c r="BP37" s="712"/>
      <c r="BQ37" s="712"/>
      <c r="BR37" s="712"/>
      <c r="BS37" s="712"/>
      <c r="BT37" s="712"/>
      <c r="BU37" s="713"/>
      <c r="BV37" s="678">
        <v>57247</v>
      </c>
      <c r="BW37" s="679"/>
      <c r="BX37" s="679"/>
      <c r="BY37" s="679"/>
      <c r="BZ37" s="679"/>
      <c r="CA37" s="679"/>
      <c r="CB37" s="722"/>
      <c r="CD37" s="711" t="s">
        <v>333</v>
      </c>
      <c r="CE37" s="712"/>
      <c r="CF37" s="712"/>
      <c r="CG37" s="712"/>
      <c r="CH37" s="712"/>
      <c r="CI37" s="712"/>
      <c r="CJ37" s="712"/>
      <c r="CK37" s="712"/>
      <c r="CL37" s="712"/>
      <c r="CM37" s="712"/>
      <c r="CN37" s="712"/>
      <c r="CO37" s="712"/>
      <c r="CP37" s="712"/>
      <c r="CQ37" s="713"/>
      <c r="CR37" s="678">
        <v>476986</v>
      </c>
      <c r="CS37" s="697"/>
      <c r="CT37" s="697"/>
      <c r="CU37" s="697"/>
      <c r="CV37" s="697"/>
      <c r="CW37" s="697"/>
      <c r="CX37" s="697"/>
      <c r="CY37" s="698"/>
      <c r="CZ37" s="681">
        <v>4.8</v>
      </c>
      <c r="DA37" s="699"/>
      <c r="DB37" s="699"/>
      <c r="DC37" s="700"/>
      <c r="DD37" s="684">
        <v>449106</v>
      </c>
      <c r="DE37" s="697"/>
      <c r="DF37" s="697"/>
      <c r="DG37" s="697"/>
      <c r="DH37" s="697"/>
      <c r="DI37" s="697"/>
      <c r="DJ37" s="697"/>
      <c r="DK37" s="698"/>
      <c r="DL37" s="684">
        <v>336397</v>
      </c>
      <c r="DM37" s="697"/>
      <c r="DN37" s="697"/>
      <c r="DO37" s="697"/>
      <c r="DP37" s="697"/>
      <c r="DQ37" s="697"/>
      <c r="DR37" s="697"/>
      <c r="DS37" s="697"/>
      <c r="DT37" s="697"/>
      <c r="DU37" s="697"/>
      <c r="DV37" s="698"/>
      <c r="DW37" s="681">
        <v>8.6999999999999993</v>
      </c>
      <c r="DX37" s="699"/>
      <c r="DY37" s="699"/>
      <c r="DZ37" s="699"/>
      <c r="EA37" s="699"/>
      <c r="EB37" s="699"/>
      <c r="EC37" s="714"/>
    </row>
    <row r="38" spans="2:133" ht="11.25" customHeight="1" x14ac:dyDescent="0.15">
      <c r="B38" s="675" t="s">
        <v>334</v>
      </c>
      <c r="C38" s="676"/>
      <c r="D38" s="676"/>
      <c r="E38" s="676"/>
      <c r="F38" s="676"/>
      <c r="G38" s="676"/>
      <c r="H38" s="676"/>
      <c r="I38" s="676"/>
      <c r="J38" s="676"/>
      <c r="K38" s="676"/>
      <c r="L38" s="676"/>
      <c r="M38" s="676"/>
      <c r="N38" s="676"/>
      <c r="O38" s="676"/>
      <c r="P38" s="676"/>
      <c r="Q38" s="677"/>
      <c r="R38" s="678">
        <v>191599</v>
      </c>
      <c r="S38" s="679"/>
      <c r="T38" s="679"/>
      <c r="U38" s="679"/>
      <c r="V38" s="679"/>
      <c r="W38" s="679"/>
      <c r="X38" s="679"/>
      <c r="Y38" s="680"/>
      <c r="Z38" s="715">
        <v>1.6</v>
      </c>
      <c r="AA38" s="715"/>
      <c r="AB38" s="715"/>
      <c r="AC38" s="715"/>
      <c r="AD38" s="716">
        <v>10632</v>
      </c>
      <c r="AE38" s="716"/>
      <c r="AF38" s="716"/>
      <c r="AG38" s="716"/>
      <c r="AH38" s="716"/>
      <c r="AI38" s="716"/>
      <c r="AJ38" s="716"/>
      <c r="AK38" s="716"/>
      <c r="AL38" s="681">
        <v>0.3</v>
      </c>
      <c r="AM38" s="682"/>
      <c r="AN38" s="682"/>
      <c r="AO38" s="717"/>
      <c r="AQ38" s="718" t="s">
        <v>335</v>
      </c>
      <c r="AR38" s="719"/>
      <c r="AS38" s="719"/>
      <c r="AT38" s="719"/>
      <c r="AU38" s="719"/>
      <c r="AV38" s="719"/>
      <c r="AW38" s="719"/>
      <c r="AX38" s="719"/>
      <c r="AY38" s="720"/>
      <c r="AZ38" s="678" t="s">
        <v>235</v>
      </c>
      <c r="BA38" s="679"/>
      <c r="BB38" s="679"/>
      <c r="BC38" s="679"/>
      <c r="BD38" s="697"/>
      <c r="BE38" s="697"/>
      <c r="BF38" s="721"/>
      <c r="BG38" s="711" t="s">
        <v>336</v>
      </c>
      <c r="BH38" s="712"/>
      <c r="BI38" s="712"/>
      <c r="BJ38" s="712"/>
      <c r="BK38" s="712"/>
      <c r="BL38" s="712"/>
      <c r="BM38" s="712"/>
      <c r="BN38" s="712"/>
      <c r="BO38" s="712"/>
      <c r="BP38" s="712"/>
      <c r="BQ38" s="712"/>
      <c r="BR38" s="712"/>
      <c r="BS38" s="712"/>
      <c r="BT38" s="712"/>
      <c r="BU38" s="713"/>
      <c r="BV38" s="678">
        <v>2013</v>
      </c>
      <c r="BW38" s="679"/>
      <c r="BX38" s="679"/>
      <c r="BY38" s="679"/>
      <c r="BZ38" s="679"/>
      <c r="CA38" s="679"/>
      <c r="CB38" s="722"/>
      <c r="CD38" s="711" t="s">
        <v>337</v>
      </c>
      <c r="CE38" s="712"/>
      <c r="CF38" s="712"/>
      <c r="CG38" s="712"/>
      <c r="CH38" s="712"/>
      <c r="CI38" s="712"/>
      <c r="CJ38" s="712"/>
      <c r="CK38" s="712"/>
      <c r="CL38" s="712"/>
      <c r="CM38" s="712"/>
      <c r="CN38" s="712"/>
      <c r="CO38" s="712"/>
      <c r="CP38" s="712"/>
      <c r="CQ38" s="713"/>
      <c r="CR38" s="678">
        <v>1823859</v>
      </c>
      <c r="CS38" s="679"/>
      <c r="CT38" s="679"/>
      <c r="CU38" s="679"/>
      <c r="CV38" s="679"/>
      <c r="CW38" s="679"/>
      <c r="CX38" s="679"/>
      <c r="CY38" s="680"/>
      <c r="CZ38" s="681">
        <v>18.5</v>
      </c>
      <c r="DA38" s="699"/>
      <c r="DB38" s="699"/>
      <c r="DC38" s="700"/>
      <c r="DD38" s="684">
        <v>1176670</v>
      </c>
      <c r="DE38" s="679"/>
      <c r="DF38" s="679"/>
      <c r="DG38" s="679"/>
      <c r="DH38" s="679"/>
      <c r="DI38" s="679"/>
      <c r="DJ38" s="679"/>
      <c r="DK38" s="680"/>
      <c r="DL38" s="684">
        <v>773242</v>
      </c>
      <c r="DM38" s="679"/>
      <c r="DN38" s="679"/>
      <c r="DO38" s="679"/>
      <c r="DP38" s="679"/>
      <c r="DQ38" s="679"/>
      <c r="DR38" s="679"/>
      <c r="DS38" s="679"/>
      <c r="DT38" s="679"/>
      <c r="DU38" s="679"/>
      <c r="DV38" s="680"/>
      <c r="DW38" s="681">
        <v>19.899999999999999</v>
      </c>
      <c r="DX38" s="699"/>
      <c r="DY38" s="699"/>
      <c r="DZ38" s="699"/>
      <c r="EA38" s="699"/>
      <c r="EB38" s="699"/>
      <c r="EC38" s="714"/>
    </row>
    <row r="39" spans="2:133" ht="11.25" customHeight="1" x14ac:dyDescent="0.15">
      <c r="B39" s="675" t="s">
        <v>338</v>
      </c>
      <c r="C39" s="676"/>
      <c r="D39" s="676"/>
      <c r="E39" s="676"/>
      <c r="F39" s="676"/>
      <c r="G39" s="676"/>
      <c r="H39" s="676"/>
      <c r="I39" s="676"/>
      <c r="J39" s="676"/>
      <c r="K39" s="676"/>
      <c r="L39" s="676"/>
      <c r="M39" s="676"/>
      <c r="N39" s="676"/>
      <c r="O39" s="676"/>
      <c r="P39" s="676"/>
      <c r="Q39" s="677"/>
      <c r="R39" s="678">
        <v>352246</v>
      </c>
      <c r="S39" s="679"/>
      <c r="T39" s="679"/>
      <c r="U39" s="679"/>
      <c r="V39" s="679"/>
      <c r="W39" s="679"/>
      <c r="X39" s="679"/>
      <c r="Y39" s="680"/>
      <c r="Z39" s="715">
        <v>3</v>
      </c>
      <c r="AA39" s="715"/>
      <c r="AB39" s="715"/>
      <c r="AC39" s="715"/>
      <c r="AD39" s="716" t="s">
        <v>235</v>
      </c>
      <c r="AE39" s="716"/>
      <c r="AF39" s="716"/>
      <c r="AG39" s="716"/>
      <c r="AH39" s="716"/>
      <c r="AI39" s="716"/>
      <c r="AJ39" s="716"/>
      <c r="AK39" s="716"/>
      <c r="AL39" s="681" t="s">
        <v>235</v>
      </c>
      <c r="AM39" s="682"/>
      <c r="AN39" s="682"/>
      <c r="AO39" s="717"/>
      <c r="AQ39" s="718" t="s">
        <v>339</v>
      </c>
      <c r="AR39" s="719"/>
      <c r="AS39" s="719"/>
      <c r="AT39" s="719"/>
      <c r="AU39" s="719"/>
      <c r="AV39" s="719"/>
      <c r="AW39" s="719"/>
      <c r="AX39" s="719"/>
      <c r="AY39" s="720"/>
      <c r="AZ39" s="678" t="s">
        <v>235</v>
      </c>
      <c r="BA39" s="679"/>
      <c r="BB39" s="679"/>
      <c r="BC39" s="679"/>
      <c r="BD39" s="697"/>
      <c r="BE39" s="697"/>
      <c r="BF39" s="721"/>
      <c r="BG39" s="711" t="s">
        <v>340</v>
      </c>
      <c r="BH39" s="712"/>
      <c r="BI39" s="712"/>
      <c r="BJ39" s="712"/>
      <c r="BK39" s="712"/>
      <c r="BL39" s="712"/>
      <c r="BM39" s="712"/>
      <c r="BN39" s="712"/>
      <c r="BO39" s="712"/>
      <c r="BP39" s="712"/>
      <c r="BQ39" s="712"/>
      <c r="BR39" s="712"/>
      <c r="BS39" s="712"/>
      <c r="BT39" s="712"/>
      <c r="BU39" s="713"/>
      <c r="BV39" s="678">
        <v>3140</v>
      </c>
      <c r="BW39" s="679"/>
      <c r="BX39" s="679"/>
      <c r="BY39" s="679"/>
      <c r="BZ39" s="679"/>
      <c r="CA39" s="679"/>
      <c r="CB39" s="722"/>
      <c r="CD39" s="711" t="s">
        <v>341</v>
      </c>
      <c r="CE39" s="712"/>
      <c r="CF39" s="712"/>
      <c r="CG39" s="712"/>
      <c r="CH39" s="712"/>
      <c r="CI39" s="712"/>
      <c r="CJ39" s="712"/>
      <c r="CK39" s="712"/>
      <c r="CL39" s="712"/>
      <c r="CM39" s="712"/>
      <c r="CN39" s="712"/>
      <c r="CO39" s="712"/>
      <c r="CP39" s="712"/>
      <c r="CQ39" s="713"/>
      <c r="CR39" s="678">
        <v>1019396</v>
      </c>
      <c r="CS39" s="697"/>
      <c r="CT39" s="697"/>
      <c r="CU39" s="697"/>
      <c r="CV39" s="697"/>
      <c r="CW39" s="697"/>
      <c r="CX39" s="697"/>
      <c r="CY39" s="698"/>
      <c r="CZ39" s="681">
        <v>10.3</v>
      </c>
      <c r="DA39" s="699"/>
      <c r="DB39" s="699"/>
      <c r="DC39" s="700"/>
      <c r="DD39" s="684">
        <v>287323</v>
      </c>
      <c r="DE39" s="697"/>
      <c r="DF39" s="697"/>
      <c r="DG39" s="697"/>
      <c r="DH39" s="697"/>
      <c r="DI39" s="697"/>
      <c r="DJ39" s="697"/>
      <c r="DK39" s="698"/>
      <c r="DL39" s="684" t="s">
        <v>235</v>
      </c>
      <c r="DM39" s="697"/>
      <c r="DN39" s="697"/>
      <c r="DO39" s="697"/>
      <c r="DP39" s="697"/>
      <c r="DQ39" s="697"/>
      <c r="DR39" s="697"/>
      <c r="DS39" s="697"/>
      <c r="DT39" s="697"/>
      <c r="DU39" s="697"/>
      <c r="DV39" s="698"/>
      <c r="DW39" s="681" t="s">
        <v>128</v>
      </c>
      <c r="DX39" s="699"/>
      <c r="DY39" s="699"/>
      <c r="DZ39" s="699"/>
      <c r="EA39" s="699"/>
      <c r="EB39" s="699"/>
      <c r="EC39" s="714"/>
    </row>
    <row r="40" spans="2:133" ht="11.25" customHeight="1" x14ac:dyDescent="0.15">
      <c r="B40" s="675" t="s">
        <v>342</v>
      </c>
      <c r="C40" s="676"/>
      <c r="D40" s="676"/>
      <c r="E40" s="676"/>
      <c r="F40" s="676"/>
      <c r="G40" s="676"/>
      <c r="H40" s="676"/>
      <c r="I40" s="676"/>
      <c r="J40" s="676"/>
      <c r="K40" s="676"/>
      <c r="L40" s="676"/>
      <c r="M40" s="676"/>
      <c r="N40" s="676"/>
      <c r="O40" s="676"/>
      <c r="P40" s="676"/>
      <c r="Q40" s="677"/>
      <c r="R40" s="678" t="s">
        <v>128</v>
      </c>
      <c r="S40" s="679"/>
      <c r="T40" s="679"/>
      <c r="U40" s="679"/>
      <c r="V40" s="679"/>
      <c r="W40" s="679"/>
      <c r="X40" s="679"/>
      <c r="Y40" s="680"/>
      <c r="Z40" s="715" t="s">
        <v>128</v>
      </c>
      <c r="AA40" s="715"/>
      <c r="AB40" s="715"/>
      <c r="AC40" s="715"/>
      <c r="AD40" s="716" t="s">
        <v>235</v>
      </c>
      <c r="AE40" s="716"/>
      <c r="AF40" s="716"/>
      <c r="AG40" s="716"/>
      <c r="AH40" s="716"/>
      <c r="AI40" s="716"/>
      <c r="AJ40" s="716"/>
      <c r="AK40" s="716"/>
      <c r="AL40" s="681" t="s">
        <v>128</v>
      </c>
      <c r="AM40" s="682"/>
      <c r="AN40" s="682"/>
      <c r="AO40" s="717"/>
      <c r="AQ40" s="718" t="s">
        <v>343</v>
      </c>
      <c r="AR40" s="719"/>
      <c r="AS40" s="719"/>
      <c r="AT40" s="719"/>
      <c r="AU40" s="719"/>
      <c r="AV40" s="719"/>
      <c r="AW40" s="719"/>
      <c r="AX40" s="719"/>
      <c r="AY40" s="720"/>
      <c r="AZ40" s="678" t="s">
        <v>128</v>
      </c>
      <c r="BA40" s="679"/>
      <c r="BB40" s="679"/>
      <c r="BC40" s="679"/>
      <c r="BD40" s="697"/>
      <c r="BE40" s="697"/>
      <c r="BF40" s="721"/>
      <c r="BG40" s="723" t="s">
        <v>344</v>
      </c>
      <c r="BH40" s="724"/>
      <c r="BI40" s="724"/>
      <c r="BJ40" s="724"/>
      <c r="BK40" s="724"/>
      <c r="BL40" s="236"/>
      <c r="BM40" s="712" t="s">
        <v>345</v>
      </c>
      <c r="BN40" s="712"/>
      <c r="BO40" s="712"/>
      <c r="BP40" s="712"/>
      <c r="BQ40" s="712"/>
      <c r="BR40" s="712"/>
      <c r="BS40" s="712"/>
      <c r="BT40" s="712"/>
      <c r="BU40" s="713"/>
      <c r="BV40" s="678">
        <v>84</v>
      </c>
      <c r="BW40" s="679"/>
      <c r="BX40" s="679"/>
      <c r="BY40" s="679"/>
      <c r="BZ40" s="679"/>
      <c r="CA40" s="679"/>
      <c r="CB40" s="722"/>
      <c r="CD40" s="711" t="s">
        <v>346</v>
      </c>
      <c r="CE40" s="712"/>
      <c r="CF40" s="712"/>
      <c r="CG40" s="712"/>
      <c r="CH40" s="712"/>
      <c r="CI40" s="712"/>
      <c r="CJ40" s="712"/>
      <c r="CK40" s="712"/>
      <c r="CL40" s="712"/>
      <c r="CM40" s="712"/>
      <c r="CN40" s="712"/>
      <c r="CO40" s="712"/>
      <c r="CP40" s="712"/>
      <c r="CQ40" s="713"/>
      <c r="CR40" s="678">
        <v>75000</v>
      </c>
      <c r="CS40" s="679"/>
      <c r="CT40" s="679"/>
      <c r="CU40" s="679"/>
      <c r="CV40" s="679"/>
      <c r="CW40" s="679"/>
      <c r="CX40" s="679"/>
      <c r="CY40" s="680"/>
      <c r="CZ40" s="681">
        <v>0.8</v>
      </c>
      <c r="DA40" s="699"/>
      <c r="DB40" s="699"/>
      <c r="DC40" s="700"/>
      <c r="DD40" s="684" t="s">
        <v>128</v>
      </c>
      <c r="DE40" s="679"/>
      <c r="DF40" s="679"/>
      <c r="DG40" s="679"/>
      <c r="DH40" s="679"/>
      <c r="DI40" s="679"/>
      <c r="DJ40" s="679"/>
      <c r="DK40" s="680"/>
      <c r="DL40" s="684" t="s">
        <v>235</v>
      </c>
      <c r="DM40" s="679"/>
      <c r="DN40" s="679"/>
      <c r="DO40" s="679"/>
      <c r="DP40" s="679"/>
      <c r="DQ40" s="679"/>
      <c r="DR40" s="679"/>
      <c r="DS40" s="679"/>
      <c r="DT40" s="679"/>
      <c r="DU40" s="679"/>
      <c r="DV40" s="680"/>
      <c r="DW40" s="681" t="s">
        <v>128</v>
      </c>
      <c r="DX40" s="699"/>
      <c r="DY40" s="699"/>
      <c r="DZ40" s="699"/>
      <c r="EA40" s="699"/>
      <c r="EB40" s="699"/>
      <c r="EC40" s="714"/>
    </row>
    <row r="41" spans="2:133" ht="11.25" customHeight="1" x14ac:dyDescent="0.15">
      <c r="B41" s="675" t="s">
        <v>347</v>
      </c>
      <c r="C41" s="676"/>
      <c r="D41" s="676"/>
      <c r="E41" s="676"/>
      <c r="F41" s="676"/>
      <c r="G41" s="676"/>
      <c r="H41" s="676"/>
      <c r="I41" s="676"/>
      <c r="J41" s="676"/>
      <c r="K41" s="676"/>
      <c r="L41" s="676"/>
      <c r="M41" s="676"/>
      <c r="N41" s="676"/>
      <c r="O41" s="676"/>
      <c r="P41" s="676"/>
      <c r="Q41" s="677"/>
      <c r="R41" s="678">
        <v>165046</v>
      </c>
      <c r="S41" s="679"/>
      <c r="T41" s="679"/>
      <c r="U41" s="679"/>
      <c r="V41" s="679"/>
      <c r="W41" s="679"/>
      <c r="X41" s="679"/>
      <c r="Y41" s="680"/>
      <c r="Z41" s="715">
        <v>1.4</v>
      </c>
      <c r="AA41" s="715"/>
      <c r="AB41" s="715"/>
      <c r="AC41" s="715"/>
      <c r="AD41" s="716" t="s">
        <v>235</v>
      </c>
      <c r="AE41" s="716"/>
      <c r="AF41" s="716"/>
      <c r="AG41" s="716"/>
      <c r="AH41" s="716"/>
      <c r="AI41" s="716"/>
      <c r="AJ41" s="716"/>
      <c r="AK41" s="716"/>
      <c r="AL41" s="681" t="s">
        <v>128</v>
      </c>
      <c r="AM41" s="682"/>
      <c r="AN41" s="682"/>
      <c r="AO41" s="717"/>
      <c r="AQ41" s="718" t="s">
        <v>348</v>
      </c>
      <c r="AR41" s="719"/>
      <c r="AS41" s="719"/>
      <c r="AT41" s="719"/>
      <c r="AU41" s="719"/>
      <c r="AV41" s="719"/>
      <c r="AW41" s="719"/>
      <c r="AX41" s="719"/>
      <c r="AY41" s="720"/>
      <c r="AZ41" s="678">
        <v>140236</v>
      </c>
      <c r="BA41" s="679"/>
      <c r="BB41" s="679"/>
      <c r="BC41" s="679"/>
      <c r="BD41" s="697"/>
      <c r="BE41" s="697"/>
      <c r="BF41" s="721"/>
      <c r="BG41" s="723"/>
      <c r="BH41" s="724"/>
      <c r="BI41" s="724"/>
      <c r="BJ41" s="724"/>
      <c r="BK41" s="724"/>
      <c r="BL41" s="236"/>
      <c r="BM41" s="712" t="s">
        <v>349</v>
      </c>
      <c r="BN41" s="712"/>
      <c r="BO41" s="712"/>
      <c r="BP41" s="712"/>
      <c r="BQ41" s="712"/>
      <c r="BR41" s="712"/>
      <c r="BS41" s="712"/>
      <c r="BT41" s="712"/>
      <c r="BU41" s="713"/>
      <c r="BV41" s="678">
        <v>1</v>
      </c>
      <c r="BW41" s="679"/>
      <c r="BX41" s="679"/>
      <c r="BY41" s="679"/>
      <c r="BZ41" s="679"/>
      <c r="CA41" s="679"/>
      <c r="CB41" s="722"/>
      <c r="CD41" s="711" t="s">
        <v>350</v>
      </c>
      <c r="CE41" s="712"/>
      <c r="CF41" s="712"/>
      <c r="CG41" s="712"/>
      <c r="CH41" s="712"/>
      <c r="CI41" s="712"/>
      <c r="CJ41" s="712"/>
      <c r="CK41" s="712"/>
      <c r="CL41" s="712"/>
      <c r="CM41" s="712"/>
      <c r="CN41" s="712"/>
      <c r="CO41" s="712"/>
      <c r="CP41" s="712"/>
      <c r="CQ41" s="713"/>
      <c r="CR41" s="678" t="s">
        <v>128</v>
      </c>
      <c r="CS41" s="697"/>
      <c r="CT41" s="697"/>
      <c r="CU41" s="697"/>
      <c r="CV41" s="697"/>
      <c r="CW41" s="697"/>
      <c r="CX41" s="697"/>
      <c r="CY41" s="698"/>
      <c r="CZ41" s="681" t="s">
        <v>128</v>
      </c>
      <c r="DA41" s="699"/>
      <c r="DB41" s="699"/>
      <c r="DC41" s="700"/>
      <c r="DD41" s="684" t="s">
        <v>128</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351</v>
      </c>
      <c r="C42" s="660"/>
      <c r="D42" s="660"/>
      <c r="E42" s="660"/>
      <c r="F42" s="660"/>
      <c r="G42" s="660"/>
      <c r="H42" s="660"/>
      <c r="I42" s="660"/>
      <c r="J42" s="660"/>
      <c r="K42" s="660"/>
      <c r="L42" s="660"/>
      <c r="M42" s="660"/>
      <c r="N42" s="660"/>
      <c r="O42" s="660"/>
      <c r="P42" s="660"/>
      <c r="Q42" s="661"/>
      <c r="R42" s="662">
        <v>11681464</v>
      </c>
      <c r="S42" s="701"/>
      <c r="T42" s="701"/>
      <c r="U42" s="701"/>
      <c r="V42" s="701"/>
      <c r="W42" s="701"/>
      <c r="X42" s="701"/>
      <c r="Y42" s="703"/>
      <c r="Z42" s="704">
        <v>100</v>
      </c>
      <c r="AA42" s="704"/>
      <c r="AB42" s="704"/>
      <c r="AC42" s="704"/>
      <c r="AD42" s="705">
        <v>3719798</v>
      </c>
      <c r="AE42" s="705"/>
      <c r="AF42" s="705"/>
      <c r="AG42" s="705"/>
      <c r="AH42" s="705"/>
      <c r="AI42" s="705"/>
      <c r="AJ42" s="705"/>
      <c r="AK42" s="705"/>
      <c r="AL42" s="665">
        <v>100</v>
      </c>
      <c r="AM42" s="706"/>
      <c r="AN42" s="706"/>
      <c r="AO42" s="707"/>
      <c r="AQ42" s="708" t="s">
        <v>352</v>
      </c>
      <c r="AR42" s="709"/>
      <c r="AS42" s="709"/>
      <c r="AT42" s="709"/>
      <c r="AU42" s="709"/>
      <c r="AV42" s="709"/>
      <c r="AW42" s="709"/>
      <c r="AX42" s="709"/>
      <c r="AY42" s="710"/>
      <c r="AZ42" s="662">
        <v>555030</v>
      </c>
      <c r="BA42" s="701"/>
      <c r="BB42" s="701"/>
      <c r="BC42" s="701"/>
      <c r="BD42" s="663"/>
      <c r="BE42" s="663"/>
      <c r="BF42" s="727"/>
      <c r="BG42" s="725"/>
      <c r="BH42" s="726"/>
      <c r="BI42" s="726"/>
      <c r="BJ42" s="726"/>
      <c r="BK42" s="726"/>
      <c r="BL42" s="237"/>
      <c r="BM42" s="728" t="s">
        <v>353</v>
      </c>
      <c r="BN42" s="728"/>
      <c r="BO42" s="728"/>
      <c r="BP42" s="728"/>
      <c r="BQ42" s="728"/>
      <c r="BR42" s="728"/>
      <c r="BS42" s="728"/>
      <c r="BT42" s="728"/>
      <c r="BU42" s="729"/>
      <c r="BV42" s="662">
        <v>413</v>
      </c>
      <c r="BW42" s="701"/>
      <c r="BX42" s="701"/>
      <c r="BY42" s="701"/>
      <c r="BZ42" s="701"/>
      <c r="CA42" s="701"/>
      <c r="CB42" s="702"/>
      <c r="CD42" s="675" t="s">
        <v>354</v>
      </c>
      <c r="CE42" s="676"/>
      <c r="CF42" s="676"/>
      <c r="CG42" s="676"/>
      <c r="CH42" s="676"/>
      <c r="CI42" s="676"/>
      <c r="CJ42" s="676"/>
      <c r="CK42" s="676"/>
      <c r="CL42" s="676"/>
      <c r="CM42" s="676"/>
      <c r="CN42" s="676"/>
      <c r="CO42" s="676"/>
      <c r="CP42" s="676"/>
      <c r="CQ42" s="677"/>
      <c r="CR42" s="678">
        <v>2548695</v>
      </c>
      <c r="CS42" s="679"/>
      <c r="CT42" s="679"/>
      <c r="CU42" s="679"/>
      <c r="CV42" s="679"/>
      <c r="CW42" s="679"/>
      <c r="CX42" s="679"/>
      <c r="CY42" s="680"/>
      <c r="CZ42" s="681">
        <v>25.9</v>
      </c>
      <c r="DA42" s="682"/>
      <c r="DB42" s="682"/>
      <c r="DC42" s="683"/>
      <c r="DD42" s="684">
        <v>392294</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355</v>
      </c>
      <c r="CE43" s="676"/>
      <c r="CF43" s="676"/>
      <c r="CG43" s="676"/>
      <c r="CH43" s="676"/>
      <c r="CI43" s="676"/>
      <c r="CJ43" s="676"/>
      <c r="CK43" s="676"/>
      <c r="CL43" s="676"/>
      <c r="CM43" s="676"/>
      <c r="CN43" s="676"/>
      <c r="CO43" s="676"/>
      <c r="CP43" s="676"/>
      <c r="CQ43" s="677"/>
      <c r="CR43" s="678">
        <v>55313</v>
      </c>
      <c r="CS43" s="697"/>
      <c r="CT43" s="697"/>
      <c r="CU43" s="697"/>
      <c r="CV43" s="697"/>
      <c r="CW43" s="697"/>
      <c r="CX43" s="697"/>
      <c r="CY43" s="698"/>
      <c r="CZ43" s="681">
        <v>0.6</v>
      </c>
      <c r="DA43" s="699"/>
      <c r="DB43" s="699"/>
      <c r="DC43" s="700"/>
      <c r="DD43" s="684">
        <v>55313</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303</v>
      </c>
      <c r="CE44" s="692"/>
      <c r="CF44" s="675" t="s">
        <v>356</v>
      </c>
      <c r="CG44" s="676"/>
      <c r="CH44" s="676"/>
      <c r="CI44" s="676"/>
      <c r="CJ44" s="676"/>
      <c r="CK44" s="676"/>
      <c r="CL44" s="676"/>
      <c r="CM44" s="676"/>
      <c r="CN44" s="676"/>
      <c r="CO44" s="676"/>
      <c r="CP44" s="676"/>
      <c r="CQ44" s="677"/>
      <c r="CR44" s="678">
        <v>1954424</v>
      </c>
      <c r="CS44" s="679"/>
      <c r="CT44" s="679"/>
      <c r="CU44" s="679"/>
      <c r="CV44" s="679"/>
      <c r="CW44" s="679"/>
      <c r="CX44" s="679"/>
      <c r="CY44" s="680"/>
      <c r="CZ44" s="681">
        <v>19.8</v>
      </c>
      <c r="DA44" s="682"/>
      <c r="DB44" s="682"/>
      <c r="DC44" s="683"/>
      <c r="DD44" s="684">
        <v>335359</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357</v>
      </c>
      <c r="CG45" s="676"/>
      <c r="CH45" s="676"/>
      <c r="CI45" s="676"/>
      <c r="CJ45" s="676"/>
      <c r="CK45" s="676"/>
      <c r="CL45" s="676"/>
      <c r="CM45" s="676"/>
      <c r="CN45" s="676"/>
      <c r="CO45" s="676"/>
      <c r="CP45" s="676"/>
      <c r="CQ45" s="677"/>
      <c r="CR45" s="678">
        <v>1781325</v>
      </c>
      <c r="CS45" s="697"/>
      <c r="CT45" s="697"/>
      <c r="CU45" s="697"/>
      <c r="CV45" s="697"/>
      <c r="CW45" s="697"/>
      <c r="CX45" s="697"/>
      <c r="CY45" s="698"/>
      <c r="CZ45" s="681">
        <v>18.100000000000001</v>
      </c>
      <c r="DA45" s="699"/>
      <c r="DB45" s="699"/>
      <c r="DC45" s="700"/>
      <c r="DD45" s="684">
        <v>210770</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359</v>
      </c>
      <c r="CG46" s="676"/>
      <c r="CH46" s="676"/>
      <c r="CI46" s="676"/>
      <c r="CJ46" s="676"/>
      <c r="CK46" s="676"/>
      <c r="CL46" s="676"/>
      <c r="CM46" s="676"/>
      <c r="CN46" s="676"/>
      <c r="CO46" s="676"/>
      <c r="CP46" s="676"/>
      <c r="CQ46" s="677"/>
      <c r="CR46" s="678">
        <v>120549</v>
      </c>
      <c r="CS46" s="679"/>
      <c r="CT46" s="679"/>
      <c r="CU46" s="679"/>
      <c r="CV46" s="679"/>
      <c r="CW46" s="679"/>
      <c r="CX46" s="679"/>
      <c r="CY46" s="680"/>
      <c r="CZ46" s="681">
        <v>1.2</v>
      </c>
      <c r="DA46" s="682"/>
      <c r="DB46" s="682"/>
      <c r="DC46" s="683"/>
      <c r="DD46" s="684">
        <v>74021</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361</v>
      </c>
      <c r="CG47" s="676"/>
      <c r="CH47" s="676"/>
      <c r="CI47" s="676"/>
      <c r="CJ47" s="676"/>
      <c r="CK47" s="676"/>
      <c r="CL47" s="676"/>
      <c r="CM47" s="676"/>
      <c r="CN47" s="676"/>
      <c r="CO47" s="676"/>
      <c r="CP47" s="676"/>
      <c r="CQ47" s="677"/>
      <c r="CR47" s="678">
        <v>594271</v>
      </c>
      <c r="CS47" s="697"/>
      <c r="CT47" s="697"/>
      <c r="CU47" s="697"/>
      <c r="CV47" s="697"/>
      <c r="CW47" s="697"/>
      <c r="CX47" s="697"/>
      <c r="CY47" s="698"/>
      <c r="CZ47" s="681">
        <v>6</v>
      </c>
      <c r="DA47" s="699"/>
      <c r="DB47" s="699"/>
      <c r="DC47" s="700"/>
      <c r="DD47" s="684">
        <v>56935</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362</v>
      </c>
      <c r="CD48" s="695"/>
      <c r="CE48" s="696"/>
      <c r="CF48" s="675" t="s">
        <v>363</v>
      </c>
      <c r="CG48" s="676"/>
      <c r="CH48" s="676"/>
      <c r="CI48" s="676"/>
      <c r="CJ48" s="676"/>
      <c r="CK48" s="676"/>
      <c r="CL48" s="676"/>
      <c r="CM48" s="676"/>
      <c r="CN48" s="676"/>
      <c r="CO48" s="676"/>
      <c r="CP48" s="676"/>
      <c r="CQ48" s="677"/>
      <c r="CR48" s="678" t="s">
        <v>128</v>
      </c>
      <c r="CS48" s="679"/>
      <c r="CT48" s="679"/>
      <c r="CU48" s="679"/>
      <c r="CV48" s="679"/>
      <c r="CW48" s="679"/>
      <c r="CX48" s="679"/>
      <c r="CY48" s="680"/>
      <c r="CZ48" s="681" t="s">
        <v>128</v>
      </c>
      <c r="DA48" s="682"/>
      <c r="DB48" s="682"/>
      <c r="DC48" s="683"/>
      <c r="DD48" s="684" t="s">
        <v>128</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364</v>
      </c>
      <c r="CE49" s="660"/>
      <c r="CF49" s="660"/>
      <c r="CG49" s="660"/>
      <c r="CH49" s="660"/>
      <c r="CI49" s="660"/>
      <c r="CJ49" s="660"/>
      <c r="CK49" s="660"/>
      <c r="CL49" s="660"/>
      <c r="CM49" s="660"/>
      <c r="CN49" s="660"/>
      <c r="CO49" s="660"/>
      <c r="CP49" s="660"/>
      <c r="CQ49" s="661"/>
      <c r="CR49" s="662">
        <v>9859395</v>
      </c>
      <c r="CS49" s="663"/>
      <c r="CT49" s="663"/>
      <c r="CU49" s="663"/>
      <c r="CV49" s="663"/>
      <c r="CW49" s="663"/>
      <c r="CX49" s="663"/>
      <c r="CY49" s="664"/>
      <c r="CZ49" s="665">
        <v>100</v>
      </c>
      <c r="DA49" s="666"/>
      <c r="DB49" s="666"/>
      <c r="DC49" s="667"/>
      <c r="DD49" s="668">
        <v>5362965</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tj7mcDOpGking4ypoRYfbyGg9btVF7BRdsteT8QkRvgqvBn/HA6Vb35Lmf5/Cm8HbJD5ef3SAFC0FLI1CHutaQ==" saltValue="7m90Gq142JHk7vdrdngKe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11" t="s">
        <v>366</v>
      </c>
      <c r="DK2" s="1212"/>
      <c r="DL2" s="1212"/>
      <c r="DM2" s="1212"/>
      <c r="DN2" s="1212"/>
      <c r="DO2" s="1213"/>
      <c r="DP2" s="250"/>
      <c r="DQ2" s="1211" t="s">
        <v>367</v>
      </c>
      <c r="DR2" s="1212"/>
      <c r="DS2" s="1212"/>
      <c r="DT2" s="1212"/>
      <c r="DU2" s="1212"/>
      <c r="DV2" s="1212"/>
      <c r="DW2" s="1212"/>
      <c r="DX2" s="1212"/>
      <c r="DY2" s="1212"/>
      <c r="DZ2" s="1213"/>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64" t="s">
        <v>368</v>
      </c>
      <c r="B4" s="1164"/>
      <c r="C4" s="1164"/>
      <c r="D4" s="1164"/>
      <c r="E4" s="1164"/>
      <c r="F4" s="1164"/>
      <c r="G4" s="1164"/>
      <c r="H4" s="1164"/>
      <c r="I4" s="1164"/>
      <c r="J4" s="1164"/>
      <c r="K4" s="1164"/>
      <c r="L4" s="1164"/>
      <c r="M4" s="1164"/>
      <c r="N4" s="1164"/>
      <c r="O4" s="1164"/>
      <c r="P4" s="1164"/>
      <c r="Q4" s="1164"/>
      <c r="R4" s="1164"/>
      <c r="S4" s="1164"/>
      <c r="T4" s="1164"/>
      <c r="U4" s="1164"/>
      <c r="V4" s="1164"/>
      <c r="W4" s="1164"/>
      <c r="X4" s="1164"/>
      <c r="Y4" s="1164"/>
      <c r="Z4" s="1164"/>
      <c r="AA4" s="1164"/>
      <c r="AB4" s="1164"/>
      <c r="AC4" s="1164"/>
      <c r="AD4" s="1164"/>
      <c r="AE4" s="1164"/>
      <c r="AF4" s="1164"/>
      <c r="AG4" s="1164"/>
      <c r="AH4" s="1164"/>
      <c r="AI4" s="1164"/>
      <c r="AJ4" s="1164"/>
      <c r="AK4" s="1164"/>
      <c r="AL4" s="1164"/>
      <c r="AM4" s="1164"/>
      <c r="AN4" s="1164"/>
      <c r="AO4" s="1164"/>
      <c r="AP4" s="1164"/>
      <c r="AQ4" s="1164"/>
      <c r="AR4" s="1164"/>
      <c r="AS4" s="1164"/>
      <c r="AT4" s="1164"/>
      <c r="AU4" s="1164"/>
      <c r="AV4" s="1164"/>
      <c r="AW4" s="1164"/>
      <c r="AX4" s="1164"/>
      <c r="AY4" s="1164"/>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370</v>
      </c>
      <c r="B5" s="1089"/>
      <c r="C5" s="1089"/>
      <c r="D5" s="1089"/>
      <c r="E5" s="1089"/>
      <c r="F5" s="1089"/>
      <c r="G5" s="1089"/>
      <c r="H5" s="1089"/>
      <c r="I5" s="1089"/>
      <c r="J5" s="1089"/>
      <c r="K5" s="1089"/>
      <c r="L5" s="1089"/>
      <c r="M5" s="1089"/>
      <c r="N5" s="1089"/>
      <c r="O5" s="1089"/>
      <c r="P5" s="1090"/>
      <c r="Q5" s="1094" t="s">
        <v>371</v>
      </c>
      <c r="R5" s="1095"/>
      <c r="S5" s="1095"/>
      <c r="T5" s="1095"/>
      <c r="U5" s="1096"/>
      <c r="V5" s="1094" t="s">
        <v>372</v>
      </c>
      <c r="W5" s="1095"/>
      <c r="X5" s="1095"/>
      <c r="Y5" s="1095"/>
      <c r="Z5" s="1096"/>
      <c r="AA5" s="1094" t="s">
        <v>373</v>
      </c>
      <c r="AB5" s="1095"/>
      <c r="AC5" s="1095"/>
      <c r="AD5" s="1095"/>
      <c r="AE5" s="1095"/>
      <c r="AF5" s="1214" t="s">
        <v>374</v>
      </c>
      <c r="AG5" s="1095"/>
      <c r="AH5" s="1095"/>
      <c r="AI5" s="1095"/>
      <c r="AJ5" s="1110"/>
      <c r="AK5" s="1095" t="s">
        <v>375</v>
      </c>
      <c r="AL5" s="1095"/>
      <c r="AM5" s="1095"/>
      <c r="AN5" s="1095"/>
      <c r="AO5" s="1096"/>
      <c r="AP5" s="1094" t="s">
        <v>376</v>
      </c>
      <c r="AQ5" s="1095"/>
      <c r="AR5" s="1095"/>
      <c r="AS5" s="1095"/>
      <c r="AT5" s="1096"/>
      <c r="AU5" s="1094" t="s">
        <v>377</v>
      </c>
      <c r="AV5" s="1095"/>
      <c r="AW5" s="1095"/>
      <c r="AX5" s="1095"/>
      <c r="AY5" s="1110"/>
      <c r="AZ5" s="257"/>
      <c r="BA5" s="257"/>
      <c r="BB5" s="257"/>
      <c r="BC5" s="257"/>
      <c r="BD5" s="257"/>
      <c r="BE5" s="258"/>
      <c r="BF5" s="258"/>
      <c r="BG5" s="258"/>
      <c r="BH5" s="258"/>
      <c r="BI5" s="258"/>
      <c r="BJ5" s="258"/>
      <c r="BK5" s="258"/>
      <c r="BL5" s="258"/>
      <c r="BM5" s="258"/>
      <c r="BN5" s="258"/>
      <c r="BO5" s="258"/>
      <c r="BP5" s="258"/>
      <c r="BQ5" s="1088" t="s">
        <v>378</v>
      </c>
      <c r="BR5" s="1089"/>
      <c r="BS5" s="1089"/>
      <c r="BT5" s="1089"/>
      <c r="BU5" s="1089"/>
      <c r="BV5" s="1089"/>
      <c r="BW5" s="1089"/>
      <c r="BX5" s="1089"/>
      <c r="BY5" s="1089"/>
      <c r="BZ5" s="1089"/>
      <c r="CA5" s="1089"/>
      <c r="CB5" s="1089"/>
      <c r="CC5" s="1089"/>
      <c r="CD5" s="1089"/>
      <c r="CE5" s="1089"/>
      <c r="CF5" s="1089"/>
      <c r="CG5" s="1090"/>
      <c r="CH5" s="1094" t="s">
        <v>379</v>
      </c>
      <c r="CI5" s="1095"/>
      <c r="CJ5" s="1095"/>
      <c r="CK5" s="1095"/>
      <c r="CL5" s="1096"/>
      <c r="CM5" s="1094" t="s">
        <v>380</v>
      </c>
      <c r="CN5" s="1095"/>
      <c r="CO5" s="1095"/>
      <c r="CP5" s="1095"/>
      <c r="CQ5" s="1096"/>
      <c r="CR5" s="1094" t="s">
        <v>381</v>
      </c>
      <c r="CS5" s="1095"/>
      <c r="CT5" s="1095"/>
      <c r="CU5" s="1095"/>
      <c r="CV5" s="1096"/>
      <c r="CW5" s="1094" t="s">
        <v>382</v>
      </c>
      <c r="CX5" s="1095"/>
      <c r="CY5" s="1095"/>
      <c r="CZ5" s="1095"/>
      <c r="DA5" s="1096"/>
      <c r="DB5" s="1094" t="s">
        <v>383</v>
      </c>
      <c r="DC5" s="1095"/>
      <c r="DD5" s="1095"/>
      <c r="DE5" s="1095"/>
      <c r="DF5" s="1096"/>
      <c r="DG5" s="1199" t="s">
        <v>384</v>
      </c>
      <c r="DH5" s="1200"/>
      <c r="DI5" s="1200"/>
      <c r="DJ5" s="1200"/>
      <c r="DK5" s="1201"/>
      <c r="DL5" s="1199" t="s">
        <v>385</v>
      </c>
      <c r="DM5" s="1200"/>
      <c r="DN5" s="1200"/>
      <c r="DO5" s="1200"/>
      <c r="DP5" s="1201"/>
      <c r="DQ5" s="1094" t="s">
        <v>386</v>
      </c>
      <c r="DR5" s="1095"/>
      <c r="DS5" s="1095"/>
      <c r="DT5" s="1095"/>
      <c r="DU5" s="1096"/>
      <c r="DV5" s="1094" t="s">
        <v>377</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15"/>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202"/>
      <c r="DH6" s="1203"/>
      <c r="DI6" s="1203"/>
      <c r="DJ6" s="1203"/>
      <c r="DK6" s="1204"/>
      <c r="DL6" s="1202"/>
      <c r="DM6" s="1203"/>
      <c r="DN6" s="1203"/>
      <c r="DO6" s="1203"/>
      <c r="DP6" s="1204"/>
      <c r="DQ6" s="1097"/>
      <c r="DR6" s="1098"/>
      <c r="DS6" s="1098"/>
      <c r="DT6" s="1098"/>
      <c r="DU6" s="1099"/>
      <c r="DV6" s="1097"/>
      <c r="DW6" s="1098"/>
      <c r="DX6" s="1098"/>
      <c r="DY6" s="1098"/>
      <c r="DZ6" s="1111"/>
      <c r="EA6" s="255"/>
    </row>
    <row r="7" spans="1:131" s="256" customFormat="1" ht="26.25" customHeight="1" thickTop="1" x14ac:dyDescent="0.15">
      <c r="A7" s="259">
        <v>1</v>
      </c>
      <c r="B7" s="1151" t="s">
        <v>387</v>
      </c>
      <c r="C7" s="1152"/>
      <c r="D7" s="1152"/>
      <c r="E7" s="1152"/>
      <c r="F7" s="1152"/>
      <c r="G7" s="1152"/>
      <c r="H7" s="1152"/>
      <c r="I7" s="1152"/>
      <c r="J7" s="1152"/>
      <c r="K7" s="1152"/>
      <c r="L7" s="1152"/>
      <c r="M7" s="1152"/>
      <c r="N7" s="1152"/>
      <c r="O7" s="1152"/>
      <c r="P7" s="1153"/>
      <c r="Q7" s="1205">
        <v>11662</v>
      </c>
      <c r="R7" s="1206"/>
      <c r="S7" s="1206"/>
      <c r="T7" s="1206"/>
      <c r="U7" s="1206"/>
      <c r="V7" s="1206">
        <v>9857</v>
      </c>
      <c r="W7" s="1206"/>
      <c r="X7" s="1206"/>
      <c r="Y7" s="1206"/>
      <c r="Z7" s="1206"/>
      <c r="AA7" s="1206">
        <v>1822</v>
      </c>
      <c r="AB7" s="1206"/>
      <c r="AC7" s="1206"/>
      <c r="AD7" s="1206"/>
      <c r="AE7" s="1207"/>
      <c r="AF7" s="1208">
        <v>305</v>
      </c>
      <c r="AG7" s="1209"/>
      <c r="AH7" s="1209"/>
      <c r="AI7" s="1209"/>
      <c r="AJ7" s="1210"/>
      <c r="AK7" s="1192">
        <v>2637</v>
      </c>
      <c r="AL7" s="1193"/>
      <c r="AM7" s="1193"/>
      <c r="AN7" s="1193"/>
      <c r="AO7" s="1193"/>
      <c r="AP7" s="1193">
        <v>5527</v>
      </c>
      <c r="AQ7" s="1193"/>
      <c r="AR7" s="1193"/>
      <c r="AS7" s="1193"/>
      <c r="AT7" s="1193"/>
      <c r="AU7" s="1194"/>
      <c r="AV7" s="1194"/>
      <c r="AW7" s="1194"/>
      <c r="AX7" s="1194"/>
      <c r="AY7" s="1195"/>
      <c r="AZ7" s="253"/>
      <c r="BA7" s="253"/>
      <c r="BB7" s="253"/>
      <c r="BC7" s="253"/>
      <c r="BD7" s="253"/>
      <c r="BE7" s="254"/>
      <c r="BF7" s="254"/>
      <c r="BG7" s="254"/>
      <c r="BH7" s="254"/>
      <c r="BI7" s="254"/>
      <c r="BJ7" s="254"/>
      <c r="BK7" s="254"/>
      <c r="BL7" s="254"/>
      <c r="BM7" s="254"/>
      <c r="BN7" s="254"/>
      <c r="BO7" s="254"/>
      <c r="BP7" s="254"/>
      <c r="BQ7" s="260">
        <v>1</v>
      </c>
      <c r="BR7" s="261"/>
      <c r="BS7" s="1196" t="s">
        <v>589</v>
      </c>
      <c r="BT7" s="1197"/>
      <c r="BU7" s="1197"/>
      <c r="BV7" s="1197"/>
      <c r="BW7" s="1197"/>
      <c r="BX7" s="1197"/>
      <c r="BY7" s="1197"/>
      <c r="BZ7" s="1197"/>
      <c r="CA7" s="1197"/>
      <c r="CB7" s="1197"/>
      <c r="CC7" s="1197"/>
      <c r="CD7" s="1197"/>
      <c r="CE7" s="1197"/>
      <c r="CF7" s="1197"/>
      <c r="CG7" s="1198"/>
      <c r="CH7" s="1189">
        <v>-0.14799999999999999</v>
      </c>
      <c r="CI7" s="1190"/>
      <c r="CJ7" s="1190"/>
      <c r="CK7" s="1190"/>
      <c r="CL7" s="1191"/>
      <c r="CM7" s="1189">
        <v>1.841</v>
      </c>
      <c r="CN7" s="1190"/>
      <c r="CO7" s="1190"/>
      <c r="CP7" s="1190"/>
      <c r="CQ7" s="1191"/>
      <c r="CR7" s="1189">
        <v>0.1</v>
      </c>
      <c r="CS7" s="1190"/>
      <c r="CT7" s="1190"/>
      <c r="CU7" s="1190"/>
      <c r="CV7" s="1191"/>
      <c r="CW7" s="1189">
        <v>0.9</v>
      </c>
      <c r="CX7" s="1190"/>
      <c r="CY7" s="1190"/>
      <c r="CZ7" s="1190"/>
      <c r="DA7" s="1191"/>
      <c r="DB7" s="1189" t="s">
        <v>590</v>
      </c>
      <c r="DC7" s="1190"/>
      <c r="DD7" s="1190"/>
      <c r="DE7" s="1190"/>
      <c r="DF7" s="1191"/>
      <c r="DG7" s="1189" t="s">
        <v>590</v>
      </c>
      <c r="DH7" s="1190"/>
      <c r="DI7" s="1190"/>
      <c r="DJ7" s="1190"/>
      <c r="DK7" s="1191"/>
      <c r="DL7" s="1189" t="s">
        <v>590</v>
      </c>
      <c r="DM7" s="1190"/>
      <c r="DN7" s="1190"/>
      <c r="DO7" s="1190"/>
      <c r="DP7" s="1191"/>
      <c r="DQ7" s="1189" t="s">
        <v>590</v>
      </c>
      <c r="DR7" s="1190"/>
      <c r="DS7" s="1190"/>
      <c r="DT7" s="1190"/>
      <c r="DU7" s="1191"/>
      <c r="DV7" s="1216"/>
      <c r="DW7" s="1217"/>
      <c r="DX7" s="1217"/>
      <c r="DY7" s="1217"/>
      <c r="DZ7" s="1218"/>
      <c r="EA7" s="255"/>
    </row>
    <row r="8" spans="1:131" s="256" customFormat="1" ht="26.25" customHeight="1" x14ac:dyDescent="0.15">
      <c r="A8" s="262">
        <v>2</v>
      </c>
      <c r="B8" s="1130" t="s">
        <v>388</v>
      </c>
      <c r="C8" s="1131"/>
      <c r="D8" s="1131"/>
      <c r="E8" s="1131"/>
      <c r="F8" s="1131"/>
      <c r="G8" s="1131"/>
      <c r="H8" s="1131"/>
      <c r="I8" s="1131"/>
      <c r="J8" s="1131"/>
      <c r="K8" s="1131"/>
      <c r="L8" s="1131"/>
      <c r="M8" s="1131"/>
      <c r="N8" s="1131"/>
      <c r="O8" s="1131"/>
      <c r="P8" s="1132"/>
      <c r="Q8" s="1136">
        <v>19</v>
      </c>
      <c r="R8" s="1137"/>
      <c r="S8" s="1137"/>
      <c r="T8" s="1137"/>
      <c r="U8" s="1137"/>
      <c r="V8" s="1137">
        <v>2</v>
      </c>
      <c r="W8" s="1137"/>
      <c r="X8" s="1137"/>
      <c r="Y8" s="1137"/>
      <c r="Z8" s="1137"/>
      <c r="AA8" s="1137">
        <v>17</v>
      </c>
      <c r="AB8" s="1137"/>
      <c r="AC8" s="1137"/>
      <c r="AD8" s="1137"/>
      <c r="AE8" s="1138"/>
      <c r="AF8" s="1112">
        <v>17</v>
      </c>
      <c r="AG8" s="1113"/>
      <c r="AH8" s="1113"/>
      <c r="AI8" s="1113"/>
      <c r="AJ8" s="1114"/>
      <c r="AK8" s="1187" t="s">
        <v>581</v>
      </c>
      <c r="AL8" s="1188"/>
      <c r="AM8" s="1188"/>
      <c r="AN8" s="1188"/>
      <c r="AO8" s="1188"/>
      <c r="AP8" s="1188" t="s">
        <v>581</v>
      </c>
      <c r="AQ8" s="1188"/>
      <c r="AR8" s="1188"/>
      <c r="AS8" s="1188"/>
      <c r="AT8" s="1188"/>
      <c r="AU8" s="1185"/>
      <c r="AV8" s="1185"/>
      <c r="AW8" s="1185"/>
      <c r="AX8" s="1185"/>
      <c r="AY8" s="1186"/>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87"/>
      <c r="AL9" s="1188"/>
      <c r="AM9" s="1188"/>
      <c r="AN9" s="1188"/>
      <c r="AO9" s="1188"/>
      <c r="AP9" s="1188"/>
      <c r="AQ9" s="1188"/>
      <c r="AR9" s="1188"/>
      <c r="AS9" s="1188"/>
      <c r="AT9" s="1188"/>
      <c r="AU9" s="1185"/>
      <c r="AV9" s="1185"/>
      <c r="AW9" s="1185"/>
      <c r="AX9" s="1185"/>
      <c r="AY9" s="1186"/>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87"/>
      <c r="AL10" s="1188"/>
      <c r="AM10" s="1188"/>
      <c r="AN10" s="1188"/>
      <c r="AO10" s="1188"/>
      <c r="AP10" s="1188"/>
      <c r="AQ10" s="1188"/>
      <c r="AR10" s="1188"/>
      <c r="AS10" s="1188"/>
      <c r="AT10" s="1188"/>
      <c r="AU10" s="1185"/>
      <c r="AV10" s="1185"/>
      <c r="AW10" s="1185"/>
      <c r="AX10" s="1185"/>
      <c r="AY10" s="1186"/>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87"/>
      <c r="AL11" s="1188"/>
      <c r="AM11" s="1188"/>
      <c r="AN11" s="1188"/>
      <c r="AO11" s="1188"/>
      <c r="AP11" s="1188"/>
      <c r="AQ11" s="1188"/>
      <c r="AR11" s="1188"/>
      <c r="AS11" s="1188"/>
      <c r="AT11" s="1188"/>
      <c r="AU11" s="1185"/>
      <c r="AV11" s="1185"/>
      <c r="AW11" s="1185"/>
      <c r="AX11" s="1185"/>
      <c r="AY11" s="1186"/>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87"/>
      <c r="AL12" s="1188"/>
      <c r="AM12" s="1188"/>
      <c r="AN12" s="1188"/>
      <c r="AO12" s="1188"/>
      <c r="AP12" s="1188"/>
      <c r="AQ12" s="1188"/>
      <c r="AR12" s="1188"/>
      <c r="AS12" s="1188"/>
      <c r="AT12" s="1188"/>
      <c r="AU12" s="1185"/>
      <c r="AV12" s="1185"/>
      <c r="AW12" s="1185"/>
      <c r="AX12" s="1185"/>
      <c r="AY12" s="1186"/>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87"/>
      <c r="AL13" s="1188"/>
      <c r="AM13" s="1188"/>
      <c r="AN13" s="1188"/>
      <c r="AO13" s="1188"/>
      <c r="AP13" s="1188"/>
      <c r="AQ13" s="1188"/>
      <c r="AR13" s="1188"/>
      <c r="AS13" s="1188"/>
      <c r="AT13" s="1188"/>
      <c r="AU13" s="1185"/>
      <c r="AV13" s="1185"/>
      <c r="AW13" s="1185"/>
      <c r="AX13" s="1185"/>
      <c r="AY13" s="1186"/>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87"/>
      <c r="AL14" s="1188"/>
      <c r="AM14" s="1188"/>
      <c r="AN14" s="1188"/>
      <c r="AO14" s="1188"/>
      <c r="AP14" s="1188"/>
      <c r="AQ14" s="1188"/>
      <c r="AR14" s="1188"/>
      <c r="AS14" s="1188"/>
      <c r="AT14" s="1188"/>
      <c r="AU14" s="1185"/>
      <c r="AV14" s="1185"/>
      <c r="AW14" s="1185"/>
      <c r="AX14" s="1185"/>
      <c r="AY14" s="1186"/>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87"/>
      <c r="AL15" s="1188"/>
      <c r="AM15" s="1188"/>
      <c r="AN15" s="1188"/>
      <c r="AO15" s="1188"/>
      <c r="AP15" s="1188"/>
      <c r="AQ15" s="1188"/>
      <c r="AR15" s="1188"/>
      <c r="AS15" s="1188"/>
      <c r="AT15" s="1188"/>
      <c r="AU15" s="1185"/>
      <c r="AV15" s="1185"/>
      <c r="AW15" s="1185"/>
      <c r="AX15" s="1185"/>
      <c r="AY15" s="1186"/>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87"/>
      <c r="AL16" s="1188"/>
      <c r="AM16" s="1188"/>
      <c r="AN16" s="1188"/>
      <c r="AO16" s="1188"/>
      <c r="AP16" s="1188"/>
      <c r="AQ16" s="1188"/>
      <c r="AR16" s="1188"/>
      <c r="AS16" s="1188"/>
      <c r="AT16" s="1188"/>
      <c r="AU16" s="1185"/>
      <c r="AV16" s="1185"/>
      <c r="AW16" s="1185"/>
      <c r="AX16" s="1185"/>
      <c r="AY16" s="1186"/>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87"/>
      <c r="AL17" s="1188"/>
      <c r="AM17" s="1188"/>
      <c r="AN17" s="1188"/>
      <c r="AO17" s="1188"/>
      <c r="AP17" s="1188"/>
      <c r="AQ17" s="1188"/>
      <c r="AR17" s="1188"/>
      <c r="AS17" s="1188"/>
      <c r="AT17" s="1188"/>
      <c r="AU17" s="1185"/>
      <c r="AV17" s="1185"/>
      <c r="AW17" s="1185"/>
      <c r="AX17" s="1185"/>
      <c r="AY17" s="1186"/>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87"/>
      <c r="AL18" s="1188"/>
      <c r="AM18" s="1188"/>
      <c r="AN18" s="1188"/>
      <c r="AO18" s="1188"/>
      <c r="AP18" s="1188"/>
      <c r="AQ18" s="1188"/>
      <c r="AR18" s="1188"/>
      <c r="AS18" s="1188"/>
      <c r="AT18" s="1188"/>
      <c r="AU18" s="1185"/>
      <c r="AV18" s="1185"/>
      <c r="AW18" s="1185"/>
      <c r="AX18" s="1185"/>
      <c r="AY18" s="1186"/>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87"/>
      <c r="AL19" s="1188"/>
      <c r="AM19" s="1188"/>
      <c r="AN19" s="1188"/>
      <c r="AO19" s="1188"/>
      <c r="AP19" s="1188"/>
      <c r="AQ19" s="1188"/>
      <c r="AR19" s="1188"/>
      <c r="AS19" s="1188"/>
      <c r="AT19" s="1188"/>
      <c r="AU19" s="1185"/>
      <c r="AV19" s="1185"/>
      <c r="AW19" s="1185"/>
      <c r="AX19" s="1185"/>
      <c r="AY19" s="1186"/>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87"/>
      <c r="AL20" s="1188"/>
      <c r="AM20" s="1188"/>
      <c r="AN20" s="1188"/>
      <c r="AO20" s="1188"/>
      <c r="AP20" s="1188"/>
      <c r="AQ20" s="1188"/>
      <c r="AR20" s="1188"/>
      <c r="AS20" s="1188"/>
      <c r="AT20" s="1188"/>
      <c r="AU20" s="1185"/>
      <c r="AV20" s="1185"/>
      <c r="AW20" s="1185"/>
      <c r="AX20" s="1185"/>
      <c r="AY20" s="1186"/>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87"/>
      <c r="AL21" s="1188"/>
      <c r="AM21" s="1188"/>
      <c r="AN21" s="1188"/>
      <c r="AO21" s="1188"/>
      <c r="AP21" s="1188"/>
      <c r="AQ21" s="1188"/>
      <c r="AR21" s="1188"/>
      <c r="AS21" s="1188"/>
      <c r="AT21" s="1188"/>
      <c r="AU21" s="1185"/>
      <c r="AV21" s="1185"/>
      <c r="AW21" s="1185"/>
      <c r="AX21" s="1185"/>
      <c r="AY21" s="1186"/>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82"/>
      <c r="R22" s="1183"/>
      <c r="S22" s="1183"/>
      <c r="T22" s="1183"/>
      <c r="U22" s="1183"/>
      <c r="V22" s="1183"/>
      <c r="W22" s="1183"/>
      <c r="X22" s="1183"/>
      <c r="Y22" s="1183"/>
      <c r="Z22" s="1183"/>
      <c r="AA22" s="1183"/>
      <c r="AB22" s="1183"/>
      <c r="AC22" s="1183"/>
      <c r="AD22" s="1183"/>
      <c r="AE22" s="1184"/>
      <c r="AF22" s="1112"/>
      <c r="AG22" s="1113"/>
      <c r="AH22" s="1113"/>
      <c r="AI22" s="1113"/>
      <c r="AJ22" s="1114"/>
      <c r="AK22" s="1178"/>
      <c r="AL22" s="1179"/>
      <c r="AM22" s="1179"/>
      <c r="AN22" s="1179"/>
      <c r="AO22" s="1179"/>
      <c r="AP22" s="1179"/>
      <c r="AQ22" s="1179"/>
      <c r="AR22" s="1179"/>
      <c r="AS22" s="1179"/>
      <c r="AT22" s="1179"/>
      <c r="AU22" s="1180"/>
      <c r="AV22" s="1180"/>
      <c r="AW22" s="1180"/>
      <c r="AX22" s="1180"/>
      <c r="AY22" s="1181"/>
      <c r="AZ22" s="1128" t="s">
        <v>389</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390</v>
      </c>
      <c r="B23" s="1037" t="s">
        <v>391</v>
      </c>
      <c r="C23" s="1038"/>
      <c r="D23" s="1038"/>
      <c r="E23" s="1038"/>
      <c r="F23" s="1038"/>
      <c r="G23" s="1038"/>
      <c r="H23" s="1038"/>
      <c r="I23" s="1038"/>
      <c r="J23" s="1038"/>
      <c r="K23" s="1038"/>
      <c r="L23" s="1038"/>
      <c r="M23" s="1038"/>
      <c r="N23" s="1038"/>
      <c r="O23" s="1038"/>
      <c r="P23" s="1039"/>
      <c r="Q23" s="1169">
        <f>+Q7+Q8</f>
        <v>11681</v>
      </c>
      <c r="R23" s="1170"/>
      <c r="S23" s="1170"/>
      <c r="T23" s="1170"/>
      <c r="U23" s="1170"/>
      <c r="V23" s="1170">
        <f>+V7+V8</f>
        <v>9859</v>
      </c>
      <c r="W23" s="1170"/>
      <c r="X23" s="1170"/>
      <c r="Y23" s="1170"/>
      <c r="Z23" s="1170"/>
      <c r="AA23" s="1170">
        <f>+AA7+AA8</f>
        <v>1839</v>
      </c>
      <c r="AB23" s="1170"/>
      <c r="AC23" s="1170"/>
      <c r="AD23" s="1170"/>
      <c r="AE23" s="1171"/>
      <c r="AF23" s="1172">
        <v>322</v>
      </c>
      <c r="AG23" s="1170"/>
      <c r="AH23" s="1170"/>
      <c r="AI23" s="1170"/>
      <c r="AJ23" s="1173"/>
      <c r="AK23" s="1174"/>
      <c r="AL23" s="1175"/>
      <c r="AM23" s="1175"/>
      <c r="AN23" s="1175"/>
      <c r="AO23" s="1175"/>
      <c r="AP23" s="1170">
        <f>+AP7</f>
        <v>5527</v>
      </c>
      <c r="AQ23" s="1170"/>
      <c r="AR23" s="1170"/>
      <c r="AS23" s="1170"/>
      <c r="AT23" s="1170"/>
      <c r="AU23" s="1176"/>
      <c r="AV23" s="1176"/>
      <c r="AW23" s="1176"/>
      <c r="AX23" s="1176"/>
      <c r="AY23" s="1177"/>
      <c r="AZ23" s="1166" t="s">
        <v>128</v>
      </c>
      <c r="BA23" s="1167"/>
      <c r="BB23" s="1167"/>
      <c r="BC23" s="1167"/>
      <c r="BD23" s="1168"/>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65" t="s">
        <v>392</v>
      </c>
      <c r="B24" s="1165"/>
      <c r="C24" s="1165"/>
      <c r="D24" s="1165"/>
      <c r="E24" s="1165"/>
      <c r="F24" s="1165"/>
      <c r="G24" s="1165"/>
      <c r="H24" s="1165"/>
      <c r="I24" s="1165"/>
      <c r="J24" s="1165"/>
      <c r="K24" s="1165"/>
      <c r="L24" s="1165"/>
      <c r="M24" s="1165"/>
      <c r="N24" s="1165"/>
      <c r="O24" s="1165"/>
      <c r="P24" s="1165"/>
      <c r="Q24" s="1165"/>
      <c r="R24" s="1165"/>
      <c r="S24" s="1165"/>
      <c r="T24" s="1165"/>
      <c r="U24" s="1165"/>
      <c r="V24" s="1165"/>
      <c r="W24" s="1165"/>
      <c r="X24" s="1165"/>
      <c r="Y24" s="1165"/>
      <c r="Z24" s="1165"/>
      <c r="AA24" s="1165"/>
      <c r="AB24" s="1165"/>
      <c r="AC24" s="1165"/>
      <c r="AD24" s="1165"/>
      <c r="AE24" s="1165"/>
      <c r="AF24" s="1165"/>
      <c r="AG24" s="1165"/>
      <c r="AH24" s="1165"/>
      <c r="AI24" s="1165"/>
      <c r="AJ24" s="1165"/>
      <c r="AK24" s="1165"/>
      <c r="AL24" s="1165"/>
      <c r="AM24" s="1165"/>
      <c r="AN24" s="1165"/>
      <c r="AO24" s="1165"/>
      <c r="AP24" s="1165"/>
      <c r="AQ24" s="1165"/>
      <c r="AR24" s="1165"/>
      <c r="AS24" s="1165"/>
      <c r="AT24" s="1165"/>
      <c r="AU24" s="1165"/>
      <c r="AV24" s="1165"/>
      <c r="AW24" s="1165"/>
      <c r="AX24" s="1165"/>
      <c r="AY24" s="1165"/>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64" t="s">
        <v>393</v>
      </c>
      <c r="B25" s="1164"/>
      <c r="C25" s="1164"/>
      <c r="D25" s="1164"/>
      <c r="E25" s="1164"/>
      <c r="F25" s="1164"/>
      <c r="G25" s="1164"/>
      <c r="H25" s="1164"/>
      <c r="I25" s="1164"/>
      <c r="J25" s="1164"/>
      <c r="K25" s="1164"/>
      <c r="L25" s="1164"/>
      <c r="M25" s="1164"/>
      <c r="N25" s="1164"/>
      <c r="O25" s="1164"/>
      <c r="P25" s="1164"/>
      <c r="Q25" s="1164"/>
      <c r="R25" s="1164"/>
      <c r="S25" s="1164"/>
      <c r="T25" s="1164"/>
      <c r="U25" s="1164"/>
      <c r="V25" s="1164"/>
      <c r="W25" s="1164"/>
      <c r="X25" s="1164"/>
      <c r="Y25" s="1164"/>
      <c r="Z25" s="1164"/>
      <c r="AA25" s="1164"/>
      <c r="AB25" s="1164"/>
      <c r="AC25" s="1164"/>
      <c r="AD25" s="1164"/>
      <c r="AE25" s="1164"/>
      <c r="AF25" s="1164"/>
      <c r="AG25" s="1164"/>
      <c r="AH25" s="1164"/>
      <c r="AI25" s="1164"/>
      <c r="AJ25" s="1164"/>
      <c r="AK25" s="1164"/>
      <c r="AL25" s="1164"/>
      <c r="AM25" s="1164"/>
      <c r="AN25" s="1164"/>
      <c r="AO25" s="1164"/>
      <c r="AP25" s="1164"/>
      <c r="AQ25" s="1164"/>
      <c r="AR25" s="1164"/>
      <c r="AS25" s="1164"/>
      <c r="AT25" s="1164"/>
      <c r="AU25" s="1164"/>
      <c r="AV25" s="1164"/>
      <c r="AW25" s="1164"/>
      <c r="AX25" s="1164"/>
      <c r="AY25" s="1164"/>
      <c r="AZ25" s="1164"/>
      <c r="BA25" s="1164"/>
      <c r="BB25" s="1164"/>
      <c r="BC25" s="1164"/>
      <c r="BD25" s="1164"/>
      <c r="BE25" s="1164"/>
      <c r="BF25" s="1164"/>
      <c r="BG25" s="1164"/>
      <c r="BH25" s="1164"/>
      <c r="BI25" s="1164"/>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370</v>
      </c>
      <c r="B26" s="1089"/>
      <c r="C26" s="1089"/>
      <c r="D26" s="1089"/>
      <c r="E26" s="1089"/>
      <c r="F26" s="1089"/>
      <c r="G26" s="1089"/>
      <c r="H26" s="1089"/>
      <c r="I26" s="1089"/>
      <c r="J26" s="1089"/>
      <c r="K26" s="1089"/>
      <c r="L26" s="1089"/>
      <c r="M26" s="1089"/>
      <c r="N26" s="1089"/>
      <c r="O26" s="1089"/>
      <c r="P26" s="1090"/>
      <c r="Q26" s="1094" t="s">
        <v>394</v>
      </c>
      <c r="R26" s="1095"/>
      <c r="S26" s="1095"/>
      <c r="T26" s="1095"/>
      <c r="U26" s="1096"/>
      <c r="V26" s="1094" t="s">
        <v>395</v>
      </c>
      <c r="W26" s="1095"/>
      <c r="X26" s="1095"/>
      <c r="Y26" s="1095"/>
      <c r="Z26" s="1096"/>
      <c r="AA26" s="1094" t="s">
        <v>396</v>
      </c>
      <c r="AB26" s="1095"/>
      <c r="AC26" s="1095"/>
      <c r="AD26" s="1095"/>
      <c r="AE26" s="1095"/>
      <c r="AF26" s="1160" t="s">
        <v>397</v>
      </c>
      <c r="AG26" s="1101"/>
      <c r="AH26" s="1101"/>
      <c r="AI26" s="1101"/>
      <c r="AJ26" s="1161"/>
      <c r="AK26" s="1095" t="s">
        <v>398</v>
      </c>
      <c r="AL26" s="1095"/>
      <c r="AM26" s="1095"/>
      <c r="AN26" s="1095"/>
      <c r="AO26" s="1096"/>
      <c r="AP26" s="1094" t="s">
        <v>399</v>
      </c>
      <c r="AQ26" s="1095"/>
      <c r="AR26" s="1095"/>
      <c r="AS26" s="1095"/>
      <c r="AT26" s="1096"/>
      <c r="AU26" s="1094" t="s">
        <v>400</v>
      </c>
      <c r="AV26" s="1095"/>
      <c r="AW26" s="1095"/>
      <c r="AX26" s="1095"/>
      <c r="AY26" s="1096"/>
      <c r="AZ26" s="1094" t="s">
        <v>401</v>
      </c>
      <c r="BA26" s="1095"/>
      <c r="BB26" s="1095"/>
      <c r="BC26" s="1095"/>
      <c r="BD26" s="1096"/>
      <c r="BE26" s="1094" t="s">
        <v>377</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62"/>
      <c r="AG27" s="1104"/>
      <c r="AH27" s="1104"/>
      <c r="AI27" s="1104"/>
      <c r="AJ27" s="1163"/>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51" t="s">
        <v>402</v>
      </c>
      <c r="C28" s="1152"/>
      <c r="D28" s="1152"/>
      <c r="E28" s="1152"/>
      <c r="F28" s="1152"/>
      <c r="G28" s="1152"/>
      <c r="H28" s="1152"/>
      <c r="I28" s="1152"/>
      <c r="J28" s="1152"/>
      <c r="K28" s="1152"/>
      <c r="L28" s="1152"/>
      <c r="M28" s="1152"/>
      <c r="N28" s="1152"/>
      <c r="O28" s="1152"/>
      <c r="P28" s="1153"/>
      <c r="Q28" s="1154">
        <v>1861</v>
      </c>
      <c r="R28" s="1155"/>
      <c r="S28" s="1155"/>
      <c r="T28" s="1155"/>
      <c r="U28" s="1155"/>
      <c r="V28" s="1155">
        <v>1787</v>
      </c>
      <c r="W28" s="1155"/>
      <c r="X28" s="1155"/>
      <c r="Y28" s="1155"/>
      <c r="Z28" s="1155"/>
      <c r="AA28" s="1155">
        <f>+Q28-V28</f>
        <v>74</v>
      </c>
      <c r="AB28" s="1155"/>
      <c r="AC28" s="1155"/>
      <c r="AD28" s="1155"/>
      <c r="AE28" s="1156"/>
      <c r="AF28" s="1157">
        <v>74</v>
      </c>
      <c r="AG28" s="1155"/>
      <c r="AH28" s="1155"/>
      <c r="AI28" s="1155"/>
      <c r="AJ28" s="1158"/>
      <c r="AK28" s="1159">
        <v>201</v>
      </c>
      <c r="AL28" s="1147"/>
      <c r="AM28" s="1147"/>
      <c r="AN28" s="1147"/>
      <c r="AO28" s="1147"/>
      <c r="AP28" s="1147" t="s">
        <v>509</v>
      </c>
      <c r="AQ28" s="1147"/>
      <c r="AR28" s="1147"/>
      <c r="AS28" s="1147"/>
      <c r="AT28" s="1147"/>
      <c r="AU28" s="1147" t="s">
        <v>509</v>
      </c>
      <c r="AV28" s="1147"/>
      <c r="AW28" s="1147"/>
      <c r="AX28" s="1147"/>
      <c r="AY28" s="1147"/>
      <c r="AZ28" s="1148" t="s">
        <v>509</v>
      </c>
      <c r="BA28" s="1148"/>
      <c r="BB28" s="1148"/>
      <c r="BC28" s="1148"/>
      <c r="BD28" s="1148"/>
      <c r="BE28" s="1149"/>
      <c r="BF28" s="1149"/>
      <c r="BG28" s="1149"/>
      <c r="BH28" s="1149"/>
      <c r="BI28" s="1150"/>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404</v>
      </c>
      <c r="C29" s="1131"/>
      <c r="D29" s="1131"/>
      <c r="E29" s="1131"/>
      <c r="F29" s="1131"/>
      <c r="G29" s="1131"/>
      <c r="H29" s="1131"/>
      <c r="I29" s="1131"/>
      <c r="J29" s="1131"/>
      <c r="K29" s="1131"/>
      <c r="L29" s="1131"/>
      <c r="M29" s="1131"/>
      <c r="N29" s="1131"/>
      <c r="O29" s="1131"/>
      <c r="P29" s="1132"/>
      <c r="Q29" s="1136">
        <v>218</v>
      </c>
      <c r="R29" s="1137"/>
      <c r="S29" s="1137"/>
      <c r="T29" s="1137"/>
      <c r="U29" s="1137"/>
      <c r="V29" s="1137">
        <v>216</v>
      </c>
      <c r="W29" s="1137"/>
      <c r="X29" s="1137"/>
      <c r="Y29" s="1137"/>
      <c r="Z29" s="1137"/>
      <c r="AA29" s="1138">
        <f t="shared" ref="AA29:AA31" si="0">+Q29-V29</f>
        <v>2</v>
      </c>
      <c r="AB29" s="1113"/>
      <c r="AC29" s="1113"/>
      <c r="AD29" s="1113"/>
      <c r="AE29" s="1114"/>
      <c r="AF29" s="1112">
        <v>2</v>
      </c>
      <c r="AG29" s="1113"/>
      <c r="AH29" s="1113"/>
      <c r="AI29" s="1113"/>
      <c r="AJ29" s="1114"/>
      <c r="AK29" s="1073">
        <v>46</v>
      </c>
      <c r="AL29" s="1064"/>
      <c r="AM29" s="1064"/>
      <c r="AN29" s="1064"/>
      <c r="AO29" s="1064"/>
      <c r="AP29" s="1064" t="s">
        <v>509</v>
      </c>
      <c r="AQ29" s="1064"/>
      <c r="AR29" s="1064"/>
      <c r="AS29" s="1064"/>
      <c r="AT29" s="1064"/>
      <c r="AU29" s="1064" t="s">
        <v>509</v>
      </c>
      <c r="AV29" s="1064"/>
      <c r="AW29" s="1064"/>
      <c r="AX29" s="1064"/>
      <c r="AY29" s="1064"/>
      <c r="AZ29" s="1135" t="s">
        <v>509</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403</v>
      </c>
      <c r="C30" s="1131"/>
      <c r="D30" s="1131"/>
      <c r="E30" s="1131"/>
      <c r="F30" s="1131"/>
      <c r="G30" s="1131"/>
      <c r="H30" s="1131"/>
      <c r="I30" s="1131"/>
      <c r="J30" s="1131"/>
      <c r="K30" s="1131"/>
      <c r="L30" s="1131"/>
      <c r="M30" s="1131"/>
      <c r="N30" s="1131"/>
      <c r="O30" s="1131"/>
      <c r="P30" s="1132"/>
      <c r="Q30" s="1136">
        <v>1859</v>
      </c>
      <c r="R30" s="1137"/>
      <c r="S30" s="1137"/>
      <c r="T30" s="1137"/>
      <c r="U30" s="1137"/>
      <c r="V30" s="1137">
        <v>1828</v>
      </c>
      <c r="W30" s="1137"/>
      <c r="X30" s="1137"/>
      <c r="Y30" s="1137"/>
      <c r="Z30" s="1137"/>
      <c r="AA30" s="1138">
        <f t="shared" si="0"/>
        <v>31</v>
      </c>
      <c r="AB30" s="1113"/>
      <c r="AC30" s="1113"/>
      <c r="AD30" s="1113"/>
      <c r="AE30" s="1114"/>
      <c r="AF30" s="1112">
        <v>31</v>
      </c>
      <c r="AG30" s="1113"/>
      <c r="AH30" s="1113"/>
      <c r="AI30" s="1113"/>
      <c r="AJ30" s="1114"/>
      <c r="AK30" s="1073">
        <v>314</v>
      </c>
      <c r="AL30" s="1064"/>
      <c r="AM30" s="1064"/>
      <c r="AN30" s="1064"/>
      <c r="AO30" s="1064"/>
      <c r="AP30" s="1064" t="s">
        <v>509</v>
      </c>
      <c r="AQ30" s="1064"/>
      <c r="AR30" s="1064"/>
      <c r="AS30" s="1064"/>
      <c r="AT30" s="1064"/>
      <c r="AU30" s="1064" t="s">
        <v>509</v>
      </c>
      <c r="AV30" s="1064"/>
      <c r="AW30" s="1064"/>
      <c r="AX30" s="1064"/>
      <c r="AY30" s="1064"/>
      <c r="AZ30" s="1135" t="s">
        <v>509</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405</v>
      </c>
      <c r="C31" s="1131"/>
      <c r="D31" s="1131"/>
      <c r="E31" s="1131"/>
      <c r="F31" s="1131"/>
      <c r="G31" s="1131"/>
      <c r="H31" s="1131"/>
      <c r="I31" s="1131"/>
      <c r="J31" s="1131"/>
      <c r="K31" s="1131"/>
      <c r="L31" s="1131"/>
      <c r="M31" s="1131"/>
      <c r="N31" s="1131"/>
      <c r="O31" s="1131"/>
      <c r="P31" s="1132"/>
      <c r="Q31" s="1136">
        <v>7</v>
      </c>
      <c r="R31" s="1137"/>
      <c r="S31" s="1137"/>
      <c r="T31" s="1137"/>
      <c r="U31" s="1137"/>
      <c r="V31" s="1137">
        <v>7</v>
      </c>
      <c r="W31" s="1137"/>
      <c r="X31" s="1137"/>
      <c r="Y31" s="1137"/>
      <c r="Z31" s="1137"/>
      <c r="AA31" s="1138">
        <f t="shared" si="0"/>
        <v>0</v>
      </c>
      <c r="AB31" s="1113"/>
      <c r="AC31" s="1113"/>
      <c r="AD31" s="1113"/>
      <c r="AE31" s="1114"/>
      <c r="AF31" s="1112" t="s">
        <v>128</v>
      </c>
      <c r="AG31" s="1113"/>
      <c r="AH31" s="1113"/>
      <c r="AI31" s="1113"/>
      <c r="AJ31" s="1114"/>
      <c r="AK31" s="1073" t="s">
        <v>509</v>
      </c>
      <c r="AL31" s="1064"/>
      <c r="AM31" s="1064"/>
      <c r="AN31" s="1064"/>
      <c r="AO31" s="1064"/>
      <c r="AP31" s="1064" t="s">
        <v>509</v>
      </c>
      <c r="AQ31" s="1064"/>
      <c r="AR31" s="1064"/>
      <c r="AS31" s="1064"/>
      <c r="AT31" s="1064"/>
      <c r="AU31" s="1064" t="s">
        <v>509</v>
      </c>
      <c r="AV31" s="1064"/>
      <c r="AW31" s="1064"/>
      <c r="AX31" s="1064"/>
      <c r="AY31" s="1064"/>
      <c r="AZ31" s="1135" t="s">
        <v>509</v>
      </c>
      <c r="BA31" s="1135"/>
      <c r="BB31" s="1135"/>
      <c r="BC31" s="1135"/>
      <c r="BD31" s="1135"/>
      <c r="BE31" s="1125"/>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406</v>
      </c>
      <c r="C32" s="1131"/>
      <c r="D32" s="1131"/>
      <c r="E32" s="1131"/>
      <c r="F32" s="1131"/>
      <c r="G32" s="1131"/>
      <c r="H32" s="1131"/>
      <c r="I32" s="1131"/>
      <c r="J32" s="1131"/>
      <c r="K32" s="1131"/>
      <c r="L32" s="1131"/>
      <c r="M32" s="1131"/>
      <c r="N32" s="1131"/>
      <c r="O32" s="1131"/>
      <c r="P32" s="1132"/>
      <c r="Q32" s="1136">
        <v>532</v>
      </c>
      <c r="R32" s="1137"/>
      <c r="S32" s="1137"/>
      <c r="T32" s="1137"/>
      <c r="U32" s="1137"/>
      <c r="V32" s="1137">
        <v>517</v>
      </c>
      <c r="W32" s="1137"/>
      <c r="X32" s="1137"/>
      <c r="Y32" s="1137"/>
      <c r="Z32" s="1137"/>
      <c r="AA32" s="1138">
        <f t="shared" ref="AA32" si="1">+Q32-V32</f>
        <v>15</v>
      </c>
      <c r="AB32" s="1113"/>
      <c r="AC32" s="1113"/>
      <c r="AD32" s="1113"/>
      <c r="AE32" s="1114"/>
      <c r="AF32" s="1112">
        <v>1615</v>
      </c>
      <c r="AG32" s="1113"/>
      <c r="AH32" s="1113"/>
      <c r="AI32" s="1113"/>
      <c r="AJ32" s="1114"/>
      <c r="AK32" s="1073" t="s">
        <v>509</v>
      </c>
      <c r="AL32" s="1064"/>
      <c r="AM32" s="1064"/>
      <c r="AN32" s="1064"/>
      <c r="AO32" s="1064"/>
      <c r="AP32" s="1064">
        <v>1349</v>
      </c>
      <c r="AQ32" s="1064"/>
      <c r="AR32" s="1064"/>
      <c r="AS32" s="1064"/>
      <c r="AT32" s="1064"/>
      <c r="AU32" s="1064" t="s">
        <v>509</v>
      </c>
      <c r="AV32" s="1064"/>
      <c r="AW32" s="1064"/>
      <c r="AX32" s="1064"/>
      <c r="AY32" s="1064"/>
      <c r="AZ32" s="1135" t="s">
        <v>509</v>
      </c>
      <c r="BA32" s="1135"/>
      <c r="BB32" s="1135"/>
      <c r="BC32" s="1135"/>
      <c r="BD32" s="1135"/>
      <c r="BE32" s="1125" t="s">
        <v>407</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t="s">
        <v>410</v>
      </c>
      <c r="C33" s="1131"/>
      <c r="D33" s="1131"/>
      <c r="E33" s="1131"/>
      <c r="F33" s="1131"/>
      <c r="G33" s="1131"/>
      <c r="H33" s="1131"/>
      <c r="I33" s="1131"/>
      <c r="J33" s="1131"/>
      <c r="K33" s="1131"/>
      <c r="L33" s="1131"/>
      <c r="M33" s="1131"/>
      <c r="N33" s="1131"/>
      <c r="O33" s="1131"/>
      <c r="P33" s="1132"/>
      <c r="Q33" s="1145">
        <v>111</v>
      </c>
      <c r="R33" s="1113"/>
      <c r="S33" s="1113"/>
      <c r="T33" s="1113"/>
      <c r="U33" s="1146"/>
      <c r="V33" s="1138">
        <v>96</v>
      </c>
      <c r="W33" s="1113"/>
      <c r="X33" s="1113"/>
      <c r="Y33" s="1113"/>
      <c r="Z33" s="1146"/>
      <c r="AA33" s="1138">
        <f t="shared" ref="AA33:AA34" si="2">+Q33-V33</f>
        <v>15</v>
      </c>
      <c r="AB33" s="1113"/>
      <c r="AC33" s="1113"/>
      <c r="AD33" s="1113"/>
      <c r="AE33" s="1114"/>
      <c r="AF33" s="1112">
        <v>15</v>
      </c>
      <c r="AG33" s="1113"/>
      <c r="AH33" s="1113"/>
      <c r="AI33" s="1113"/>
      <c r="AJ33" s="1114"/>
      <c r="AK33" s="1139" t="s">
        <v>509</v>
      </c>
      <c r="AL33" s="1072"/>
      <c r="AM33" s="1072"/>
      <c r="AN33" s="1072"/>
      <c r="AO33" s="1073"/>
      <c r="AP33" s="1074">
        <v>33</v>
      </c>
      <c r="AQ33" s="1072"/>
      <c r="AR33" s="1072"/>
      <c r="AS33" s="1072"/>
      <c r="AT33" s="1073"/>
      <c r="AU33" s="1074" t="s">
        <v>509</v>
      </c>
      <c r="AV33" s="1072"/>
      <c r="AW33" s="1072"/>
      <c r="AX33" s="1072"/>
      <c r="AY33" s="1073"/>
      <c r="AZ33" s="1140" t="s">
        <v>509</v>
      </c>
      <c r="BA33" s="1141"/>
      <c r="BB33" s="1141"/>
      <c r="BC33" s="1141"/>
      <c r="BD33" s="1142"/>
      <c r="BE33" s="1143" t="s">
        <v>409</v>
      </c>
      <c r="BF33" s="1068"/>
      <c r="BG33" s="1068"/>
      <c r="BH33" s="1068"/>
      <c r="BI33" s="1144"/>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t="s">
        <v>408</v>
      </c>
      <c r="C34" s="1131"/>
      <c r="D34" s="1131"/>
      <c r="E34" s="1131"/>
      <c r="F34" s="1131"/>
      <c r="G34" s="1131"/>
      <c r="H34" s="1131"/>
      <c r="I34" s="1131"/>
      <c r="J34" s="1131"/>
      <c r="K34" s="1131"/>
      <c r="L34" s="1131"/>
      <c r="M34" s="1131"/>
      <c r="N34" s="1131"/>
      <c r="O34" s="1131"/>
      <c r="P34" s="1132"/>
      <c r="Q34" s="1136">
        <v>2791</v>
      </c>
      <c r="R34" s="1137"/>
      <c r="S34" s="1137"/>
      <c r="T34" s="1137"/>
      <c r="U34" s="1137"/>
      <c r="V34" s="1137">
        <v>2622</v>
      </c>
      <c r="W34" s="1137"/>
      <c r="X34" s="1137"/>
      <c r="Y34" s="1137"/>
      <c r="Z34" s="1137"/>
      <c r="AA34" s="1138">
        <f t="shared" si="2"/>
        <v>169</v>
      </c>
      <c r="AB34" s="1113"/>
      <c r="AC34" s="1113"/>
      <c r="AD34" s="1113"/>
      <c r="AE34" s="1114"/>
      <c r="AF34" s="1112">
        <v>169</v>
      </c>
      <c r="AG34" s="1113"/>
      <c r="AH34" s="1113"/>
      <c r="AI34" s="1113"/>
      <c r="AJ34" s="1114"/>
      <c r="AK34" s="1073">
        <v>1129</v>
      </c>
      <c r="AL34" s="1064"/>
      <c r="AM34" s="1064"/>
      <c r="AN34" s="1064"/>
      <c r="AO34" s="1064"/>
      <c r="AP34" s="1064">
        <v>4199</v>
      </c>
      <c r="AQ34" s="1064"/>
      <c r="AR34" s="1064"/>
      <c r="AS34" s="1064"/>
      <c r="AT34" s="1064"/>
      <c r="AU34" s="1064">
        <v>2292.654</v>
      </c>
      <c r="AV34" s="1064"/>
      <c r="AW34" s="1064"/>
      <c r="AX34" s="1064"/>
      <c r="AY34" s="1064"/>
      <c r="AZ34" s="1135" t="s">
        <v>509</v>
      </c>
      <c r="BA34" s="1135"/>
      <c r="BB34" s="1135"/>
      <c r="BC34" s="1135"/>
      <c r="BD34" s="1135"/>
      <c r="BE34" s="1125" t="s">
        <v>409</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8"/>
      <c r="AB35" s="1113"/>
      <c r="AC35" s="1113"/>
      <c r="AD35" s="1113"/>
      <c r="AE35" s="1114"/>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411</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390</v>
      </c>
      <c r="B63" s="1037" t="s">
        <v>412</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1907</v>
      </c>
      <c r="AG63" s="1052"/>
      <c r="AH63" s="1052"/>
      <c r="AI63" s="1052"/>
      <c r="AJ63" s="1123"/>
      <c r="AK63" s="1124"/>
      <c r="AL63" s="1056"/>
      <c r="AM63" s="1056"/>
      <c r="AN63" s="1056"/>
      <c r="AO63" s="1056"/>
      <c r="AP63" s="1052">
        <f>+AP32+AP33+AP34</f>
        <v>5581</v>
      </c>
      <c r="AQ63" s="1052"/>
      <c r="AR63" s="1052"/>
      <c r="AS63" s="1052"/>
      <c r="AT63" s="1052"/>
      <c r="AU63" s="1052">
        <f>+AU34</f>
        <v>2292.654</v>
      </c>
      <c r="AV63" s="1052"/>
      <c r="AW63" s="1052"/>
      <c r="AX63" s="1052"/>
      <c r="AY63" s="1052"/>
      <c r="AZ63" s="1118"/>
      <c r="BA63" s="1118"/>
      <c r="BB63" s="1118"/>
      <c r="BC63" s="1118"/>
      <c r="BD63" s="1118"/>
      <c r="BE63" s="1053"/>
      <c r="BF63" s="1053"/>
      <c r="BG63" s="1053"/>
      <c r="BH63" s="1053"/>
      <c r="BI63" s="1054"/>
      <c r="BJ63" s="1119" t="s">
        <v>128</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413</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414</v>
      </c>
      <c r="B66" s="1089"/>
      <c r="C66" s="1089"/>
      <c r="D66" s="1089"/>
      <c r="E66" s="1089"/>
      <c r="F66" s="1089"/>
      <c r="G66" s="1089"/>
      <c r="H66" s="1089"/>
      <c r="I66" s="1089"/>
      <c r="J66" s="1089"/>
      <c r="K66" s="1089"/>
      <c r="L66" s="1089"/>
      <c r="M66" s="1089"/>
      <c r="N66" s="1089"/>
      <c r="O66" s="1089"/>
      <c r="P66" s="1090"/>
      <c r="Q66" s="1094" t="s">
        <v>394</v>
      </c>
      <c r="R66" s="1095"/>
      <c r="S66" s="1095"/>
      <c r="T66" s="1095"/>
      <c r="U66" s="1096"/>
      <c r="V66" s="1094" t="s">
        <v>415</v>
      </c>
      <c r="W66" s="1095"/>
      <c r="X66" s="1095"/>
      <c r="Y66" s="1095"/>
      <c r="Z66" s="1096"/>
      <c r="AA66" s="1094" t="s">
        <v>396</v>
      </c>
      <c r="AB66" s="1095"/>
      <c r="AC66" s="1095"/>
      <c r="AD66" s="1095"/>
      <c r="AE66" s="1096"/>
      <c r="AF66" s="1100" t="s">
        <v>397</v>
      </c>
      <c r="AG66" s="1101"/>
      <c r="AH66" s="1101"/>
      <c r="AI66" s="1101"/>
      <c r="AJ66" s="1102"/>
      <c r="AK66" s="1094" t="s">
        <v>416</v>
      </c>
      <c r="AL66" s="1089"/>
      <c r="AM66" s="1089"/>
      <c r="AN66" s="1089"/>
      <c r="AO66" s="1090"/>
      <c r="AP66" s="1094" t="s">
        <v>399</v>
      </c>
      <c r="AQ66" s="1095"/>
      <c r="AR66" s="1095"/>
      <c r="AS66" s="1095"/>
      <c r="AT66" s="1096"/>
      <c r="AU66" s="1094" t="s">
        <v>417</v>
      </c>
      <c r="AV66" s="1095"/>
      <c r="AW66" s="1095"/>
      <c r="AX66" s="1095"/>
      <c r="AY66" s="1096"/>
      <c r="AZ66" s="1094" t="s">
        <v>377</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582</v>
      </c>
      <c r="C68" s="1079"/>
      <c r="D68" s="1079"/>
      <c r="E68" s="1079"/>
      <c r="F68" s="1079"/>
      <c r="G68" s="1079"/>
      <c r="H68" s="1079"/>
      <c r="I68" s="1079"/>
      <c r="J68" s="1079"/>
      <c r="K68" s="1079"/>
      <c r="L68" s="1079"/>
      <c r="M68" s="1079"/>
      <c r="N68" s="1079"/>
      <c r="O68" s="1079"/>
      <c r="P68" s="1080"/>
      <c r="Q68" s="1081">
        <v>2946</v>
      </c>
      <c r="R68" s="1075"/>
      <c r="S68" s="1075"/>
      <c r="T68" s="1075"/>
      <c r="U68" s="1075"/>
      <c r="V68" s="1075">
        <v>2735</v>
      </c>
      <c r="W68" s="1075"/>
      <c r="X68" s="1075"/>
      <c r="Y68" s="1075"/>
      <c r="Z68" s="1075"/>
      <c r="AA68" s="1075">
        <v>211</v>
      </c>
      <c r="AB68" s="1075"/>
      <c r="AC68" s="1075"/>
      <c r="AD68" s="1075"/>
      <c r="AE68" s="1075"/>
      <c r="AF68" s="1075">
        <v>37</v>
      </c>
      <c r="AG68" s="1075"/>
      <c r="AH68" s="1075"/>
      <c r="AI68" s="1075"/>
      <c r="AJ68" s="1075"/>
      <c r="AK68" s="1075">
        <v>109</v>
      </c>
      <c r="AL68" s="1075"/>
      <c r="AM68" s="1075"/>
      <c r="AN68" s="1075"/>
      <c r="AO68" s="1075"/>
      <c r="AP68" s="1075">
        <v>853</v>
      </c>
      <c r="AQ68" s="1075"/>
      <c r="AR68" s="1075"/>
      <c r="AS68" s="1075"/>
      <c r="AT68" s="1075"/>
      <c r="AU68" s="1075" t="s">
        <v>581</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583</v>
      </c>
      <c r="C69" s="1068"/>
      <c r="D69" s="1068"/>
      <c r="E69" s="1068"/>
      <c r="F69" s="1068"/>
      <c r="G69" s="1068"/>
      <c r="H69" s="1068"/>
      <c r="I69" s="1068"/>
      <c r="J69" s="1068"/>
      <c r="K69" s="1068"/>
      <c r="L69" s="1068"/>
      <c r="M69" s="1068"/>
      <c r="N69" s="1068"/>
      <c r="O69" s="1068"/>
      <c r="P69" s="1069"/>
      <c r="Q69" s="1070">
        <v>2436</v>
      </c>
      <c r="R69" s="1064"/>
      <c r="S69" s="1064"/>
      <c r="T69" s="1064"/>
      <c r="U69" s="1064"/>
      <c r="V69" s="1064">
        <v>2419</v>
      </c>
      <c r="W69" s="1064"/>
      <c r="X69" s="1064"/>
      <c r="Y69" s="1064"/>
      <c r="Z69" s="1064"/>
      <c r="AA69" s="1064">
        <v>17</v>
      </c>
      <c r="AB69" s="1064"/>
      <c r="AC69" s="1064"/>
      <c r="AD69" s="1064"/>
      <c r="AE69" s="1064"/>
      <c r="AF69" s="1064">
        <v>17</v>
      </c>
      <c r="AG69" s="1064"/>
      <c r="AH69" s="1064"/>
      <c r="AI69" s="1064"/>
      <c r="AJ69" s="1064"/>
      <c r="AK69" s="1064">
        <v>59</v>
      </c>
      <c r="AL69" s="1064"/>
      <c r="AM69" s="1064"/>
      <c r="AN69" s="1064"/>
      <c r="AO69" s="1064"/>
      <c r="AP69" s="1064" t="s">
        <v>581</v>
      </c>
      <c r="AQ69" s="1064"/>
      <c r="AR69" s="1064"/>
      <c r="AS69" s="1064"/>
      <c r="AT69" s="1064"/>
      <c r="AU69" s="1064" t="s">
        <v>581</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584</v>
      </c>
      <c r="C70" s="1068"/>
      <c r="D70" s="1068"/>
      <c r="E70" s="1068"/>
      <c r="F70" s="1068"/>
      <c r="G70" s="1068"/>
      <c r="H70" s="1068"/>
      <c r="I70" s="1068"/>
      <c r="J70" s="1068"/>
      <c r="K70" s="1068"/>
      <c r="L70" s="1068"/>
      <c r="M70" s="1068"/>
      <c r="N70" s="1068"/>
      <c r="O70" s="1068"/>
      <c r="P70" s="1069"/>
      <c r="Q70" s="1070">
        <v>279</v>
      </c>
      <c r="R70" s="1064"/>
      <c r="S70" s="1064"/>
      <c r="T70" s="1064"/>
      <c r="U70" s="1064"/>
      <c r="V70" s="1064">
        <v>217</v>
      </c>
      <c r="W70" s="1064"/>
      <c r="X70" s="1064"/>
      <c r="Y70" s="1064"/>
      <c r="Z70" s="1064"/>
      <c r="AA70" s="1064">
        <v>62</v>
      </c>
      <c r="AB70" s="1064"/>
      <c r="AC70" s="1064"/>
      <c r="AD70" s="1064"/>
      <c r="AE70" s="1064"/>
      <c r="AF70" s="1064">
        <v>62</v>
      </c>
      <c r="AG70" s="1064"/>
      <c r="AH70" s="1064"/>
      <c r="AI70" s="1064"/>
      <c r="AJ70" s="1064"/>
      <c r="AK70" s="1064">
        <v>25</v>
      </c>
      <c r="AL70" s="1064"/>
      <c r="AM70" s="1064"/>
      <c r="AN70" s="1064"/>
      <c r="AO70" s="1064"/>
      <c r="AP70" s="1064" t="s">
        <v>581</v>
      </c>
      <c r="AQ70" s="1064"/>
      <c r="AR70" s="1064"/>
      <c r="AS70" s="1064"/>
      <c r="AT70" s="1064"/>
      <c r="AU70" s="1064" t="s">
        <v>581</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585</v>
      </c>
      <c r="C71" s="1068"/>
      <c r="D71" s="1068"/>
      <c r="E71" s="1068"/>
      <c r="F71" s="1068"/>
      <c r="G71" s="1068"/>
      <c r="H71" s="1068"/>
      <c r="I71" s="1068"/>
      <c r="J71" s="1068"/>
      <c r="K71" s="1068"/>
      <c r="L71" s="1068"/>
      <c r="M71" s="1068"/>
      <c r="N71" s="1068"/>
      <c r="O71" s="1068"/>
      <c r="P71" s="1069"/>
      <c r="Q71" s="1070">
        <v>2</v>
      </c>
      <c r="R71" s="1064"/>
      <c r="S71" s="1064"/>
      <c r="T71" s="1064"/>
      <c r="U71" s="1064"/>
      <c r="V71" s="1064">
        <v>1</v>
      </c>
      <c r="W71" s="1064"/>
      <c r="X71" s="1064"/>
      <c r="Y71" s="1064"/>
      <c r="Z71" s="1064"/>
      <c r="AA71" s="1064">
        <v>1</v>
      </c>
      <c r="AB71" s="1064"/>
      <c r="AC71" s="1064"/>
      <c r="AD71" s="1064"/>
      <c r="AE71" s="1064"/>
      <c r="AF71" s="1064">
        <v>1</v>
      </c>
      <c r="AG71" s="1064"/>
      <c r="AH71" s="1064"/>
      <c r="AI71" s="1064"/>
      <c r="AJ71" s="1064"/>
      <c r="AK71" s="1064" t="s">
        <v>581</v>
      </c>
      <c r="AL71" s="1064"/>
      <c r="AM71" s="1064"/>
      <c r="AN71" s="1064"/>
      <c r="AO71" s="1064"/>
      <c r="AP71" s="1064" t="s">
        <v>581</v>
      </c>
      <c r="AQ71" s="1064"/>
      <c r="AR71" s="1064"/>
      <c r="AS71" s="1064"/>
      <c r="AT71" s="1064"/>
      <c r="AU71" s="1064" t="s">
        <v>581</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586</v>
      </c>
      <c r="C72" s="1068"/>
      <c r="D72" s="1068"/>
      <c r="E72" s="1068"/>
      <c r="F72" s="1068"/>
      <c r="G72" s="1068"/>
      <c r="H72" s="1068"/>
      <c r="I72" s="1068"/>
      <c r="J72" s="1068"/>
      <c r="K72" s="1068"/>
      <c r="L72" s="1068"/>
      <c r="M72" s="1068"/>
      <c r="N72" s="1068"/>
      <c r="O72" s="1068"/>
      <c r="P72" s="1069"/>
      <c r="Q72" s="1070">
        <v>11972</v>
      </c>
      <c r="R72" s="1064"/>
      <c r="S72" s="1064"/>
      <c r="T72" s="1064"/>
      <c r="U72" s="1064"/>
      <c r="V72" s="1064">
        <v>11300</v>
      </c>
      <c r="W72" s="1064"/>
      <c r="X72" s="1064"/>
      <c r="Y72" s="1064"/>
      <c r="Z72" s="1064"/>
      <c r="AA72" s="1064">
        <v>671</v>
      </c>
      <c r="AB72" s="1064"/>
      <c r="AC72" s="1064"/>
      <c r="AD72" s="1064"/>
      <c r="AE72" s="1064"/>
      <c r="AF72" s="1064">
        <v>671</v>
      </c>
      <c r="AG72" s="1064"/>
      <c r="AH72" s="1064"/>
      <c r="AI72" s="1064"/>
      <c r="AJ72" s="1064"/>
      <c r="AK72" s="1064" t="s">
        <v>581</v>
      </c>
      <c r="AL72" s="1064"/>
      <c r="AM72" s="1064"/>
      <c r="AN72" s="1064"/>
      <c r="AO72" s="1064"/>
      <c r="AP72" s="1064" t="s">
        <v>581</v>
      </c>
      <c r="AQ72" s="1064"/>
      <c r="AR72" s="1064"/>
      <c r="AS72" s="1064"/>
      <c r="AT72" s="1064"/>
      <c r="AU72" s="1064" t="s">
        <v>581</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587</v>
      </c>
      <c r="C73" s="1068"/>
      <c r="D73" s="1068"/>
      <c r="E73" s="1068"/>
      <c r="F73" s="1068"/>
      <c r="G73" s="1068"/>
      <c r="H73" s="1068"/>
      <c r="I73" s="1068"/>
      <c r="J73" s="1068"/>
      <c r="K73" s="1068"/>
      <c r="L73" s="1068"/>
      <c r="M73" s="1068"/>
      <c r="N73" s="1068"/>
      <c r="O73" s="1068"/>
      <c r="P73" s="1069"/>
      <c r="Q73" s="1070">
        <v>954</v>
      </c>
      <c r="R73" s="1064"/>
      <c r="S73" s="1064"/>
      <c r="T73" s="1064"/>
      <c r="U73" s="1064"/>
      <c r="V73" s="1064">
        <v>953</v>
      </c>
      <c r="W73" s="1064"/>
      <c r="X73" s="1064"/>
      <c r="Y73" s="1064"/>
      <c r="Z73" s="1064"/>
      <c r="AA73" s="1064">
        <v>2</v>
      </c>
      <c r="AB73" s="1064"/>
      <c r="AC73" s="1064"/>
      <c r="AD73" s="1064"/>
      <c r="AE73" s="1064"/>
      <c r="AF73" s="1064">
        <v>2</v>
      </c>
      <c r="AG73" s="1064"/>
      <c r="AH73" s="1064"/>
      <c r="AI73" s="1064"/>
      <c r="AJ73" s="1064"/>
      <c r="AK73" s="1064">
        <v>4</v>
      </c>
      <c r="AL73" s="1064"/>
      <c r="AM73" s="1064"/>
      <c r="AN73" s="1064"/>
      <c r="AO73" s="1064"/>
      <c r="AP73" s="1064" t="s">
        <v>581</v>
      </c>
      <c r="AQ73" s="1064"/>
      <c r="AR73" s="1064"/>
      <c r="AS73" s="1064"/>
      <c r="AT73" s="1064"/>
      <c r="AU73" s="1064" t="s">
        <v>581</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588</v>
      </c>
      <c r="C74" s="1068"/>
      <c r="D74" s="1068"/>
      <c r="E74" s="1068"/>
      <c r="F74" s="1068"/>
      <c r="G74" s="1068"/>
      <c r="H74" s="1068"/>
      <c r="I74" s="1068"/>
      <c r="J74" s="1068"/>
      <c r="K74" s="1068"/>
      <c r="L74" s="1068"/>
      <c r="M74" s="1068"/>
      <c r="N74" s="1068"/>
      <c r="O74" s="1068"/>
      <c r="P74" s="1069"/>
      <c r="Q74" s="1070">
        <v>140</v>
      </c>
      <c r="R74" s="1064"/>
      <c r="S74" s="1064"/>
      <c r="T74" s="1064"/>
      <c r="U74" s="1064"/>
      <c r="V74" s="1064">
        <v>137</v>
      </c>
      <c r="W74" s="1064"/>
      <c r="X74" s="1064"/>
      <c r="Y74" s="1064"/>
      <c r="Z74" s="1064"/>
      <c r="AA74" s="1064">
        <v>3</v>
      </c>
      <c r="AB74" s="1064"/>
      <c r="AC74" s="1064"/>
      <c r="AD74" s="1064"/>
      <c r="AE74" s="1064"/>
      <c r="AF74" s="1064">
        <v>3</v>
      </c>
      <c r="AG74" s="1064"/>
      <c r="AH74" s="1064"/>
      <c r="AI74" s="1064"/>
      <c r="AJ74" s="1064"/>
      <c r="AK74" s="1064" t="s">
        <v>581</v>
      </c>
      <c r="AL74" s="1064"/>
      <c r="AM74" s="1064"/>
      <c r="AN74" s="1064"/>
      <c r="AO74" s="1064"/>
      <c r="AP74" s="1064" t="s">
        <v>581</v>
      </c>
      <c r="AQ74" s="1064"/>
      <c r="AR74" s="1064"/>
      <c r="AS74" s="1064"/>
      <c r="AT74" s="1064"/>
      <c r="AU74" s="1064" t="s">
        <v>581</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390</v>
      </c>
      <c r="B88" s="1037" t="s">
        <v>418</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793</v>
      </c>
      <c r="AG88" s="1052"/>
      <c r="AH88" s="1052"/>
      <c r="AI88" s="1052"/>
      <c r="AJ88" s="1052"/>
      <c r="AK88" s="1056"/>
      <c r="AL88" s="1056"/>
      <c r="AM88" s="1056"/>
      <c r="AN88" s="1056"/>
      <c r="AO88" s="1056"/>
      <c r="AP88" s="1052">
        <v>853</v>
      </c>
      <c r="AQ88" s="1052"/>
      <c r="AR88" s="1052"/>
      <c r="AS88" s="1052"/>
      <c r="AT88" s="1052"/>
      <c r="AU88" s="1052" t="s">
        <v>590</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1037" t="s">
        <v>419</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0.1</v>
      </c>
      <c r="CS102" s="1044"/>
      <c r="CT102" s="1044"/>
      <c r="CU102" s="1044"/>
      <c r="CV102" s="1045"/>
      <c r="CW102" s="1043">
        <v>0.9</v>
      </c>
      <c r="CX102" s="1044"/>
      <c r="CY102" s="1044"/>
      <c r="CZ102" s="1044"/>
      <c r="DA102" s="1045"/>
      <c r="DB102" s="1043" t="s">
        <v>509</v>
      </c>
      <c r="DC102" s="1044"/>
      <c r="DD102" s="1044"/>
      <c r="DE102" s="1044"/>
      <c r="DF102" s="1045"/>
      <c r="DG102" s="1043" t="s">
        <v>509</v>
      </c>
      <c r="DH102" s="1044"/>
      <c r="DI102" s="1044"/>
      <c r="DJ102" s="1044"/>
      <c r="DK102" s="1045"/>
      <c r="DL102" s="1043" t="s">
        <v>509</v>
      </c>
      <c r="DM102" s="1044"/>
      <c r="DN102" s="1044"/>
      <c r="DO102" s="1044"/>
      <c r="DP102" s="1045"/>
      <c r="DQ102" s="1043" t="s">
        <v>509</v>
      </c>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420</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421</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422</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423</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424</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425</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426</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427</v>
      </c>
      <c r="AB109" s="987"/>
      <c r="AC109" s="987"/>
      <c r="AD109" s="987"/>
      <c r="AE109" s="988"/>
      <c r="AF109" s="989" t="s">
        <v>307</v>
      </c>
      <c r="AG109" s="987"/>
      <c r="AH109" s="987"/>
      <c r="AI109" s="987"/>
      <c r="AJ109" s="988"/>
      <c r="AK109" s="989" t="s">
        <v>306</v>
      </c>
      <c r="AL109" s="987"/>
      <c r="AM109" s="987"/>
      <c r="AN109" s="987"/>
      <c r="AO109" s="988"/>
      <c r="AP109" s="989" t="s">
        <v>428</v>
      </c>
      <c r="AQ109" s="987"/>
      <c r="AR109" s="987"/>
      <c r="AS109" s="987"/>
      <c r="AT109" s="1018"/>
      <c r="AU109" s="986" t="s">
        <v>426</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427</v>
      </c>
      <c r="BR109" s="987"/>
      <c r="BS109" s="987"/>
      <c r="BT109" s="987"/>
      <c r="BU109" s="988"/>
      <c r="BV109" s="989" t="s">
        <v>307</v>
      </c>
      <c r="BW109" s="987"/>
      <c r="BX109" s="987"/>
      <c r="BY109" s="987"/>
      <c r="BZ109" s="988"/>
      <c r="CA109" s="989" t="s">
        <v>306</v>
      </c>
      <c r="CB109" s="987"/>
      <c r="CC109" s="987"/>
      <c r="CD109" s="987"/>
      <c r="CE109" s="988"/>
      <c r="CF109" s="1025" t="s">
        <v>428</v>
      </c>
      <c r="CG109" s="1025"/>
      <c r="CH109" s="1025"/>
      <c r="CI109" s="1025"/>
      <c r="CJ109" s="1025"/>
      <c r="CK109" s="989" t="s">
        <v>429</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427</v>
      </c>
      <c r="DH109" s="987"/>
      <c r="DI109" s="987"/>
      <c r="DJ109" s="987"/>
      <c r="DK109" s="988"/>
      <c r="DL109" s="989" t="s">
        <v>307</v>
      </c>
      <c r="DM109" s="987"/>
      <c r="DN109" s="987"/>
      <c r="DO109" s="987"/>
      <c r="DP109" s="988"/>
      <c r="DQ109" s="989" t="s">
        <v>306</v>
      </c>
      <c r="DR109" s="987"/>
      <c r="DS109" s="987"/>
      <c r="DT109" s="987"/>
      <c r="DU109" s="988"/>
      <c r="DV109" s="989" t="s">
        <v>428</v>
      </c>
      <c r="DW109" s="987"/>
      <c r="DX109" s="987"/>
      <c r="DY109" s="987"/>
      <c r="DZ109" s="1018"/>
    </row>
    <row r="110" spans="1:131" s="247" customFormat="1" ht="26.25" customHeight="1" x14ac:dyDescent="0.15">
      <c r="A110" s="889" t="s">
        <v>430</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535476</v>
      </c>
      <c r="AB110" s="980"/>
      <c r="AC110" s="980"/>
      <c r="AD110" s="980"/>
      <c r="AE110" s="981"/>
      <c r="AF110" s="982">
        <v>539694</v>
      </c>
      <c r="AG110" s="980"/>
      <c r="AH110" s="980"/>
      <c r="AI110" s="980"/>
      <c r="AJ110" s="981"/>
      <c r="AK110" s="982">
        <v>525848</v>
      </c>
      <c r="AL110" s="980"/>
      <c r="AM110" s="980"/>
      <c r="AN110" s="980"/>
      <c r="AO110" s="981"/>
      <c r="AP110" s="983">
        <v>15.6</v>
      </c>
      <c r="AQ110" s="984"/>
      <c r="AR110" s="984"/>
      <c r="AS110" s="984"/>
      <c r="AT110" s="985"/>
      <c r="AU110" s="1019" t="s">
        <v>73</v>
      </c>
      <c r="AV110" s="1020"/>
      <c r="AW110" s="1020"/>
      <c r="AX110" s="1020"/>
      <c r="AY110" s="1020"/>
      <c r="AZ110" s="945" t="s">
        <v>431</v>
      </c>
      <c r="BA110" s="890"/>
      <c r="BB110" s="890"/>
      <c r="BC110" s="890"/>
      <c r="BD110" s="890"/>
      <c r="BE110" s="890"/>
      <c r="BF110" s="890"/>
      <c r="BG110" s="890"/>
      <c r="BH110" s="890"/>
      <c r="BI110" s="890"/>
      <c r="BJ110" s="890"/>
      <c r="BK110" s="890"/>
      <c r="BL110" s="890"/>
      <c r="BM110" s="890"/>
      <c r="BN110" s="890"/>
      <c r="BO110" s="890"/>
      <c r="BP110" s="891"/>
      <c r="BQ110" s="946">
        <v>5870187</v>
      </c>
      <c r="BR110" s="927"/>
      <c r="BS110" s="927"/>
      <c r="BT110" s="927"/>
      <c r="BU110" s="927"/>
      <c r="BV110" s="927">
        <v>5661294</v>
      </c>
      <c r="BW110" s="927"/>
      <c r="BX110" s="927"/>
      <c r="BY110" s="927"/>
      <c r="BZ110" s="927"/>
      <c r="CA110" s="927">
        <v>5482382</v>
      </c>
      <c r="CB110" s="927"/>
      <c r="CC110" s="927"/>
      <c r="CD110" s="927"/>
      <c r="CE110" s="927"/>
      <c r="CF110" s="951">
        <v>162.9</v>
      </c>
      <c r="CG110" s="952"/>
      <c r="CH110" s="952"/>
      <c r="CI110" s="952"/>
      <c r="CJ110" s="952"/>
      <c r="CK110" s="1015" t="s">
        <v>432</v>
      </c>
      <c r="CL110" s="901"/>
      <c r="CM110" s="976" t="s">
        <v>433</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434</v>
      </c>
      <c r="DH110" s="927"/>
      <c r="DI110" s="927"/>
      <c r="DJ110" s="927"/>
      <c r="DK110" s="927"/>
      <c r="DL110" s="927" t="s">
        <v>128</v>
      </c>
      <c r="DM110" s="927"/>
      <c r="DN110" s="927"/>
      <c r="DO110" s="927"/>
      <c r="DP110" s="927"/>
      <c r="DQ110" s="927" t="s">
        <v>435</v>
      </c>
      <c r="DR110" s="927"/>
      <c r="DS110" s="927"/>
      <c r="DT110" s="927"/>
      <c r="DU110" s="927"/>
      <c r="DV110" s="928" t="s">
        <v>128</v>
      </c>
      <c r="DW110" s="928"/>
      <c r="DX110" s="928"/>
      <c r="DY110" s="928"/>
      <c r="DZ110" s="929"/>
    </row>
    <row r="111" spans="1:131" s="247" customFormat="1" ht="26.25" customHeight="1" x14ac:dyDescent="0.15">
      <c r="A111" s="856" t="s">
        <v>436</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128</v>
      </c>
      <c r="AB111" s="1008"/>
      <c r="AC111" s="1008"/>
      <c r="AD111" s="1008"/>
      <c r="AE111" s="1009"/>
      <c r="AF111" s="1010" t="s">
        <v>128</v>
      </c>
      <c r="AG111" s="1008"/>
      <c r="AH111" s="1008"/>
      <c r="AI111" s="1008"/>
      <c r="AJ111" s="1009"/>
      <c r="AK111" s="1010" t="s">
        <v>434</v>
      </c>
      <c r="AL111" s="1008"/>
      <c r="AM111" s="1008"/>
      <c r="AN111" s="1008"/>
      <c r="AO111" s="1009"/>
      <c r="AP111" s="1011" t="s">
        <v>128</v>
      </c>
      <c r="AQ111" s="1012"/>
      <c r="AR111" s="1012"/>
      <c r="AS111" s="1012"/>
      <c r="AT111" s="1013"/>
      <c r="AU111" s="1021"/>
      <c r="AV111" s="1022"/>
      <c r="AW111" s="1022"/>
      <c r="AX111" s="1022"/>
      <c r="AY111" s="1022"/>
      <c r="AZ111" s="897" t="s">
        <v>437</v>
      </c>
      <c r="BA111" s="832"/>
      <c r="BB111" s="832"/>
      <c r="BC111" s="832"/>
      <c r="BD111" s="832"/>
      <c r="BE111" s="832"/>
      <c r="BF111" s="832"/>
      <c r="BG111" s="832"/>
      <c r="BH111" s="832"/>
      <c r="BI111" s="832"/>
      <c r="BJ111" s="832"/>
      <c r="BK111" s="832"/>
      <c r="BL111" s="832"/>
      <c r="BM111" s="832"/>
      <c r="BN111" s="832"/>
      <c r="BO111" s="832"/>
      <c r="BP111" s="833"/>
      <c r="BQ111" s="898">
        <v>24920</v>
      </c>
      <c r="BR111" s="899"/>
      <c r="BS111" s="899"/>
      <c r="BT111" s="899"/>
      <c r="BU111" s="899"/>
      <c r="BV111" s="899">
        <v>15528</v>
      </c>
      <c r="BW111" s="899"/>
      <c r="BX111" s="899"/>
      <c r="BY111" s="899"/>
      <c r="BZ111" s="899"/>
      <c r="CA111" s="899">
        <v>6933</v>
      </c>
      <c r="CB111" s="899"/>
      <c r="CC111" s="899"/>
      <c r="CD111" s="899"/>
      <c r="CE111" s="899"/>
      <c r="CF111" s="960">
        <v>0.2</v>
      </c>
      <c r="CG111" s="961"/>
      <c r="CH111" s="961"/>
      <c r="CI111" s="961"/>
      <c r="CJ111" s="961"/>
      <c r="CK111" s="1016"/>
      <c r="CL111" s="903"/>
      <c r="CM111" s="906" t="s">
        <v>438</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434</v>
      </c>
      <c r="DH111" s="899"/>
      <c r="DI111" s="899"/>
      <c r="DJ111" s="899"/>
      <c r="DK111" s="899"/>
      <c r="DL111" s="899" t="s">
        <v>128</v>
      </c>
      <c r="DM111" s="899"/>
      <c r="DN111" s="899"/>
      <c r="DO111" s="899"/>
      <c r="DP111" s="899"/>
      <c r="DQ111" s="899" t="s">
        <v>435</v>
      </c>
      <c r="DR111" s="899"/>
      <c r="DS111" s="899"/>
      <c r="DT111" s="899"/>
      <c r="DU111" s="899"/>
      <c r="DV111" s="876" t="s">
        <v>128</v>
      </c>
      <c r="DW111" s="876"/>
      <c r="DX111" s="876"/>
      <c r="DY111" s="876"/>
      <c r="DZ111" s="877"/>
    </row>
    <row r="112" spans="1:131" s="247" customFormat="1" ht="26.25" customHeight="1" x14ac:dyDescent="0.15">
      <c r="A112" s="1001" t="s">
        <v>439</v>
      </c>
      <c r="B112" s="1002"/>
      <c r="C112" s="832" t="s">
        <v>440</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435</v>
      </c>
      <c r="AB112" s="862"/>
      <c r="AC112" s="862"/>
      <c r="AD112" s="862"/>
      <c r="AE112" s="863"/>
      <c r="AF112" s="864" t="s">
        <v>434</v>
      </c>
      <c r="AG112" s="862"/>
      <c r="AH112" s="862"/>
      <c r="AI112" s="862"/>
      <c r="AJ112" s="863"/>
      <c r="AK112" s="864" t="s">
        <v>434</v>
      </c>
      <c r="AL112" s="862"/>
      <c r="AM112" s="862"/>
      <c r="AN112" s="862"/>
      <c r="AO112" s="863"/>
      <c r="AP112" s="909" t="s">
        <v>128</v>
      </c>
      <c r="AQ112" s="910"/>
      <c r="AR112" s="910"/>
      <c r="AS112" s="910"/>
      <c r="AT112" s="911"/>
      <c r="AU112" s="1021"/>
      <c r="AV112" s="1022"/>
      <c r="AW112" s="1022"/>
      <c r="AX112" s="1022"/>
      <c r="AY112" s="1022"/>
      <c r="AZ112" s="897" t="s">
        <v>441</v>
      </c>
      <c r="BA112" s="832"/>
      <c r="BB112" s="832"/>
      <c r="BC112" s="832"/>
      <c r="BD112" s="832"/>
      <c r="BE112" s="832"/>
      <c r="BF112" s="832"/>
      <c r="BG112" s="832"/>
      <c r="BH112" s="832"/>
      <c r="BI112" s="832"/>
      <c r="BJ112" s="832"/>
      <c r="BK112" s="832"/>
      <c r="BL112" s="832"/>
      <c r="BM112" s="832"/>
      <c r="BN112" s="832"/>
      <c r="BO112" s="832"/>
      <c r="BP112" s="833"/>
      <c r="BQ112" s="898">
        <v>4257141</v>
      </c>
      <c r="BR112" s="899"/>
      <c r="BS112" s="899"/>
      <c r="BT112" s="899"/>
      <c r="BU112" s="899"/>
      <c r="BV112" s="899">
        <v>3418122</v>
      </c>
      <c r="BW112" s="899"/>
      <c r="BX112" s="899"/>
      <c r="BY112" s="899"/>
      <c r="BZ112" s="899"/>
      <c r="CA112" s="899">
        <v>3279465</v>
      </c>
      <c r="CB112" s="899"/>
      <c r="CC112" s="899"/>
      <c r="CD112" s="899"/>
      <c r="CE112" s="899"/>
      <c r="CF112" s="960">
        <v>97.4</v>
      </c>
      <c r="CG112" s="961"/>
      <c r="CH112" s="961"/>
      <c r="CI112" s="961"/>
      <c r="CJ112" s="961"/>
      <c r="CK112" s="1016"/>
      <c r="CL112" s="903"/>
      <c r="CM112" s="906" t="s">
        <v>442</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128</v>
      </c>
      <c r="DH112" s="899"/>
      <c r="DI112" s="899"/>
      <c r="DJ112" s="899"/>
      <c r="DK112" s="899"/>
      <c r="DL112" s="899" t="s">
        <v>128</v>
      </c>
      <c r="DM112" s="899"/>
      <c r="DN112" s="899"/>
      <c r="DO112" s="899"/>
      <c r="DP112" s="899"/>
      <c r="DQ112" s="899" t="s">
        <v>434</v>
      </c>
      <c r="DR112" s="899"/>
      <c r="DS112" s="899"/>
      <c r="DT112" s="899"/>
      <c r="DU112" s="899"/>
      <c r="DV112" s="876" t="s">
        <v>128</v>
      </c>
      <c r="DW112" s="876"/>
      <c r="DX112" s="876"/>
      <c r="DY112" s="876"/>
      <c r="DZ112" s="877"/>
    </row>
    <row r="113" spans="1:130" s="247" customFormat="1" ht="26.25" customHeight="1" x14ac:dyDescent="0.15">
      <c r="A113" s="1003"/>
      <c r="B113" s="1004"/>
      <c r="C113" s="832" t="s">
        <v>443</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316063</v>
      </c>
      <c r="AB113" s="1008"/>
      <c r="AC113" s="1008"/>
      <c r="AD113" s="1008"/>
      <c r="AE113" s="1009"/>
      <c r="AF113" s="1010">
        <v>178448</v>
      </c>
      <c r="AG113" s="1008"/>
      <c r="AH113" s="1008"/>
      <c r="AI113" s="1008"/>
      <c r="AJ113" s="1009"/>
      <c r="AK113" s="1010">
        <v>321309</v>
      </c>
      <c r="AL113" s="1008"/>
      <c r="AM113" s="1008"/>
      <c r="AN113" s="1008"/>
      <c r="AO113" s="1009"/>
      <c r="AP113" s="1011">
        <v>9.5</v>
      </c>
      <c r="AQ113" s="1012"/>
      <c r="AR113" s="1012"/>
      <c r="AS113" s="1012"/>
      <c r="AT113" s="1013"/>
      <c r="AU113" s="1021"/>
      <c r="AV113" s="1022"/>
      <c r="AW113" s="1022"/>
      <c r="AX113" s="1022"/>
      <c r="AY113" s="1022"/>
      <c r="AZ113" s="897" t="s">
        <v>444</v>
      </c>
      <c r="BA113" s="832"/>
      <c r="BB113" s="832"/>
      <c r="BC113" s="832"/>
      <c r="BD113" s="832"/>
      <c r="BE113" s="832"/>
      <c r="BF113" s="832"/>
      <c r="BG113" s="832"/>
      <c r="BH113" s="832"/>
      <c r="BI113" s="832"/>
      <c r="BJ113" s="832"/>
      <c r="BK113" s="832"/>
      <c r="BL113" s="832"/>
      <c r="BM113" s="832"/>
      <c r="BN113" s="832"/>
      <c r="BO113" s="832"/>
      <c r="BP113" s="833"/>
      <c r="BQ113" s="898">
        <v>30663</v>
      </c>
      <c r="BR113" s="899"/>
      <c r="BS113" s="899"/>
      <c r="BT113" s="899"/>
      <c r="BU113" s="899"/>
      <c r="BV113" s="899">
        <v>33458</v>
      </c>
      <c r="BW113" s="899"/>
      <c r="BX113" s="899"/>
      <c r="BY113" s="899"/>
      <c r="BZ113" s="899"/>
      <c r="CA113" s="899">
        <v>65643</v>
      </c>
      <c r="CB113" s="899"/>
      <c r="CC113" s="899"/>
      <c r="CD113" s="899"/>
      <c r="CE113" s="899"/>
      <c r="CF113" s="960">
        <v>2</v>
      </c>
      <c r="CG113" s="961"/>
      <c r="CH113" s="961"/>
      <c r="CI113" s="961"/>
      <c r="CJ113" s="961"/>
      <c r="CK113" s="1016"/>
      <c r="CL113" s="903"/>
      <c r="CM113" s="906" t="s">
        <v>445</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128</v>
      </c>
      <c r="DH113" s="862"/>
      <c r="DI113" s="862"/>
      <c r="DJ113" s="862"/>
      <c r="DK113" s="863"/>
      <c r="DL113" s="864" t="s">
        <v>434</v>
      </c>
      <c r="DM113" s="862"/>
      <c r="DN113" s="862"/>
      <c r="DO113" s="862"/>
      <c r="DP113" s="863"/>
      <c r="DQ113" s="864" t="s">
        <v>434</v>
      </c>
      <c r="DR113" s="862"/>
      <c r="DS113" s="862"/>
      <c r="DT113" s="862"/>
      <c r="DU113" s="863"/>
      <c r="DV113" s="909" t="s">
        <v>434</v>
      </c>
      <c r="DW113" s="910"/>
      <c r="DX113" s="910"/>
      <c r="DY113" s="910"/>
      <c r="DZ113" s="911"/>
    </row>
    <row r="114" spans="1:130" s="247" customFormat="1" ht="26.25" customHeight="1" x14ac:dyDescent="0.15">
      <c r="A114" s="1003"/>
      <c r="B114" s="1004"/>
      <c r="C114" s="832" t="s">
        <v>446</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5749</v>
      </c>
      <c r="AB114" s="862"/>
      <c r="AC114" s="862"/>
      <c r="AD114" s="862"/>
      <c r="AE114" s="863"/>
      <c r="AF114" s="864">
        <v>4476</v>
      </c>
      <c r="AG114" s="862"/>
      <c r="AH114" s="862"/>
      <c r="AI114" s="862"/>
      <c r="AJ114" s="863"/>
      <c r="AK114" s="864">
        <v>4575</v>
      </c>
      <c r="AL114" s="862"/>
      <c r="AM114" s="862"/>
      <c r="AN114" s="862"/>
      <c r="AO114" s="863"/>
      <c r="AP114" s="909">
        <v>0.1</v>
      </c>
      <c r="AQ114" s="910"/>
      <c r="AR114" s="910"/>
      <c r="AS114" s="910"/>
      <c r="AT114" s="911"/>
      <c r="AU114" s="1021"/>
      <c r="AV114" s="1022"/>
      <c r="AW114" s="1022"/>
      <c r="AX114" s="1022"/>
      <c r="AY114" s="1022"/>
      <c r="AZ114" s="897" t="s">
        <v>447</v>
      </c>
      <c r="BA114" s="832"/>
      <c r="BB114" s="832"/>
      <c r="BC114" s="832"/>
      <c r="BD114" s="832"/>
      <c r="BE114" s="832"/>
      <c r="BF114" s="832"/>
      <c r="BG114" s="832"/>
      <c r="BH114" s="832"/>
      <c r="BI114" s="832"/>
      <c r="BJ114" s="832"/>
      <c r="BK114" s="832"/>
      <c r="BL114" s="832"/>
      <c r="BM114" s="832"/>
      <c r="BN114" s="832"/>
      <c r="BO114" s="832"/>
      <c r="BP114" s="833"/>
      <c r="BQ114" s="898">
        <v>940732</v>
      </c>
      <c r="BR114" s="899"/>
      <c r="BS114" s="899"/>
      <c r="BT114" s="899"/>
      <c r="BU114" s="899"/>
      <c r="BV114" s="899">
        <v>897319</v>
      </c>
      <c r="BW114" s="899"/>
      <c r="BX114" s="899"/>
      <c r="BY114" s="899"/>
      <c r="BZ114" s="899"/>
      <c r="CA114" s="899">
        <v>855494</v>
      </c>
      <c r="CB114" s="899"/>
      <c r="CC114" s="899"/>
      <c r="CD114" s="899"/>
      <c r="CE114" s="899"/>
      <c r="CF114" s="960">
        <v>25.4</v>
      </c>
      <c r="CG114" s="961"/>
      <c r="CH114" s="961"/>
      <c r="CI114" s="961"/>
      <c r="CJ114" s="961"/>
      <c r="CK114" s="1016"/>
      <c r="CL114" s="903"/>
      <c r="CM114" s="906" t="s">
        <v>448</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128</v>
      </c>
      <c r="DH114" s="862"/>
      <c r="DI114" s="862"/>
      <c r="DJ114" s="862"/>
      <c r="DK114" s="863"/>
      <c r="DL114" s="864" t="s">
        <v>434</v>
      </c>
      <c r="DM114" s="862"/>
      <c r="DN114" s="862"/>
      <c r="DO114" s="862"/>
      <c r="DP114" s="863"/>
      <c r="DQ114" s="864" t="s">
        <v>435</v>
      </c>
      <c r="DR114" s="862"/>
      <c r="DS114" s="862"/>
      <c r="DT114" s="862"/>
      <c r="DU114" s="863"/>
      <c r="DV114" s="909" t="s">
        <v>128</v>
      </c>
      <c r="DW114" s="910"/>
      <c r="DX114" s="910"/>
      <c r="DY114" s="910"/>
      <c r="DZ114" s="911"/>
    </row>
    <row r="115" spans="1:130" s="247" customFormat="1" ht="26.25" customHeight="1" x14ac:dyDescent="0.15">
      <c r="A115" s="1003"/>
      <c r="B115" s="1004"/>
      <c r="C115" s="832" t="s">
        <v>449</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55</v>
      </c>
      <c r="AB115" s="1008"/>
      <c r="AC115" s="1008"/>
      <c r="AD115" s="1008"/>
      <c r="AE115" s="1009"/>
      <c r="AF115" s="1010">
        <v>26</v>
      </c>
      <c r="AG115" s="1008"/>
      <c r="AH115" s="1008"/>
      <c r="AI115" s="1008"/>
      <c r="AJ115" s="1009"/>
      <c r="AK115" s="1010">
        <v>12</v>
      </c>
      <c r="AL115" s="1008"/>
      <c r="AM115" s="1008"/>
      <c r="AN115" s="1008"/>
      <c r="AO115" s="1009"/>
      <c r="AP115" s="1011">
        <v>0</v>
      </c>
      <c r="AQ115" s="1012"/>
      <c r="AR115" s="1012"/>
      <c r="AS115" s="1012"/>
      <c r="AT115" s="1013"/>
      <c r="AU115" s="1021"/>
      <c r="AV115" s="1022"/>
      <c r="AW115" s="1022"/>
      <c r="AX115" s="1022"/>
      <c r="AY115" s="1022"/>
      <c r="AZ115" s="897" t="s">
        <v>450</v>
      </c>
      <c r="BA115" s="832"/>
      <c r="BB115" s="832"/>
      <c r="BC115" s="832"/>
      <c r="BD115" s="832"/>
      <c r="BE115" s="832"/>
      <c r="BF115" s="832"/>
      <c r="BG115" s="832"/>
      <c r="BH115" s="832"/>
      <c r="BI115" s="832"/>
      <c r="BJ115" s="832"/>
      <c r="BK115" s="832"/>
      <c r="BL115" s="832"/>
      <c r="BM115" s="832"/>
      <c r="BN115" s="832"/>
      <c r="BO115" s="832"/>
      <c r="BP115" s="833"/>
      <c r="BQ115" s="898">
        <v>4435</v>
      </c>
      <c r="BR115" s="899"/>
      <c r="BS115" s="899"/>
      <c r="BT115" s="899"/>
      <c r="BU115" s="899"/>
      <c r="BV115" s="899" t="s">
        <v>434</v>
      </c>
      <c r="BW115" s="899"/>
      <c r="BX115" s="899"/>
      <c r="BY115" s="899"/>
      <c r="BZ115" s="899"/>
      <c r="CA115" s="899" t="s">
        <v>128</v>
      </c>
      <c r="CB115" s="899"/>
      <c r="CC115" s="899"/>
      <c r="CD115" s="899"/>
      <c r="CE115" s="899"/>
      <c r="CF115" s="960" t="s">
        <v>435</v>
      </c>
      <c r="CG115" s="961"/>
      <c r="CH115" s="961"/>
      <c r="CI115" s="961"/>
      <c r="CJ115" s="961"/>
      <c r="CK115" s="1016"/>
      <c r="CL115" s="903"/>
      <c r="CM115" s="897" t="s">
        <v>451</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434</v>
      </c>
      <c r="DH115" s="862"/>
      <c r="DI115" s="862"/>
      <c r="DJ115" s="862"/>
      <c r="DK115" s="863"/>
      <c r="DL115" s="864" t="s">
        <v>128</v>
      </c>
      <c r="DM115" s="862"/>
      <c r="DN115" s="862"/>
      <c r="DO115" s="862"/>
      <c r="DP115" s="863"/>
      <c r="DQ115" s="864" t="s">
        <v>434</v>
      </c>
      <c r="DR115" s="862"/>
      <c r="DS115" s="862"/>
      <c r="DT115" s="862"/>
      <c r="DU115" s="863"/>
      <c r="DV115" s="909" t="s">
        <v>434</v>
      </c>
      <c r="DW115" s="910"/>
      <c r="DX115" s="910"/>
      <c r="DY115" s="910"/>
      <c r="DZ115" s="911"/>
    </row>
    <row r="116" spans="1:130" s="247" customFormat="1" ht="26.25" customHeight="1" x14ac:dyDescent="0.15">
      <c r="A116" s="1005"/>
      <c r="B116" s="1006"/>
      <c r="C116" s="965" t="s">
        <v>452</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128</v>
      </c>
      <c r="AB116" s="862"/>
      <c r="AC116" s="862"/>
      <c r="AD116" s="862"/>
      <c r="AE116" s="863"/>
      <c r="AF116" s="864" t="s">
        <v>434</v>
      </c>
      <c r="AG116" s="862"/>
      <c r="AH116" s="862"/>
      <c r="AI116" s="862"/>
      <c r="AJ116" s="863"/>
      <c r="AK116" s="864" t="s">
        <v>128</v>
      </c>
      <c r="AL116" s="862"/>
      <c r="AM116" s="862"/>
      <c r="AN116" s="862"/>
      <c r="AO116" s="863"/>
      <c r="AP116" s="909" t="s">
        <v>434</v>
      </c>
      <c r="AQ116" s="910"/>
      <c r="AR116" s="910"/>
      <c r="AS116" s="910"/>
      <c r="AT116" s="911"/>
      <c r="AU116" s="1021"/>
      <c r="AV116" s="1022"/>
      <c r="AW116" s="1022"/>
      <c r="AX116" s="1022"/>
      <c r="AY116" s="1022"/>
      <c r="AZ116" s="948" t="s">
        <v>453</v>
      </c>
      <c r="BA116" s="949"/>
      <c r="BB116" s="949"/>
      <c r="BC116" s="949"/>
      <c r="BD116" s="949"/>
      <c r="BE116" s="949"/>
      <c r="BF116" s="949"/>
      <c r="BG116" s="949"/>
      <c r="BH116" s="949"/>
      <c r="BI116" s="949"/>
      <c r="BJ116" s="949"/>
      <c r="BK116" s="949"/>
      <c r="BL116" s="949"/>
      <c r="BM116" s="949"/>
      <c r="BN116" s="949"/>
      <c r="BO116" s="949"/>
      <c r="BP116" s="950"/>
      <c r="BQ116" s="898" t="s">
        <v>128</v>
      </c>
      <c r="BR116" s="899"/>
      <c r="BS116" s="899"/>
      <c r="BT116" s="899"/>
      <c r="BU116" s="899"/>
      <c r="BV116" s="899" t="s">
        <v>434</v>
      </c>
      <c r="BW116" s="899"/>
      <c r="BX116" s="899"/>
      <c r="BY116" s="899"/>
      <c r="BZ116" s="899"/>
      <c r="CA116" s="899" t="s">
        <v>128</v>
      </c>
      <c r="CB116" s="899"/>
      <c r="CC116" s="899"/>
      <c r="CD116" s="899"/>
      <c r="CE116" s="899"/>
      <c r="CF116" s="960" t="s">
        <v>434</v>
      </c>
      <c r="CG116" s="961"/>
      <c r="CH116" s="961"/>
      <c r="CI116" s="961"/>
      <c r="CJ116" s="961"/>
      <c r="CK116" s="1016"/>
      <c r="CL116" s="903"/>
      <c r="CM116" s="906" t="s">
        <v>454</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v>24920</v>
      </c>
      <c r="DH116" s="862"/>
      <c r="DI116" s="862"/>
      <c r="DJ116" s="862"/>
      <c r="DK116" s="863"/>
      <c r="DL116" s="864">
        <v>15528</v>
      </c>
      <c r="DM116" s="862"/>
      <c r="DN116" s="862"/>
      <c r="DO116" s="862"/>
      <c r="DP116" s="863"/>
      <c r="DQ116" s="864">
        <v>6933</v>
      </c>
      <c r="DR116" s="862"/>
      <c r="DS116" s="862"/>
      <c r="DT116" s="862"/>
      <c r="DU116" s="863"/>
      <c r="DV116" s="909">
        <v>0.2</v>
      </c>
      <c r="DW116" s="910"/>
      <c r="DX116" s="910"/>
      <c r="DY116" s="910"/>
      <c r="DZ116" s="911"/>
    </row>
    <row r="117" spans="1:130" s="247" customFormat="1" ht="26.25" customHeight="1" x14ac:dyDescent="0.15">
      <c r="A117" s="986" t="s">
        <v>186</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455</v>
      </c>
      <c r="Z117" s="988"/>
      <c r="AA117" s="993">
        <v>857343</v>
      </c>
      <c r="AB117" s="994"/>
      <c r="AC117" s="994"/>
      <c r="AD117" s="994"/>
      <c r="AE117" s="995"/>
      <c r="AF117" s="996">
        <v>722644</v>
      </c>
      <c r="AG117" s="994"/>
      <c r="AH117" s="994"/>
      <c r="AI117" s="994"/>
      <c r="AJ117" s="995"/>
      <c r="AK117" s="996">
        <v>851744</v>
      </c>
      <c r="AL117" s="994"/>
      <c r="AM117" s="994"/>
      <c r="AN117" s="994"/>
      <c r="AO117" s="995"/>
      <c r="AP117" s="997"/>
      <c r="AQ117" s="998"/>
      <c r="AR117" s="998"/>
      <c r="AS117" s="998"/>
      <c r="AT117" s="999"/>
      <c r="AU117" s="1021"/>
      <c r="AV117" s="1022"/>
      <c r="AW117" s="1022"/>
      <c r="AX117" s="1022"/>
      <c r="AY117" s="1022"/>
      <c r="AZ117" s="948" t="s">
        <v>456</v>
      </c>
      <c r="BA117" s="949"/>
      <c r="BB117" s="949"/>
      <c r="BC117" s="949"/>
      <c r="BD117" s="949"/>
      <c r="BE117" s="949"/>
      <c r="BF117" s="949"/>
      <c r="BG117" s="949"/>
      <c r="BH117" s="949"/>
      <c r="BI117" s="949"/>
      <c r="BJ117" s="949"/>
      <c r="BK117" s="949"/>
      <c r="BL117" s="949"/>
      <c r="BM117" s="949"/>
      <c r="BN117" s="949"/>
      <c r="BO117" s="949"/>
      <c r="BP117" s="950"/>
      <c r="BQ117" s="898" t="s">
        <v>128</v>
      </c>
      <c r="BR117" s="899"/>
      <c r="BS117" s="899"/>
      <c r="BT117" s="899"/>
      <c r="BU117" s="899"/>
      <c r="BV117" s="899" t="s">
        <v>128</v>
      </c>
      <c r="BW117" s="899"/>
      <c r="BX117" s="899"/>
      <c r="BY117" s="899"/>
      <c r="BZ117" s="899"/>
      <c r="CA117" s="899" t="s">
        <v>128</v>
      </c>
      <c r="CB117" s="899"/>
      <c r="CC117" s="899"/>
      <c r="CD117" s="899"/>
      <c r="CE117" s="899"/>
      <c r="CF117" s="960" t="s">
        <v>128</v>
      </c>
      <c r="CG117" s="961"/>
      <c r="CH117" s="961"/>
      <c r="CI117" s="961"/>
      <c r="CJ117" s="961"/>
      <c r="CK117" s="1016"/>
      <c r="CL117" s="903"/>
      <c r="CM117" s="906" t="s">
        <v>457</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128</v>
      </c>
      <c r="DH117" s="862"/>
      <c r="DI117" s="862"/>
      <c r="DJ117" s="862"/>
      <c r="DK117" s="863"/>
      <c r="DL117" s="864" t="s">
        <v>128</v>
      </c>
      <c r="DM117" s="862"/>
      <c r="DN117" s="862"/>
      <c r="DO117" s="862"/>
      <c r="DP117" s="863"/>
      <c r="DQ117" s="864" t="s">
        <v>128</v>
      </c>
      <c r="DR117" s="862"/>
      <c r="DS117" s="862"/>
      <c r="DT117" s="862"/>
      <c r="DU117" s="863"/>
      <c r="DV117" s="909" t="s">
        <v>128</v>
      </c>
      <c r="DW117" s="910"/>
      <c r="DX117" s="910"/>
      <c r="DY117" s="910"/>
      <c r="DZ117" s="911"/>
    </row>
    <row r="118" spans="1:130" s="247" customFormat="1" ht="26.25" customHeight="1" x14ac:dyDescent="0.15">
      <c r="A118" s="986" t="s">
        <v>429</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427</v>
      </c>
      <c r="AB118" s="987"/>
      <c r="AC118" s="987"/>
      <c r="AD118" s="987"/>
      <c r="AE118" s="988"/>
      <c r="AF118" s="989" t="s">
        <v>307</v>
      </c>
      <c r="AG118" s="987"/>
      <c r="AH118" s="987"/>
      <c r="AI118" s="987"/>
      <c r="AJ118" s="988"/>
      <c r="AK118" s="989" t="s">
        <v>306</v>
      </c>
      <c r="AL118" s="987"/>
      <c r="AM118" s="987"/>
      <c r="AN118" s="987"/>
      <c r="AO118" s="988"/>
      <c r="AP118" s="990" t="s">
        <v>428</v>
      </c>
      <c r="AQ118" s="991"/>
      <c r="AR118" s="991"/>
      <c r="AS118" s="991"/>
      <c r="AT118" s="992"/>
      <c r="AU118" s="1021"/>
      <c r="AV118" s="1022"/>
      <c r="AW118" s="1022"/>
      <c r="AX118" s="1022"/>
      <c r="AY118" s="1022"/>
      <c r="AZ118" s="964" t="s">
        <v>458</v>
      </c>
      <c r="BA118" s="965"/>
      <c r="BB118" s="965"/>
      <c r="BC118" s="965"/>
      <c r="BD118" s="965"/>
      <c r="BE118" s="965"/>
      <c r="BF118" s="965"/>
      <c r="BG118" s="965"/>
      <c r="BH118" s="965"/>
      <c r="BI118" s="965"/>
      <c r="BJ118" s="965"/>
      <c r="BK118" s="965"/>
      <c r="BL118" s="965"/>
      <c r="BM118" s="965"/>
      <c r="BN118" s="965"/>
      <c r="BO118" s="965"/>
      <c r="BP118" s="966"/>
      <c r="BQ118" s="967" t="s">
        <v>128</v>
      </c>
      <c r="BR118" s="930"/>
      <c r="BS118" s="930"/>
      <c r="BT118" s="930"/>
      <c r="BU118" s="930"/>
      <c r="BV118" s="930" t="s">
        <v>128</v>
      </c>
      <c r="BW118" s="930"/>
      <c r="BX118" s="930"/>
      <c r="BY118" s="930"/>
      <c r="BZ118" s="930"/>
      <c r="CA118" s="930" t="s">
        <v>128</v>
      </c>
      <c r="CB118" s="930"/>
      <c r="CC118" s="930"/>
      <c r="CD118" s="930"/>
      <c r="CE118" s="930"/>
      <c r="CF118" s="960" t="s">
        <v>128</v>
      </c>
      <c r="CG118" s="961"/>
      <c r="CH118" s="961"/>
      <c r="CI118" s="961"/>
      <c r="CJ118" s="961"/>
      <c r="CK118" s="1016"/>
      <c r="CL118" s="903"/>
      <c r="CM118" s="906" t="s">
        <v>459</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128</v>
      </c>
      <c r="DH118" s="862"/>
      <c r="DI118" s="862"/>
      <c r="DJ118" s="862"/>
      <c r="DK118" s="863"/>
      <c r="DL118" s="864" t="s">
        <v>128</v>
      </c>
      <c r="DM118" s="862"/>
      <c r="DN118" s="862"/>
      <c r="DO118" s="862"/>
      <c r="DP118" s="863"/>
      <c r="DQ118" s="864" t="s">
        <v>128</v>
      </c>
      <c r="DR118" s="862"/>
      <c r="DS118" s="862"/>
      <c r="DT118" s="862"/>
      <c r="DU118" s="863"/>
      <c r="DV118" s="909" t="s">
        <v>128</v>
      </c>
      <c r="DW118" s="910"/>
      <c r="DX118" s="910"/>
      <c r="DY118" s="910"/>
      <c r="DZ118" s="911"/>
    </row>
    <row r="119" spans="1:130" s="247" customFormat="1" ht="26.25" customHeight="1" x14ac:dyDescent="0.15">
      <c r="A119" s="900" t="s">
        <v>432</v>
      </c>
      <c r="B119" s="901"/>
      <c r="C119" s="976" t="s">
        <v>433</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128</v>
      </c>
      <c r="AB119" s="980"/>
      <c r="AC119" s="980"/>
      <c r="AD119" s="980"/>
      <c r="AE119" s="981"/>
      <c r="AF119" s="982" t="s">
        <v>128</v>
      </c>
      <c r="AG119" s="980"/>
      <c r="AH119" s="980"/>
      <c r="AI119" s="980"/>
      <c r="AJ119" s="981"/>
      <c r="AK119" s="982" t="s">
        <v>128</v>
      </c>
      <c r="AL119" s="980"/>
      <c r="AM119" s="980"/>
      <c r="AN119" s="980"/>
      <c r="AO119" s="981"/>
      <c r="AP119" s="983" t="s">
        <v>128</v>
      </c>
      <c r="AQ119" s="984"/>
      <c r="AR119" s="984"/>
      <c r="AS119" s="984"/>
      <c r="AT119" s="985"/>
      <c r="AU119" s="1023"/>
      <c r="AV119" s="1024"/>
      <c r="AW119" s="1024"/>
      <c r="AX119" s="1024"/>
      <c r="AY119" s="1024"/>
      <c r="AZ119" s="278" t="s">
        <v>186</v>
      </c>
      <c r="BA119" s="278"/>
      <c r="BB119" s="278"/>
      <c r="BC119" s="278"/>
      <c r="BD119" s="278"/>
      <c r="BE119" s="278"/>
      <c r="BF119" s="278"/>
      <c r="BG119" s="278"/>
      <c r="BH119" s="278"/>
      <c r="BI119" s="278"/>
      <c r="BJ119" s="278"/>
      <c r="BK119" s="278"/>
      <c r="BL119" s="278"/>
      <c r="BM119" s="278"/>
      <c r="BN119" s="278"/>
      <c r="BO119" s="962" t="s">
        <v>460</v>
      </c>
      <c r="BP119" s="963"/>
      <c r="BQ119" s="967">
        <v>11128078</v>
      </c>
      <c r="BR119" s="930"/>
      <c r="BS119" s="930"/>
      <c r="BT119" s="930"/>
      <c r="BU119" s="930"/>
      <c r="BV119" s="930">
        <v>10025721</v>
      </c>
      <c r="BW119" s="930"/>
      <c r="BX119" s="930"/>
      <c r="BY119" s="930"/>
      <c r="BZ119" s="930"/>
      <c r="CA119" s="930">
        <v>9689917</v>
      </c>
      <c r="CB119" s="930"/>
      <c r="CC119" s="930"/>
      <c r="CD119" s="930"/>
      <c r="CE119" s="930"/>
      <c r="CF119" s="828"/>
      <c r="CG119" s="829"/>
      <c r="CH119" s="829"/>
      <c r="CI119" s="829"/>
      <c r="CJ119" s="919"/>
      <c r="CK119" s="1017"/>
      <c r="CL119" s="905"/>
      <c r="CM119" s="923" t="s">
        <v>461</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128</v>
      </c>
      <c r="DH119" s="845"/>
      <c r="DI119" s="845"/>
      <c r="DJ119" s="845"/>
      <c r="DK119" s="846"/>
      <c r="DL119" s="847" t="s">
        <v>128</v>
      </c>
      <c r="DM119" s="845"/>
      <c r="DN119" s="845"/>
      <c r="DO119" s="845"/>
      <c r="DP119" s="846"/>
      <c r="DQ119" s="847" t="s">
        <v>128</v>
      </c>
      <c r="DR119" s="845"/>
      <c r="DS119" s="845"/>
      <c r="DT119" s="845"/>
      <c r="DU119" s="846"/>
      <c r="DV119" s="933" t="s">
        <v>128</v>
      </c>
      <c r="DW119" s="934"/>
      <c r="DX119" s="934"/>
      <c r="DY119" s="934"/>
      <c r="DZ119" s="935"/>
    </row>
    <row r="120" spans="1:130" s="247" customFormat="1" ht="26.25" customHeight="1" x14ac:dyDescent="0.15">
      <c r="A120" s="902"/>
      <c r="B120" s="903"/>
      <c r="C120" s="906" t="s">
        <v>438</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128</v>
      </c>
      <c r="AB120" s="862"/>
      <c r="AC120" s="862"/>
      <c r="AD120" s="862"/>
      <c r="AE120" s="863"/>
      <c r="AF120" s="864" t="s">
        <v>128</v>
      </c>
      <c r="AG120" s="862"/>
      <c r="AH120" s="862"/>
      <c r="AI120" s="862"/>
      <c r="AJ120" s="863"/>
      <c r="AK120" s="864" t="s">
        <v>128</v>
      </c>
      <c r="AL120" s="862"/>
      <c r="AM120" s="862"/>
      <c r="AN120" s="862"/>
      <c r="AO120" s="863"/>
      <c r="AP120" s="909" t="s">
        <v>128</v>
      </c>
      <c r="AQ120" s="910"/>
      <c r="AR120" s="910"/>
      <c r="AS120" s="910"/>
      <c r="AT120" s="911"/>
      <c r="AU120" s="968" t="s">
        <v>462</v>
      </c>
      <c r="AV120" s="969"/>
      <c r="AW120" s="969"/>
      <c r="AX120" s="969"/>
      <c r="AY120" s="970"/>
      <c r="AZ120" s="945" t="s">
        <v>463</v>
      </c>
      <c r="BA120" s="890"/>
      <c r="BB120" s="890"/>
      <c r="BC120" s="890"/>
      <c r="BD120" s="890"/>
      <c r="BE120" s="890"/>
      <c r="BF120" s="890"/>
      <c r="BG120" s="890"/>
      <c r="BH120" s="890"/>
      <c r="BI120" s="890"/>
      <c r="BJ120" s="890"/>
      <c r="BK120" s="890"/>
      <c r="BL120" s="890"/>
      <c r="BM120" s="890"/>
      <c r="BN120" s="890"/>
      <c r="BO120" s="890"/>
      <c r="BP120" s="891"/>
      <c r="BQ120" s="946">
        <v>3113411</v>
      </c>
      <c r="BR120" s="927"/>
      <c r="BS120" s="927"/>
      <c r="BT120" s="927"/>
      <c r="BU120" s="927"/>
      <c r="BV120" s="927">
        <v>3047940</v>
      </c>
      <c r="BW120" s="927"/>
      <c r="BX120" s="927"/>
      <c r="BY120" s="927"/>
      <c r="BZ120" s="927"/>
      <c r="CA120" s="927">
        <v>3115772</v>
      </c>
      <c r="CB120" s="927"/>
      <c r="CC120" s="927"/>
      <c r="CD120" s="927"/>
      <c r="CE120" s="927"/>
      <c r="CF120" s="951">
        <v>92.6</v>
      </c>
      <c r="CG120" s="952"/>
      <c r="CH120" s="952"/>
      <c r="CI120" s="952"/>
      <c r="CJ120" s="952"/>
      <c r="CK120" s="953" t="s">
        <v>464</v>
      </c>
      <c r="CL120" s="937"/>
      <c r="CM120" s="937"/>
      <c r="CN120" s="937"/>
      <c r="CO120" s="938"/>
      <c r="CP120" s="957" t="s">
        <v>465</v>
      </c>
      <c r="CQ120" s="958"/>
      <c r="CR120" s="958"/>
      <c r="CS120" s="958"/>
      <c r="CT120" s="958"/>
      <c r="CU120" s="958"/>
      <c r="CV120" s="958"/>
      <c r="CW120" s="958"/>
      <c r="CX120" s="958"/>
      <c r="CY120" s="958"/>
      <c r="CZ120" s="958"/>
      <c r="DA120" s="958"/>
      <c r="DB120" s="958"/>
      <c r="DC120" s="958"/>
      <c r="DD120" s="958"/>
      <c r="DE120" s="958"/>
      <c r="DF120" s="959"/>
      <c r="DG120" s="946">
        <v>4257141</v>
      </c>
      <c r="DH120" s="927"/>
      <c r="DI120" s="927"/>
      <c r="DJ120" s="927"/>
      <c r="DK120" s="927"/>
      <c r="DL120" s="927">
        <v>3418122</v>
      </c>
      <c r="DM120" s="927"/>
      <c r="DN120" s="927"/>
      <c r="DO120" s="927"/>
      <c r="DP120" s="927"/>
      <c r="DQ120" s="927">
        <v>3279465</v>
      </c>
      <c r="DR120" s="927"/>
      <c r="DS120" s="927"/>
      <c r="DT120" s="927"/>
      <c r="DU120" s="927"/>
      <c r="DV120" s="928">
        <v>97.4</v>
      </c>
      <c r="DW120" s="928"/>
      <c r="DX120" s="928"/>
      <c r="DY120" s="928"/>
      <c r="DZ120" s="929"/>
    </row>
    <row r="121" spans="1:130" s="247" customFormat="1" ht="26.25" customHeight="1" x14ac:dyDescent="0.15">
      <c r="A121" s="902"/>
      <c r="B121" s="903"/>
      <c r="C121" s="948" t="s">
        <v>466</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128</v>
      </c>
      <c r="AB121" s="862"/>
      <c r="AC121" s="862"/>
      <c r="AD121" s="862"/>
      <c r="AE121" s="863"/>
      <c r="AF121" s="864" t="s">
        <v>128</v>
      </c>
      <c r="AG121" s="862"/>
      <c r="AH121" s="862"/>
      <c r="AI121" s="862"/>
      <c r="AJ121" s="863"/>
      <c r="AK121" s="864" t="s">
        <v>128</v>
      </c>
      <c r="AL121" s="862"/>
      <c r="AM121" s="862"/>
      <c r="AN121" s="862"/>
      <c r="AO121" s="863"/>
      <c r="AP121" s="909" t="s">
        <v>128</v>
      </c>
      <c r="AQ121" s="910"/>
      <c r="AR121" s="910"/>
      <c r="AS121" s="910"/>
      <c r="AT121" s="911"/>
      <c r="AU121" s="971"/>
      <c r="AV121" s="972"/>
      <c r="AW121" s="972"/>
      <c r="AX121" s="972"/>
      <c r="AY121" s="973"/>
      <c r="AZ121" s="897" t="s">
        <v>467</v>
      </c>
      <c r="BA121" s="832"/>
      <c r="BB121" s="832"/>
      <c r="BC121" s="832"/>
      <c r="BD121" s="832"/>
      <c r="BE121" s="832"/>
      <c r="BF121" s="832"/>
      <c r="BG121" s="832"/>
      <c r="BH121" s="832"/>
      <c r="BI121" s="832"/>
      <c r="BJ121" s="832"/>
      <c r="BK121" s="832"/>
      <c r="BL121" s="832"/>
      <c r="BM121" s="832"/>
      <c r="BN121" s="832"/>
      <c r="BO121" s="832"/>
      <c r="BP121" s="833"/>
      <c r="BQ121" s="898">
        <v>392435</v>
      </c>
      <c r="BR121" s="899"/>
      <c r="BS121" s="899"/>
      <c r="BT121" s="899"/>
      <c r="BU121" s="899"/>
      <c r="BV121" s="899">
        <v>346877</v>
      </c>
      <c r="BW121" s="899"/>
      <c r="BX121" s="899"/>
      <c r="BY121" s="899"/>
      <c r="BZ121" s="899"/>
      <c r="CA121" s="899">
        <v>357109</v>
      </c>
      <c r="CB121" s="899"/>
      <c r="CC121" s="899"/>
      <c r="CD121" s="899"/>
      <c r="CE121" s="899"/>
      <c r="CF121" s="960">
        <v>10.6</v>
      </c>
      <c r="CG121" s="961"/>
      <c r="CH121" s="961"/>
      <c r="CI121" s="961"/>
      <c r="CJ121" s="961"/>
      <c r="CK121" s="954"/>
      <c r="CL121" s="940"/>
      <c r="CM121" s="940"/>
      <c r="CN121" s="940"/>
      <c r="CO121" s="941"/>
      <c r="CP121" s="920" t="s">
        <v>468</v>
      </c>
      <c r="CQ121" s="921"/>
      <c r="CR121" s="921"/>
      <c r="CS121" s="921"/>
      <c r="CT121" s="921"/>
      <c r="CU121" s="921"/>
      <c r="CV121" s="921"/>
      <c r="CW121" s="921"/>
      <c r="CX121" s="921"/>
      <c r="CY121" s="921"/>
      <c r="CZ121" s="921"/>
      <c r="DA121" s="921"/>
      <c r="DB121" s="921"/>
      <c r="DC121" s="921"/>
      <c r="DD121" s="921"/>
      <c r="DE121" s="921"/>
      <c r="DF121" s="922"/>
      <c r="DG121" s="898" t="s">
        <v>128</v>
      </c>
      <c r="DH121" s="899"/>
      <c r="DI121" s="899"/>
      <c r="DJ121" s="899"/>
      <c r="DK121" s="899"/>
      <c r="DL121" s="899" t="s">
        <v>128</v>
      </c>
      <c r="DM121" s="899"/>
      <c r="DN121" s="899"/>
      <c r="DO121" s="899"/>
      <c r="DP121" s="899"/>
      <c r="DQ121" s="899" t="s">
        <v>128</v>
      </c>
      <c r="DR121" s="899"/>
      <c r="DS121" s="899"/>
      <c r="DT121" s="899"/>
      <c r="DU121" s="899"/>
      <c r="DV121" s="876" t="s">
        <v>128</v>
      </c>
      <c r="DW121" s="876"/>
      <c r="DX121" s="876"/>
      <c r="DY121" s="876"/>
      <c r="DZ121" s="877"/>
    </row>
    <row r="122" spans="1:130" s="247" customFormat="1" ht="26.25" customHeight="1" x14ac:dyDescent="0.15">
      <c r="A122" s="902"/>
      <c r="B122" s="903"/>
      <c r="C122" s="906" t="s">
        <v>448</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128</v>
      </c>
      <c r="AB122" s="862"/>
      <c r="AC122" s="862"/>
      <c r="AD122" s="862"/>
      <c r="AE122" s="863"/>
      <c r="AF122" s="864" t="s">
        <v>128</v>
      </c>
      <c r="AG122" s="862"/>
      <c r="AH122" s="862"/>
      <c r="AI122" s="862"/>
      <c r="AJ122" s="863"/>
      <c r="AK122" s="864" t="s">
        <v>128</v>
      </c>
      <c r="AL122" s="862"/>
      <c r="AM122" s="862"/>
      <c r="AN122" s="862"/>
      <c r="AO122" s="863"/>
      <c r="AP122" s="909" t="s">
        <v>128</v>
      </c>
      <c r="AQ122" s="910"/>
      <c r="AR122" s="910"/>
      <c r="AS122" s="910"/>
      <c r="AT122" s="911"/>
      <c r="AU122" s="971"/>
      <c r="AV122" s="972"/>
      <c r="AW122" s="972"/>
      <c r="AX122" s="972"/>
      <c r="AY122" s="973"/>
      <c r="AZ122" s="964" t="s">
        <v>469</v>
      </c>
      <c r="BA122" s="965"/>
      <c r="BB122" s="965"/>
      <c r="BC122" s="965"/>
      <c r="BD122" s="965"/>
      <c r="BE122" s="965"/>
      <c r="BF122" s="965"/>
      <c r="BG122" s="965"/>
      <c r="BH122" s="965"/>
      <c r="BI122" s="965"/>
      <c r="BJ122" s="965"/>
      <c r="BK122" s="965"/>
      <c r="BL122" s="965"/>
      <c r="BM122" s="965"/>
      <c r="BN122" s="965"/>
      <c r="BO122" s="965"/>
      <c r="BP122" s="966"/>
      <c r="BQ122" s="967">
        <v>5846868</v>
      </c>
      <c r="BR122" s="930"/>
      <c r="BS122" s="930"/>
      <c r="BT122" s="930"/>
      <c r="BU122" s="930"/>
      <c r="BV122" s="930">
        <v>5666809</v>
      </c>
      <c r="BW122" s="930"/>
      <c r="BX122" s="930"/>
      <c r="BY122" s="930"/>
      <c r="BZ122" s="930"/>
      <c r="CA122" s="930">
        <v>5484709</v>
      </c>
      <c r="CB122" s="930"/>
      <c r="CC122" s="930"/>
      <c r="CD122" s="930"/>
      <c r="CE122" s="930"/>
      <c r="CF122" s="931">
        <v>162.9</v>
      </c>
      <c r="CG122" s="932"/>
      <c r="CH122" s="932"/>
      <c r="CI122" s="932"/>
      <c r="CJ122" s="932"/>
      <c r="CK122" s="954"/>
      <c r="CL122" s="940"/>
      <c r="CM122" s="940"/>
      <c r="CN122" s="940"/>
      <c r="CO122" s="941"/>
      <c r="CP122" s="920" t="s">
        <v>403</v>
      </c>
      <c r="CQ122" s="921"/>
      <c r="CR122" s="921"/>
      <c r="CS122" s="921"/>
      <c r="CT122" s="921"/>
      <c r="CU122" s="921"/>
      <c r="CV122" s="921"/>
      <c r="CW122" s="921"/>
      <c r="CX122" s="921"/>
      <c r="CY122" s="921"/>
      <c r="CZ122" s="921"/>
      <c r="DA122" s="921"/>
      <c r="DB122" s="921"/>
      <c r="DC122" s="921"/>
      <c r="DD122" s="921"/>
      <c r="DE122" s="921"/>
      <c r="DF122" s="922"/>
      <c r="DG122" s="898" t="s">
        <v>128</v>
      </c>
      <c r="DH122" s="899"/>
      <c r="DI122" s="899"/>
      <c r="DJ122" s="899"/>
      <c r="DK122" s="899"/>
      <c r="DL122" s="899" t="s">
        <v>128</v>
      </c>
      <c r="DM122" s="899"/>
      <c r="DN122" s="899"/>
      <c r="DO122" s="899"/>
      <c r="DP122" s="899"/>
      <c r="DQ122" s="899" t="s">
        <v>128</v>
      </c>
      <c r="DR122" s="899"/>
      <c r="DS122" s="899"/>
      <c r="DT122" s="899"/>
      <c r="DU122" s="899"/>
      <c r="DV122" s="876" t="s">
        <v>128</v>
      </c>
      <c r="DW122" s="876"/>
      <c r="DX122" s="876"/>
      <c r="DY122" s="876"/>
      <c r="DZ122" s="877"/>
    </row>
    <row r="123" spans="1:130" s="247" customFormat="1" ht="26.25" customHeight="1" x14ac:dyDescent="0.15">
      <c r="A123" s="902"/>
      <c r="B123" s="903"/>
      <c r="C123" s="906" t="s">
        <v>454</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128</v>
      </c>
      <c r="AB123" s="862"/>
      <c r="AC123" s="862"/>
      <c r="AD123" s="862"/>
      <c r="AE123" s="863"/>
      <c r="AF123" s="864" t="s">
        <v>128</v>
      </c>
      <c r="AG123" s="862"/>
      <c r="AH123" s="862"/>
      <c r="AI123" s="862"/>
      <c r="AJ123" s="863"/>
      <c r="AK123" s="864" t="s">
        <v>128</v>
      </c>
      <c r="AL123" s="862"/>
      <c r="AM123" s="862"/>
      <c r="AN123" s="862"/>
      <c r="AO123" s="863"/>
      <c r="AP123" s="909" t="s">
        <v>128</v>
      </c>
      <c r="AQ123" s="910"/>
      <c r="AR123" s="910"/>
      <c r="AS123" s="910"/>
      <c r="AT123" s="911"/>
      <c r="AU123" s="974"/>
      <c r="AV123" s="975"/>
      <c r="AW123" s="975"/>
      <c r="AX123" s="975"/>
      <c r="AY123" s="975"/>
      <c r="AZ123" s="278" t="s">
        <v>186</v>
      </c>
      <c r="BA123" s="278"/>
      <c r="BB123" s="278"/>
      <c r="BC123" s="278"/>
      <c r="BD123" s="278"/>
      <c r="BE123" s="278"/>
      <c r="BF123" s="278"/>
      <c r="BG123" s="278"/>
      <c r="BH123" s="278"/>
      <c r="BI123" s="278"/>
      <c r="BJ123" s="278"/>
      <c r="BK123" s="278"/>
      <c r="BL123" s="278"/>
      <c r="BM123" s="278"/>
      <c r="BN123" s="278"/>
      <c r="BO123" s="962" t="s">
        <v>470</v>
      </c>
      <c r="BP123" s="963"/>
      <c r="BQ123" s="917">
        <v>9352714</v>
      </c>
      <c r="BR123" s="918"/>
      <c r="BS123" s="918"/>
      <c r="BT123" s="918"/>
      <c r="BU123" s="918"/>
      <c r="BV123" s="918">
        <v>9061626</v>
      </c>
      <c r="BW123" s="918"/>
      <c r="BX123" s="918"/>
      <c r="BY123" s="918"/>
      <c r="BZ123" s="918"/>
      <c r="CA123" s="918">
        <v>8957590</v>
      </c>
      <c r="CB123" s="918"/>
      <c r="CC123" s="918"/>
      <c r="CD123" s="918"/>
      <c r="CE123" s="918"/>
      <c r="CF123" s="828"/>
      <c r="CG123" s="829"/>
      <c r="CH123" s="829"/>
      <c r="CI123" s="829"/>
      <c r="CJ123" s="919"/>
      <c r="CK123" s="954"/>
      <c r="CL123" s="940"/>
      <c r="CM123" s="940"/>
      <c r="CN123" s="940"/>
      <c r="CO123" s="941"/>
      <c r="CP123" s="920" t="s">
        <v>471</v>
      </c>
      <c r="CQ123" s="921"/>
      <c r="CR123" s="921"/>
      <c r="CS123" s="921"/>
      <c r="CT123" s="921"/>
      <c r="CU123" s="921"/>
      <c r="CV123" s="921"/>
      <c r="CW123" s="921"/>
      <c r="CX123" s="921"/>
      <c r="CY123" s="921"/>
      <c r="CZ123" s="921"/>
      <c r="DA123" s="921"/>
      <c r="DB123" s="921"/>
      <c r="DC123" s="921"/>
      <c r="DD123" s="921"/>
      <c r="DE123" s="921"/>
      <c r="DF123" s="922"/>
      <c r="DG123" s="861" t="s">
        <v>128</v>
      </c>
      <c r="DH123" s="862"/>
      <c r="DI123" s="862"/>
      <c r="DJ123" s="862"/>
      <c r="DK123" s="863"/>
      <c r="DL123" s="864" t="s">
        <v>128</v>
      </c>
      <c r="DM123" s="862"/>
      <c r="DN123" s="862"/>
      <c r="DO123" s="862"/>
      <c r="DP123" s="863"/>
      <c r="DQ123" s="864" t="s">
        <v>128</v>
      </c>
      <c r="DR123" s="862"/>
      <c r="DS123" s="862"/>
      <c r="DT123" s="862"/>
      <c r="DU123" s="863"/>
      <c r="DV123" s="909" t="s">
        <v>128</v>
      </c>
      <c r="DW123" s="910"/>
      <c r="DX123" s="910"/>
      <c r="DY123" s="910"/>
      <c r="DZ123" s="911"/>
    </row>
    <row r="124" spans="1:130" s="247" customFormat="1" ht="26.25" customHeight="1" thickBot="1" x14ac:dyDescent="0.2">
      <c r="A124" s="902"/>
      <c r="B124" s="903"/>
      <c r="C124" s="906" t="s">
        <v>457</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128</v>
      </c>
      <c r="AB124" s="862"/>
      <c r="AC124" s="862"/>
      <c r="AD124" s="862"/>
      <c r="AE124" s="863"/>
      <c r="AF124" s="864" t="s">
        <v>128</v>
      </c>
      <c r="AG124" s="862"/>
      <c r="AH124" s="862"/>
      <c r="AI124" s="862"/>
      <c r="AJ124" s="863"/>
      <c r="AK124" s="864" t="s">
        <v>128</v>
      </c>
      <c r="AL124" s="862"/>
      <c r="AM124" s="862"/>
      <c r="AN124" s="862"/>
      <c r="AO124" s="863"/>
      <c r="AP124" s="909" t="s">
        <v>128</v>
      </c>
      <c r="AQ124" s="910"/>
      <c r="AR124" s="910"/>
      <c r="AS124" s="910"/>
      <c r="AT124" s="911"/>
      <c r="AU124" s="912" t="s">
        <v>472</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53.2</v>
      </c>
      <c r="BR124" s="916"/>
      <c r="BS124" s="916"/>
      <c r="BT124" s="916"/>
      <c r="BU124" s="916"/>
      <c r="BV124" s="916">
        <v>28.7</v>
      </c>
      <c r="BW124" s="916"/>
      <c r="BX124" s="916"/>
      <c r="BY124" s="916"/>
      <c r="BZ124" s="916"/>
      <c r="CA124" s="916">
        <v>21.7</v>
      </c>
      <c r="CB124" s="916"/>
      <c r="CC124" s="916"/>
      <c r="CD124" s="916"/>
      <c r="CE124" s="916"/>
      <c r="CF124" s="806"/>
      <c r="CG124" s="807"/>
      <c r="CH124" s="807"/>
      <c r="CI124" s="807"/>
      <c r="CJ124" s="947"/>
      <c r="CK124" s="955"/>
      <c r="CL124" s="955"/>
      <c r="CM124" s="955"/>
      <c r="CN124" s="955"/>
      <c r="CO124" s="956"/>
      <c r="CP124" s="920" t="s">
        <v>473</v>
      </c>
      <c r="CQ124" s="921"/>
      <c r="CR124" s="921"/>
      <c r="CS124" s="921"/>
      <c r="CT124" s="921"/>
      <c r="CU124" s="921"/>
      <c r="CV124" s="921"/>
      <c r="CW124" s="921"/>
      <c r="CX124" s="921"/>
      <c r="CY124" s="921"/>
      <c r="CZ124" s="921"/>
      <c r="DA124" s="921"/>
      <c r="DB124" s="921"/>
      <c r="DC124" s="921"/>
      <c r="DD124" s="921"/>
      <c r="DE124" s="921"/>
      <c r="DF124" s="922"/>
      <c r="DG124" s="844" t="s">
        <v>128</v>
      </c>
      <c r="DH124" s="845"/>
      <c r="DI124" s="845"/>
      <c r="DJ124" s="845"/>
      <c r="DK124" s="846"/>
      <c r="DL124" s="847" t="s">
        <v>128</v>
      </c>
      <c r="DM124" s="845"/>
      <c r="DN124" s="845"/>
      <c r="DO124" s="845"/>
      <c r="DP124" s="846"/>
      <c r="DQ124" s="847" t="s">
        <v>128</v>
      </c>
      <c r="DR124" s="845"/>
      <c r="DS124" s="845"/>
      <c r="DT124" s="845"/>
      <c r="DU124" s="846"/>
      <c r="DV124" s="933" t="s">
        <v>128</v>
      </c>
      <c r="DW124" s="934"/>
      <c r="DX124" s="934"/>
      <c r="DY124" s="934"/>
      <c r="DZ124" s="935"/>
    </row>
    <row r="125" spans="1:130" s="247" customFormat="1" ht="26.25" customHeight="1" x14ac:dyDescent="0.15">
      <c r="A125" s="902"/>
      <c r="B125" s="903"/>
      <c r="C125" s="906" t="s">
        <v>459</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128</v>
      </c>
      <c r="AB125" s="862"/>
      <c r="AC125" s="862"/>
      <c r="AD125" s="862"/>
      <c r="AE125" s="863"/>
      <c r="AF125" s="864" t="s">
        <v>128</v>
      </c>
      <c r="AG125" s="862"/>
      <c r="AH125" s="862"/>
      <c r="AI125" s="862"/>
      <c r="AJ125" s="863"/>
      <c r="AK125" s="864" t="s">
        <v>128</v>
      </c>
      <c r="AL125" s="862"/>
      <c r="AM125" s="862"/>
      <c r="AN125" s="862"/>
      <c r="AO125" s="863"/>
      <c r="AP125" s="909" t="s">
        <v>128</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474</v>
      </c>
      <c r="CL125" s="937"/>
      <c r="CM125" s="937"/>
      <c r="CN125" s="937"/>
      <c r="CO125" s="938"/>
      <c r="CP125" s="945" t="s">
        <v>475</v>
      </c>
      <c r="CQ125" s="890"/>
      <c r="CR125" s="890"/>
      <c r="CS125" s="890"/>
      <c r="CT125" s="890"/>
      <c r="CU125" s="890"/>
      <c r="CV125" s="890"/>
      <c r="CW125" s="890"/>
      <c r="CX125" s="890"/>
      <c r="CY125" s="890"/>
      <c r="CZ125" s="890"/>
      <c r="DA125" s="890"/>
      <c r="DB125" s="890"/>
      <c r="DC125" s="890"/>
      <c r="DD125" s="890"/>
      <c r="DE125" s="890"/>
      <c r="DF125" s="891"/>
      <c r="DG125" s="946" t="s">
        <v>128</v>
      </c>
      <c r="DH125" s="927"/>
      <c r="DI125" s="927"/>
      <c r="DJ125" s="927"/>
      <c r="DK125" s="927"/>
      <c r="DL125" s="927" t="s">
        <v>128</v>
      </c>
      <c r="DM125" s="927"/>
      <c r="DN125" s="927"/>
      <c r="DO125" s="927"/>
      <c r="DP125" s="927"/>
      <c r="DQ125" s="927" t="s">
        <v>128</v>
      </c>
      <c r="DR125" s="927"/>
      <c r="DS125" s="927"/>
      <c r="DT125" s="927"/>
      <c r="DU125" s="927"/>
      <c r="DV125" s="928" t="s">
        <v>128</v>
      </c>
      <c r="DW125" s="928"/>
      <c r="DX125" s="928"/>
      <c r="DY125" s="928"/>
      <c r="DZ125" s="929"/>
    </row>
    <row r="126" spans="1:130" s="247" customFormat="1" ht="26.25" customHeight="1" thickBot="1" x14ac:dyDescent="0.2">
      <c r="A126" s="902"/>
      <c r="B126" s="903"/>
      <c r="C126" s="906" t="s">
        <v>461</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128</v>
      </c>
      <c r="AB126" s="862"/>
      <c r="AC126" s="862"/>
      <c r="AD126" s="862"/>
      <c r="AE126" s="863"/>
      <c r="AF126" s="864" t="s">
        <v>128</v>
      </c>
      <c r="AG126" s="862"/>
      <c r="AH126" s="862"/>
      <c r="AI126" s="862"/>
      <c r="AJ126" s="863"/>
      <c r="AK126" s="864" t="s">
        <v>128</v>
      </c>
      <c r="AL126" s="862"/>
      <c r="AM126" s="862"/>
      <c r="AN126" s="862"/>
      <c r="AO126" s="863"/>
      <c r="AP126" s="909" t="s">
        <v>128</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476</v>
      </c>
      <c r="CQ126" s="832"/>
      <c r="CR126" s="832"/>
      <c r="CS126" s="832"/>
      <c r="CT126" s="832"/>
      <c r="CU126" s="832"/>
      <c r="CV126" s="832"/>
      <c r="CW126" s="832"/>
      <c r="CX126" s="832"/>
      <c r="CY126" s="832"/>
      <c r="CZ126" s="832"/>
      <c r="DA126" s="832"/>
      <c r="DB126" s="832"/>
      <c r="DC126" s="832"/>
      <c r="DD126" s="832"/>
      <c r="DE126" s="832"/>
      <c r="DF126" s="833"/>
      <c r="DG126" s="898" t="s">
        <v>128</v>
      </c>
      <c r="DH126" s="899"/>
      <c r="DI126" s="899"/>
      <c r="DJ126" s="899"/>
      <c r="DK126" s="899"/>
      <c r="DL126" s="899" t="s">
        <v>128</v>
      </c>
      <c r="DM126" s="899"/>
      <c r="DN126" s="899"/>
      <c r="DO126" s="899"/>
      <c r="DP126" s="899"/>
      <c r="DQ126" s="899" t="s">
        <v>128</v>
      </c>
      <c r="DR126" s="899"/>
      <c r="DS126" s="899"/>
      <c r="DT126" s="899"/>
      <c r="DU126" s="899"/>
      <c r="DV126" s="876" t="s">
        <v>128</v>
      </c>
      <c r="DW126" s="876"/>
      <c r="DX126" s="876"/>
      <c r="DY126" s="876"/>
      <c r="DZ126" s="877"/>
    </row>
    <row r="127" spans="1:130" s="247" customFormat="1" ht="26.25" customHeight="1" x14ac:dyDescent="0.15">
      <c r="A127" s="904"/>
      <c r="B127" s="905"/>
      <c r="C127" s="923" t="s">
        <v>477</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v>55</v>
      </c>
      <c r="AB127" s="862"/>
      <c r="AC127" s="862"/>
      <c r="AD127" s="862"/>
      <c r="AE127" s="863"/>
      <c r="AF127" s="864">
        <v>26</v>
      </c>
      <c r="AG127" s="862"/>
      <c r="AH127" s="862"/>
      <c r="AI127" s="862"/>
      <c r="AJ127" s="863"/>
      <c r="AK127" s="864">
        <v>12</v>
      </c>
      <c r="AL127" s="862"/>
      <c r="AM127" s="862"/>
      <c r="AN127" s="862"/>
      <c r="AO127" s="863"/>
      <c r="AP127" s="909">
        <v>0</v>
      </c>
      <c r="AQ127" s="910"/>
      <c r="AR127" s="910"/>
      <c r="AS127" s="910"/>
      <c r="AT127" s="911"/>
      <c r="AU127" s="283"/>
      <c r="AV127" s="283"/>
      <c r="AW127" s="283"/>
      <c r="AX127" s="926" t="s">
        <v>478</v>
      </c>
      <c r="AY127" s="894"/>
      <c r="AZ127" s="894"/>
      <c r="BA127" s="894"/>
      <c r="BB127" s="894"/>
      <c r="BC127" s="894"/>
      <c r="BD127" s="894"/>
      <c r="BE127" s="895"/>
      <c r="BF127" s="893" t="s">
        <v>479</v>
      </c>
      <c r="BG127" s="894"/>
      <c r="BH127" s="894"/>
      <c r="BI127" s="894"/>
      <c r="BJ127" s="894"/>
      <c r="BK127" s="894"/>
      <c r="BL127" s="895"/>
      <c r="BM127" s="893" t="s">
        <v>480</v>
      </c>
      <c r="BN127" s="894"/>
      <c r="BO127" s="894"/>
      <c r="BP127" s="894"/>
      <c r="BQ127" s="894"/>
      <c r="BR127" s="894"/>
      <c r="BS127" s="895"/>
      <c r="BT127" s="893" t="s">
        <v>481</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482</v>
      </c>
      <c r="CQ127" s="832"/>
      <c r="CR127" s="832"/>
      <c r="CS127" s="832"/>
      <c r="CT127" s="832"/>
      <c r="CU127" s="832"/>
      <c r="CV127" s="832"/>
      <c r="CW127" s="832"/>
      <c r="CX127" s="832"/>
      <c r="CY127" s="832"/>
      <c r="CZ127" s="832"/>
      <c r="DA127" s="832"/>
      <c r="DB127" s="832"/>
      <c r="DC127" s="832"/>
      <c r="DD127" s="832"/>
      <c r="DE127" s="832"/>
      <c r="DF127" s="833"/>
      <c r="DG127" s="898" t="s">
        <v>128</v>
      </c>
      <c r="DH127" s="899"/>
      <c r="DI127" s="899"/>
      <c r="DJ127" s="899"/>
      <c r="DK127" s="899"/>
      <c r="DL127" s="899" t="s">
        <v>128</v>
      </c>
      <c r="DM127" s="899"/>
      <c r="DN127" s="899"/>
      <c r="DO127" s="899"/>
      <c r="DP127" s="899"/>
      <c r="DQ127" s="899" t="s">
        <v>128</v>
      </c>
      <c r="DR127" s="899"/>
      <c r="DS127" s="899"/>
      <c r="DT127" s="899"/>
      <c r="DU127" s="899"/>
      <c r="DV127" s="876" t="s">
        <v>128</v>
      </c>
      <c r="DW127" s="876"/>
      <c r="DX127" s="876"/>
      <c r="DY127" s="876"/>
      <c r="DZ127" s="877"/>
    </row>
    <row r="128" spans="1:130" s="247" customFormat="1" ht="26.25" customHeight="1" thickBot="1" x14ac:dyDescent="0.2">
      <c r="A128" s="878" t="s">
        <v>483</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484</v>
      </c>
      <c r="X128" s="880"/>
      <c r="Y128" s="880"/>
      <c r="Z128" s="881"/>
      <c r="AA128" s="882">
        <v>29034</v>
      </c>
      <c r="AB128" s="883"/>
      <c r="AC128" s="883"/>
      <c r="AD128" s="883"/>
      <c r="AE128" s="884"/>
      <c r="AF128" s="885">
        <v>17434</v>
      </c>
      <c r="AG128" s="883"/>
      <c r="AH128" s="883"/>
      <c r="AI128" s="883"/>
      <c r="AJ128" s="884"/>
      <c r="AK128" s="885">
        <v>30730</v>
      </c>
      <c r="AL128" s="883"/>
      <c r="AM128" s="883"/>
      <c r="AN128" s="883"/>
      <c r="AO128" s="884"/>
      <c r="AP128" s="886"/>
      <c r="AQ128" s="887"/>
      <c r="AR128" s="887"/>
      <c r="AS128" s="887"/>
      <c r="AT128" s="888"/>
      <c r="AU128" s="283"/>
      <c r="AV128" s="283"/>
      <c r="AW128" s="283"/>
      <c r="AX128" s="889" t="s">
        <v>485</v>
      </c>
      <c r="AY128" s="890"/>
      <c r="AZ128" s="890"/>
      <c r="BA128" s="890"/>
      <c r="BB128" s="890"/>
      <c r="BC128" s="890"/>
      <c r="BD128" s="890"/>
      <c r="BE128" s="891"/>
      <c r="BF128" s="868" t="s">
        <v>128</v>
      </c>
      <c r="BG128" s="869"/>
      <c r="BH128" s="869"/>
      <c r="BI128" s="869"/>
      <c r="BJ128" s="869"/>
      <c r="BK128" s="869"/>
      <c r="BL128" s="892"/>
      <c r="BM128" s="868">
        <v>15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486</v>
      </c>
      <c r="CQ128" s="810"/>
      <c r="CR128" s="810"/>
      <c r="CS128" s="810"/>
      <c r="CT128" s="810"/>
      <c r="CU128" s="810"/>
      <c r="CV128" s="810"/>
      <c r="CW128" s="810"/>
      <c r="CX128" s="810"/>
      <c r="CY128" s="810"/>
      <c r="CZ128" s="810"/>
      <c r="DA128" s="810"/>
      <c r="DB128" s="810"/>
      <c r="DC128" s="810"/>
      <c r="DD128" s="810"/>
      <c r="DE128" s="810"/>
      <c r="DF128" s="811"/>
      <c r="DG128" s="872">
        <v>4435</v>
      </c>
      <c r="DH128" s="873"/>
      <c r="DI128" s="873"/>
      <c r="DJ128" s="873"/>
      <c r="DK128" s="873"/>
      <c r="DL128" s="873" t="s">
        <v>128</v>
      </c>
      <c r="DM128" s="873"/>
      <c r="DN128" s="873"/>
      <c r="DO128" s="873"/>
      <c r="DP128" s="873"/>
      <c r="DQ128" s="873" t="s">
        <v>128</v>
      </c>
      <c r="DR128" s="873"/>
      <c r="DS128" s="873"/>
      <c r="DT128" s="873"/>
      <c r="DU128" s="873"/>
      <c r="DV128" s="874" t="s">
        <v>128</v>
      </c>
      <c r="DW128" s="874"/>
      <c r="DX128" s="874"/>
      <c r="DY128" s="874"/>
      <c r="DZ128" s="875"/>
    </row>
    <row r="129" spans="1:131" s="247" customFormat="1" ht="26.25" customHeight="1" x14ac:dyDescent="0.15">
      <c r="A129" s="856" t="s">
        <v>108</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487</v>
      </c>
      <c r="X129" s="859"/>
      <c r="Y129" s="859"/>
      <c r="Z129" s="860"/>
      <c r="AA129" s="861">
        <v>3874198</v>
      </c>
      <c r="AB129" s="862"/>
      <c r="AC129" s="862"/>
      <c r="AD129" s="862"/>
      <c r="AE129" s="863"/>
      <c r="AF129" s="864">
        <v>3879421</v>
      </c>
      <c r="AG129" s="862"/>
      <c r="AH129" s="862"/>
      <c r="AI129" s="862"/>
      <c r="AJ129" s="863"/>
      <c r="AK129" s="864">
        <v>3856774</v>
      </c>
      <c r="AL129" s="862"/>
      <c r="AM129" s="862"/>
      <c r="AN129" s="862"/>
      <c r="AO129" s="863"/>
      <c r="AP129" s="865"/>
      <c r="AQ129" s="866"/>
      <c r="AR129" s="866"/>
      <c r="AS129" s="866"/>
      <c r="AT129" s="867"/>
      <c r="AU129" s="285"/>
      <c r="AV129" s="285"/>
      <c r="AW129" s="285"/>
      <c r="AX129" s="831" t="s">
        <v>488</v>
      </c>
      <c r="AY129" s="832"/>
      <c r="AZ129" s="832"/>
      <c r="BA129" s="832"/>
      <c r="BB129" s="832"/>
      <c r="BC129" s="832"/>
      <c r="BD129" s="832"/>
      <c r="BE129" s="833"/>
      <c r="BF129" s="851" t="s">
        <v>128</v>
      </c>
      <c r="BG129" s="852"/>
      <c r="BH129" s="852"/>
      <c r="BI129" s="852"/>
      <c r="BJ129" s="852"/>
      <c r="BK129" s="852"/>
      <c r="BL129" s="853"/>
      <c r="BM129" s="851">
        <v>20</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489</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490</v>
      </c>
      <c r="X130" s="859"/>
      <c r="Y130" s="859"/>
      <c r="Z130" s="860"/>
      <c r="AA130" s="861">
        <v>542369</v>
      </c>
      <c r="AB130" s="862"/>
      <c r="AC130" s="862"/>
      <c r="AD130" s="862"/>
      <c r="AE130" s="863"/>
      <c r="AF130" s="864">
        <v>523920</v>
      </c>
      <c r="AG130" s="862"/>
      <c r="AH130" s="862"/>
      <c r="AI130" s="862"/>
      <c r="AJ130" s="863"/>
      <c r="AK130" s="864">
        <v>490601</v>
      </c>
      <c r="AL130" s="862"/>
      <c r="AM130" s="862"/>
      <c r="AN130" s="862"/>
      <c r="AO130" s="863"/>
      <c r="AP130" s="865"/>
      <c r="AQ130" s="866"/>
      <c r="AR130" s="866"/>
      <c r="AS130" s="866"/>
      <c r="AT130" s="867"/>
      <c r="AU130" s="285"/>
      <c r="AV130" s="285"/>
      <c r="AW130" s="285"/>
      <c r="AX130" s="831" t="s">
        <v>491</v>
      </c>
      <c r="AY130" s="832"/>
      <c r="AZ130" s="832"/>
      <c r="BA130" s="832"/>
      <c r="BB130" s="832"/>
      <c r="BC130" s="832"/>
      <c r="BD130" s="832"/>
      <c r="BE130" s="833"/>
      <c r="BF130" s="834">
        <v>7.9</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492</v>
      </c>
      <c r="X131" s="842"/>
      <c r="Y131" s="842"/>
      <c r="Z131" s="843"/>
      <c r="AA131" s="844">
        <v>3331829</v>
      </c>
      <c r="AB131" s="845"/>
      <c r="AC131" s="845"/>
      <c r="AD131" s="845"/>
      <c r="AE131" s="846"/>
      <c r="AF131" s="847">
        <v>3355501</v>
      </c>
      <c r="AG131" s="845"/>
      <c r="AH131" s="845"/>
      <c r="AI131" s="845"/>
      <c r="AJ131" s="846"/>
      <c r="AK131" s="847">
        <v>3366173</v>
      </c>
      <c r="AL131" s="845"/>
      <c r="AM131" s="845"/>
      <c r="AN131" s="845"/>
      <c r="AO131" s="846"/>
      <c r="AP131" s="848"/>
      <c r="AQ131" s="849"/>
      <c r="AR131" s="849"/>
      <c r="AS131" s="849"/>
      <c r="AT131" s="850"/>
      <c r="AU131" s="285"/>
      <c r="AV131" s="285"/>
      <c r="AW131" s="285"/>
      <c r="AX131" s="809" t="s">
        <v>493</v>
      </c>
      <c r="AY131" s="810"/>
      <c r="AZ131" s="810"/>
      <c r="BA131" s="810"/>
      <c r="BB131" s="810"/>
      <c r="BC131" s="810"/>
      <c r="BD131" s="810"/>
      <c r="BE131" s="811"/>
      <c r="BF131" s="812">
        <v>21.7</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494</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495</v>
      </c>
      <c r="W132" s="822"/>
      <c r="X132" s="822"/>
      <c r="Y132" s="822"/>
      <c r="Z132" s="823"/>
      <c r="AA132" s="824">
        <v>8.5820730899999997</v>
      </c>
      <c r="AB132" s="825"/>
      <c r="AC132" s="825"/>
      <c r="AD132" s="825"/>
      <c r="AE132" s="826"/>
      <c r="AF132" s="827">
        <v>5.4027699589999996</v>
      </c>
      <c r="AG132" s="825"/>
      <c r="AH132" s="825"/>
      <c r="AI132" s="825"/>
      <c r="AJ132" s="826"/>
      <c r="AK132" s="827">
        <v>9.8156868349999993</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496</v>
      </c>
      <c r="W133" s="801"/>
      <c r="X133" s="801"/>
      <c r="Y133" s="801"/>
      <c r="Z133" s="802"/>
      <c r="AA133" s="803">
        <v>9.1</v>
      </c>
      <c r="AB133" s="804"/>
      <c r="AC133" s="804"/>
      <c r="AD133" s="804"/>
      <c r="AE133" s="805"/>
      <c r="AF133" s="803">
        <v>7.8</v>
      </c>
      <c r="AG133" s="804"/>
      <c r="AH133" s="804"/>
      <c r="AI133" s="804"/>
      <c r="AJ133" s="805"/>
      <c r="AK133" s="803">
        <v>7.9</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CANHLxpbERSlODrFZ0mO4lSOUCUvkS0qEiKa8o5IK6ERIIuavKQW+rn8fMRs7RJTxiV7lhyUjgdvGTJmPKglRA==" saltValue="7PTVEpv9UcinS6F+nojLK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497</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HdFZIkp8JsVo79+hQjLK7tAlzvtBquqwRpe9FNCqC43IK4SgyyIqOC0E0FBn3lrpY9vDtWhjlKisutxK2uN/TA==" saltValue="AGMGtIaBVMjisgEw8O5/o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M0EHbRMJ+xcGpG5knJ1d/uVTEyyTtleC9aD5eiwXds8Gfc+JpIglOiOxbv2sS6nFax9I4viJ0dUusxRpFftFrw==" saltValue="hs3km1FH/w7B5ws2uyPXW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5" zoomScaleSheetLayoutView="85"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498</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499</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24" t="s">
        <v>500</v>
      </c>
      <c r="AP7" s="304"/>
      <c r="AQ7" s="305" t="s">
        <v>501</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25"/>
      <c r="AP8" s="310" t="s">
        <v>502</v>
      </c>
      <c r="AQ8" s="311" t="s">
        <v>503</v>
      </c>
      <c r="AR8" s="312" t="s">
        <v>504</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8" t="s">
        <v>505</v>
      </c>
      <c r="AL9" s="1239"/>
      <c r="AM9" s="1239"/>
      <c r="AN9" s="1240"/>
      <c r="AO9" s="313">
        <v>1149435</v>
      </c>
      <c r="AP9" s="313">
        <v>82717</v>
      </c>
      <c r="AQ9" s="314">
        <v>92300</v>
      </c>
      <c r="AR9" s="315">
        <v>-10.4</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8" t="s">
        <v>506</v>
      </c>
      <c r="AL10" s="1239"/>
      <c r="AM10" s="1239"/>
      <c r="AN10" s="1240"/>
      <c r="AO10" s="316">
        <v>115069</v>
      </c>
      <c r="AP10" s="316">
        <v>8281</v>
      </c>
      <c r="AQ10" s="317">
        <v>10627</v>
      </c>
      <c r="AR10" s="318">
        <v>-22.1</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8" t="s">
        <v>507</v>
      </c>
      <c r="AL11" s="1239"/>
      <c r="AM11" s="1239"/>
      <c r="AN11" s="1240"/>
      <c r="AO11" s="316">
        <v>166441</v>
      </c>
      <c r="AP11" s="316">
        <v>11978</v>
      </c>
      <c r="AQ11" s="317">
        <v>14044</v>
      </c>
      <c r="AR11" s="318">
        <v>-14.7</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8" t="s">
        <v>508</v>
      </c>
      <c r="AL12" s="1239"/>
      <c r="AM12" s="1239"/>
      <c r="AN12" s="1240"/>
      <c r="AO12" s="316" t="s">
        <v>509</v>
      </c>
      <c r="AP12" s="316" t="s">
        <v>509</v>
      </c>
      <c r="AQ12" s="317">
        <v>859</v>
      </c>
      <c r="AR12" s="318" t="s">
        <v>509</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8" t="s">
        <v>510</v>
      </c>
      <c r="AL13" s="1239"/>
      <c r="AM13" s="1239"/>
      <c r="AN13" s="1240"/>
      <c r="AO13" s="316" t="s">
        <v>509</v>
      </c>
      <c r="AP13" s="316" t="s">
        <v>509</v>
      </c>
      <c r="AQ13" s="317">
        <v>30</v>
      </c>
      <c r="AR13" s="318" t="s">
        <v>509</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8" t="s">
        <v>511</v>
      </c>
      <c r="AL14" s="1239"/>
      <c r="AM14" s="1239"/>
      <c r="AN14" s="1240"/>
      <c r="AO14" s="316">
        <v>111251</v>
      </c>
      <c r="AP14" s="316">
        <v>8006</v>
      </c>
      <c r="AQ14" s="317">
        <v>4161</v>
      </c>
      <c r="AR14" s="318">
        <v>92.4</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8" t="s">
        <v>512</v>
      </c>
      <c r="AL15" s="1239"/>
      <c r="AM15" s="1239"/>
      <c r="AN15" s="1240"/>
      <c r="AO15" s="316">
        <v>55313</v>
      </c>
      <c r="AP15" s="316">
        <v>3980</v>
      </c>
      <c r="AQ15" s="317">
        <v>2030</v>
      </c>
      <c r="AR15" s="318">
        <v>96.1</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41" t="s">
        <v>513</v>
      </c>
      <c r="AL16" s="1242"/>
      <c r="AM16" s="1242"/>
      <c r="AN16" s="1243"/>
      <c r="AO16" s="316">
        <v>-113754</v>
      </c>
      <c r="AP16" s="316">
        <v>-8186</v>
      </c>
      <c r="AQ16" s="317">
        <v>-8642</v>
      </c>
      <c r="AR16" s="318">
        <v>-5.3</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41" t="s">
        <v>186</v>
      </c>
      <c r="AL17" s="1242"/>
      <c r="AM17" s="1242"/>
      <c r="AN17" s="1243"/>
      <c r="AO17" s="316">
        <v>1483755</v>
      </c>
      <c r="AP17" s="316">
        <v>106776</v>
      </c>
      <c r="AQ17" s="317">
        <v>115409</v>
      </c>
      <c r="AR17" s="318">
        <v>-7.5</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514</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515</v>
      </c>
      <c r="AP20" s="324" t="s">
        <v>516</v>
      </c>
      <c r="AQ20" s="325" t="s">
        <v>517</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35" t="s">
        <v>518</v>
      </c>
      <c r="AL21" s="1236"/>
      <c r="AM21" s="1236"/>
      <c r="AN21" s="1237"/>
      <c r="AO21" s="328">
        <v>10.65</v>
      </c>
      <c r="AP21" s="329">
        <v>10.59</v>
      </c>
      <c r="AQ21" s="330">
        <v>0.06</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35" t="s">
        <v>519</v>
      </c>
      <c r="AL22" s="1236"/>
      <c r="AM22" s="1236"/>
      <c r="AN22" s="1237"/>
      <c r="AO22" s="333">
        <v>92.4</v>
      </c>
      <c r="AP22" s="334">
        <v>96.7</v>
      </c>
      <c r="AQ22" s="335">
        <v>-4.3</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520</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521</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522</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24" t="s">
        <v>500</v>
      </c>
      <c r="AP30" s="304"/>
      <c r="AQ30" s="305" t="s">
        <v>501</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25"/>
      <c r="AP31" s="310" t="s">
        <v>502</v>
      </c>
      <c r="AQ31" s="311" t="s">
        <v>503</v>
      </c>
      <c r="AR31" s="312" t="s">
        <v>504</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6" t="s">
        <v>523</v>
      </c>
      <c r="AL32" s="1227"/>
      <c r="AM32" s="1227"/>
      <c r="AN32" s="1228"/>
      <c r="AO32" s="343">
        <v>525848</v>
      </c>
      <c r="AP32" s="343">
        <v>37842</v>
      </c>
      <c r="AQ32" s="344">
        <v>54047</v>
      </c>
      <c r="AR32" s="345">
        <v>-30</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6" t="s">
        <v>524</v>
      </c>
      <c r="AL33" s="1227"/>
      <c r="AM33" s="1227"/>
      <c r="AN33" s="1228"/>
      <c r="AO33" s="343" t="s">
        <v>509</v>
      </c>
      <c r="AP33" s="343" t="s">
        <v>509</v>
      </c>
      <c r="AQ33" s="344" t="s">
        <v>509</v>
      </c>
      <c r="AR33" s="345" t="s">
        <v>509</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6" t="s">
        <v>525</v>
      </c>
      <c r="AL34" s="1227"/>
      <c r="AM34" s="1227"/>
      <c r="AN34" s="1228"/>
      <c r="AO34" s="343" t="s">
        <v>509</v>
      </c>
      <c r="AP34" s="343" t="s">
        <v>509</v>
      </c>
      <c r="AQ34" s="344" t="s">
        <v>509</v>
      </c>
      <c r="AR34" s="345" t="s">
        <v>509</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6" t="s">
        <v>526</v>
      </c>
      <c r="AL35" s="1227"/>
      <c r="AM35" s="1227"/>
      <c r="AN35" s="1228"/>
      <c r="AO35" s="343">
        <v>321309</v>
      </c>
      <c r="AP35" s="343">
        <v>23122</v>
      </c>
      <c r="AQ35" s="344">
        <v>14654</v>
      </c>
      <c r="AR35" s="345">
        <v>57.8</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6" t="s">
        <v>527</v>
      </c>
      <c r="AL36" s="1227"/>
      <c r="AM36" s="1227"/>
      <c r="AN36" s="1228"/>
      <c r="AO36" s="343">
        <v>4575</v>
      </c>
      <c r="AP36" s="343">
        <v>329</v>
      </c>
      <c r="AQ36" s="344">
        <v>3772</v>
      </c>
      <c r="AR36" s="345">
        <v>-91.3</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6" t="s">
        <v>528</v>
      </c>
      <c r="AL37" s="1227"/>
      <c r="AM37" s="1227"/>
      <c r="AN37" s="1228"/>
      <c r="AO37" s="343">
        <v>12</v>
      </c>
      <c r="AP37" s="343">
        <v>1</v>
      </c>
      <c r="AQ37" s="344">
        <v>740</v>
      </c>
      <c r="AR37" s="345">
        <v>-99.9</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9" t="s">
        <v>529</v>
      </c>
      <c r="AL38" s="1230"/>
      <c r="AM38" s="1230"/>
      <c r="AN38" s="1231"/>
      <c r="AO38" s="346" t="s">
        <v>509</v>
      </c>
      <c r="AP38" s="346" t="s">
        <v>509</v>
      </c>
      <c r="AQ38" s="347">
        <v>12</v>
      </c>
      <c r="AR38" s="335" t="s">
        <v>509</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9" t="s">
        <v>530</v>
      </c>
      <c r="AL39" s="1230"/>
      <c r="AM39" s="1230"/>
      <c r="AN39" s="1231"/>
      <c r="AO39" s="343">
        <v>-30730</v>
      </c>
      <c r="AP39" s="343">
        <v>-2211</v>
      </c>
      <c r="AQ39" s="344">
        <v>-2627</v>
      </c>
      <c r="AR39" s="345">
        <v>-15.8</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6" t="s">
        <v>531</v>
      </c>
      <c r="AL40" s="1227"/>
      <c r="AM40" s="1227"/>
      <c r="AN40" s="1228"/>
      <c r="AO40" s="343">
        <v>-490601</v>
      </c>
      <c r="AP40" s="343">
        <v>-35305</v>
      </c>
      <c r="AQ40" s="344">
        <v>-48398</v>
      </c>
      <c r="AR40" s="345">
        <v>-27.1</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2" t="s">
        <v>298</v>
      </c>
      <c r="AL41" s="1233"/>
      <c r="AM41" s="1233"/>
      <c r="AN41" s="1234"/>
      <c r="AO41" s="343">
        <v>330413</v>
      </c>
      <c r="AP41" s="343">
        <v>23778</v>
      </c>
      <c r="AQ41" s="344">
        <v>22201</v>
      </c>
      <c r="AR41" s="345">
        <v>7.1</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532</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533</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534</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9" t="s">
        <v>500</v>
      </c>
      <c r="AN49" s="1221" t="s">
        <v>535</v>
      </c>
      <c r="AO49" s="1222"/>
      <c r="AP49" s="1222"/>
      <c r="AQ49" s="1222"/>
      <c r="AR49" s="1223"/>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0"/>
      <c r="AN50" s="359" t="s">
        <v>536</v>
      </c>
      <c r="AO50" s="360" t="s">
        <v>537</v>
      </c>
      <c r="AP50" s="361" t="s">
        <v>538</v>
      </c>
      <c r="AQ50" s="362" t="s">
        <v>539</v>
      </c>
      <c r="AR50" s="363" t="s">
        <v>540</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541</v>
      </c>
      <c r="AL51" s="356"/>
      <c r="AM51" s="364">
        <v>4738609</v>
      </c>
      <c r="AN51" s="365">
        <v>319163</v>
      </c>
      <c r="AO51" s="366">
        <v>-7.1</v>
      </c>
      <c r="AP51" s="367">
        <v>75972</v>
      </c>
      <c r="AQ51" s="368">
        <v>-10.8</v>
      </c>
      <c r="AR51" s="369">
        <v>3.7</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542</v>
      </c>
      <c r="AM52" s="372">
        <v>356863</v>
      </c>
      <c r="AN52" s="373">
        <v>24036</v>
      </c>
      <c r="AO52" s="374">
        <v>-29.8</v>
      </c>
      <c r="AP52" s="375">
        <v>40712</v>
      </c>
      <c r="AQ52" s="376">
        <v>4.8</v>
      </c>
      <c r="AR52" s="377">
        <v>-34.6</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543</v>
      </c>
      <c r="AL53" s="356"/>
      <c r="AM53" s="364">
        <v>3602262</v>
      </c>
      <c r="AN53" s="365">
        <v>245670</v>
      </c>
      <c r="AO53" s="366">
        <v>-23</v>
      </c>
      <c r="AP53" s="367">
        <v>79466</v>
      </c>
      <c r="AQ53" s="368">
        <v>4.5999999999999996</v>
      </c>
      <c r="AR53" s="369">
        <v>-27.6</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542</v>
      </c>
      <c r="AM54" s="372">
        <v>234084</v>
      </c>
      <c r="AN54" s="373">
        <v>15964</v>
      </c>
      <c r="AO54" s="374">
        <v>-33.6</v>
      </c>
      <c r="AP54" s="375">
        <v>44645</v>
      </c>
      <c r="AQ54" s="376">
        <v>9.6999999999999993</v>
      </c>
      <c r="AR54" s="377">
        <v>-43.3</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544</v>
      </c>
      <c r="AL55" s="356"/>
      <c r="AM55" s="364">
        <v>2136852</v>
      </c>
      <c r="AN55" s="365">
        <v>147787</v>
      </c>
      <c r="AO55" s="366">
        <v>-39.799999999999997</v>
      </c>
      <c r="AP55" s="367">
        <v>90072</v>
      </c>
      <c r="AQ55" s="368">
        <v>13.3</v>
      </c>
      <c r="AR55" s="369">
        <v>-53.1</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542</v>
      </c>
      <c r="AM56" s="372">
        <v>256697</v>
      </c>
      <c r="AN56" s="373">
        <v>17753</v>
      </c>
      <c r="AO56" s="374">
        <v>11.2</v>
      </c>
      <c r="AP56" s="375">
        <v>46083</v>
      </c>
      <c r="AQ56" s="376">
        <v>3.2</v>
      </c>
      <c r="AR56" s="377">
        <v>8</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545</v>
      </c>
      <c r="AL57" s="356"/>
      <c r="AM57" s="364">
        <v>1927330</v>
      </c>
      <c r="AN57" s="365">
        <v>135996</v>
      </c>
      <c r="AO57" s="366">
        <v>-8</v>
      </c>
      <c r="AP57" s="367">
        <v>88328</v>
      </c>
      <c r="AQ57" s="368">
        <v>-1.9</v>
      </c>
      <c r="AR57" s="369">
        <v>-6.1</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542</v>
      </c>
      <c r="AM58" s="372">
        <v>166999</v>
      </c>
      <c r="AN58" s="373">
        <v>11784</v>
      </c>
      <c r="AO58" s="374">
        <v>-33.6</v>
      </c>
      <c r="AP58" s="375">
        <v>49013</v>
      </c>
      <c r="AQ58" s="376">
        <v>6.4</v>
      </c>
      <c r="AR58" s="377">
        <v>-40</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546</v>
      </c>
      <c r="AL59" s="356"/>
      <c r="AM59" s="364">
        <v>1954424</v>
      </c>
      <c r="AN59" s="365">
        <v>140647</v>
      </c>
      <c r="AO59" s="366">
        <v>3.4</v>
      </c>
      <c r="AP59" s="367">
        <v>103390</v>
      </c>
      <c r="AQ59" s="368">
        <v>17.100000000000001</v>
      </c>
      <c r="AR59" s="369">
        <v>-13.7</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542</v>
      </c>
      <c r="AM60" s="372">
        <v>120549</v>
      </c>
      <c r="AN60" s="373">
        <v>8675</v>
      </c>
      <c r="AO60" s="374">
        <v>-26.4</v>
      </c>
      <c r="AP60" s="375">
        <v>51269</v>
      </c>
      <c r="AQ60" s="376">
        <v>4.5999999999999996</v>
      </c>
      <c r="AR60" s="377">
        <v>-31</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547</v>
      </c>
      <c r="AL61" s="378"/>
      <c r="AM61" s="379">
        <v>2871895</v>
      </c>
      <c r="AN61" s="380">
        <v>197853</v>
      </c>
      <c r="AO61" s="381">
        <v>-14.9</v>
      </c>
      <c r="AP61" s="382">
        <v>87446</v>
      </c>
      <c r="AQ61" s="383">
        <v>4.5</v>
      </c>
      <c r="AR61" s="369">
        <v>-19.399999999999999</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542</v>
      </c>
      <c r="AM62" s="372">
        <v>227038</v>
      </c>
      <c r="AN62" s="373">
        <v>15642</v>
      </c>
      <c r="AO62" s="374">
        <v>-22.4</v>
      </c>
      <c r="AP62" s="375">
        <v>46344</v>
      </c>
      <c r="AQ62" s="376">
        <v>5.7</v>
      </c>
      <c r="AR62" s="377">
        <v>-28.1</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JDJAvwjXVbFabYo/POP0nhUv9nYepbHqTrTY+13Psyt3ZSb745YzfUy8x9aGt3HjGAgP6zO4NG7t5GtrVnnZHA==" saltValue="T4vcQcrblyAUEwrIO1Qz7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549</v>
      </c>
    </row>
    <row r="120" spans="125:125" ht="13.5" hidden="1" customHeight="1" x14ac:dyDescent="0.15"/>
    <row r="121" spans="125:125" ht="13.5" hidden="1" customHeight="1" x14ac:dyDescent="0.15">
      <c r="DU121" s="291"/>
    </row>
  </sheetData>
  <sheetProtection algorithmName="SHA-512" hashValue="NwQMlE9zWX4gPgpi9a9pEIFClQiokqRWx4iSBh7VazSIoxxK1pGZqG6sNzANblPLjCbvDGsQzw/rwUodOenGYg==" saltValue="TXQc1tef5sA+5SXkBJ916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550</v>
      </c>
    </row>
  </sheetData>
  <sheetProtection algorithmName="SHA-512" hashValue="lvsxii8bYJA3fmv34ByzVbbsHjddB+Jv89sH2AjJtmoDo0T5uoWxKqCPGQCnXhsgPycb9sDDJOIJxpU6D9Pdcw==" saltValue="Ftr1a242iC8BN9PKoDDYw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6"/>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244" t="s">
        <v>3</v>
      </c>
      <c r="D47" s="1244"/>
      <c r="E47" s="1245"/>
      <c r="F47" s="11">
        <v>52.43</v>
      </c>
      <c r="G47" s="12">
        <v>46.96</v>
      </c>
      <c r="H47" s="12">
        <v>44.54</v>
      </c>
      <c r="I47" s="12">
        <v>37.56</v>
      </c>
      <c r="J47" s="13">
        <v>31.26</v>
      </c>
    </row>
    <row r="48" spans="2:10" ht="57.75" customHeight="1" x14ac:dyDescent="0.15">
      <c r="B48" s="14"/>
      <c r="C48" s="1246" t="s">
        <v>4</v>
      </c>
      <c r="D48" s="1246"/>
      <c r="E48" s="1247"/>
      <c r="F48" s="15">
        <v>27.55</v>
      </c>
      <c r="G48" s="16">
        <v>79.989999999999995</v>
      </c>
      <c r="H48" s="16">
        <v>11.27</v>
      </c>
      <c r="I48" s="16">
        <v>14.16</v>
      </c>
      <c r="J48" s="17">
        <v>8.35</v>
      </c>
    </row>
    <row r="49" spans="2:10" ht="57.75" customHeight="1" thickBot="1" x14ac:dyDescent="0.2">
      <c r="B49" s="18"/>
      <c r="C49" s="1248" t="s">
        <v>5</v>
      </c>
      <c r="D49" s="1248"/>
      <c r="E49" s="1249"/>
      <c r="F49" s="19" t="s">
        <v>556</v>
      </c>
      <c r="G49" s="20">
        <v>30.64</v>
      </c>
      <c r="H49" s="20" t="s">
        <v>557</v>
      </c>
      <c r="I49" s="20" t="s">
        <v>558</v>
      </c>
      <c r="J49" s="21" t="s">
        <v>559</v>
      </c>
    </row>
    <row r="50" spans="2:10" ht="13.5" customHeight="1" x14ac:dyDescent="0.15"/>
    <row r="51" spans="2:10" ht="13.5" hidden="1" customHeight="1" x14ac:dyDescent="0.15"/>
    <row r="52" spans="2:10" ht="13.5" hidden="1" customHeight="1" x14ac:dyDescent="0.15"/>
    <row r="53" spans="2:10" ht="13.5" hidden="1" customHeight="1" x14ac:dyDescent="0.15"/>
    <row r="54" spans="2:10" ht="13.5" hidden="1" customHeight="1" x14ac:dyDescent="0.15"/>
    <row r="55" spans="2:10" ht="13.5" hidden="1" customHeight="1" x14ac:dyDescent="0.15"/>
    <row r="56" spans="2:10" ht="13.5" hidden="1" customHeight="1" x14ac:dyDescent="0.15"/>
  </sheetData>
  <sheetProtection algorithmName="SHA-512" hashValue="4MsfzfWAb9SfHYCCtPO/g1wBVmKClvffIWfwOd2kZS3RR6n7aNYZZ5wwQKsOYLb5gPcP9nC6nZh8GsdfcgyFAw==" saltValue="evkXUbP/inTmnS6ffuC3U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256" t="s">
        <v>560</v>
      </c>
      <c r="D34" s="1256"/>
      <c r="E34" s="1257"/>
      <c r="F34" s="32">
        <v>32.93</v>
      </c>
      <c r="G34" s="33">
        <v>36.56</v>
      </c>
      <c r="H34" s="33">
        <v>37.18</v>
      </c>
      <c r="I34" s="33">
        <v>39.92</v>
      </c>
      <c r="J34" s="34">
        <v>41.88</v>
      </c>
      <c r="K34" s="22"/>
      <c r="L34" s="22"/>
      <c r="M34" s="22"/>
      <c r="N34" s="22"/>
      <c r="O34" s="22"/>
      <c r="P34" s="22"/>
    </row>
    <row r="35" spans="1:16" ht="39" customHeight="1" x14ac:dyDescent="0.15">
      <c r="A35" s="22"/>
      <c r="B35" s="35"/>
      <c r="C35" s="1250" t="s">
        <v>561</v>
      </c>
      <c r="D35" s="1251"/>
      <c r="E35" s="1252"/>
      <c r="F35" s="36">
        <v>27.54</v>
      </c>
      <c r="G35" s="37">
        <v>79.959999999999994</v>
      </c>
      <c r="H35" s="37">
        <v>11.26</v>
      </c>
      <c r="I35" s="37">
        <v>14.15</v>
      </c>
      <c r="J35" s="38">
        <v>7.91</v>
      </c>
      <c r="K35" s="22"/>
      <c r="L35" s="22"/>
      <c r="M35" s="22"/>
      <c r="N35" s="22"/>
      <c r="O35" s="22"/>
      <c r="P35" s="22"/>
    </row>
    <row r="36" spans="1:16" ht="39" customHeight="1" x14ac:dyDescent="0.15">
      <c r="A36" s="22"/>
      <c r="B36" s="35"/>
      <c r="C36" s="1250" t="s">
        <v>562</v>
      </c>
      <c r="D36" s="1251"/>
      <c r="E36" s="1252"/>
      <c r="F36" s="36">
        <v>36.03</v>
      </c>
      <c r="G36" s="37">
        <v>53.68</v>
      </c>
      <c r="H36" s="37">
        <v>6.67</v>
      </c>
      <c r="I36" s="37">
        <v>3.58</v>
      </c>
      <c r="J36" s="38">
        <v>4.37</v>
      </c>
      <c r="K36" s="22"/>
      <c r="L36" s="22"/>
      <c r="M36" s="22"/>
      <c r="N36" s="22"/>
      <c r="O36" s="22"/>
      <c r="P36" s="22"/>
    </row>
    <row r="37" spans="1:16" ht="39" customHeight="1" x14ac:dyDescent="0.15">
      <c r="A37" s="22"/>
      <c r="B37" s="35"/>
      <c r="C37" s="1250" t="s">
        <v>563</v>
      </c>
      <c r="D37" s="1251"/>
      <c r="E37" s="1252"/>
      <c r="F37" s="36">
        <v>3.51</v>
      </c>
      <c r="G37" s="37">
        <v>4.91</v>
      </c>
      <c r="H37" s="37">
        <v>4.8</v>
      </c>
      <c r="I37" s="37">
        <v>1.08</v>
      </c>
      <c r="J37" s="38">
        <v>1.92</v>
      </c>
      <c r="K37" s="22"/>
      <c r="L37" s="22"/>
      <c r="M37" s="22"/>
      <c r="N37" s="22"/>
      <c r="O37" s="22"/>
      <c r="P37" s="22"/>
    </row>
    <row r="38" spans="1:16" ht="39" customHeight="1" x14ac:dyDescent="0.15">
      <c r="A38" s="22"/>
      <c r="B38" s="35"/>
      <c r="C38" s="1250" t="s">
        <v>564</v>
      </c>
      <c r="D38" s="1251"/>
      <c r="E38" s="1252"/>
      <c r="F38" s="36">
        <v>1.33</v>
      </c>
      <c r="G38" s="37">
        <v>1.33</v>
      </c>
      <c r="H38" s="37">
        <v>1.27</v>
      </c>
      <c r="I38" s="37">
        <v>1.37</v>
      </c>
      <c r="J38" s="38">
        <v>0.81</v>
      </c>
      <c r="K38" s="22"/>
      <c r="L38" s="22"/>
      <c r="M38" s="22"/>
      <c r="N38" s="22"/>
      <c r="O38" s="22"/>
      <c r="P38" s="22"/>
    </row>
    <row r="39" spans="1:16" ht="39" customHeight="1" x14ac:dyDescent="0.15">
      <c r="A39" s="22"/>
      <c r="B39" s="35"/>
      <c r="C39" s="1250" t="s">
        <v>565</v>
      </c>
      <c r="D39" s="1251"/>
      <c r="E39" s="1252"/>
      <c r="F39" s="36">
        <v>0</v>
      </c>
      <c r="G39" s="37">
        <v>0.02</v>
      </c>
      <c r="H39" s="37">
        <v>0</v>
      </c>
      <c r="I39" s="37">
        <v>0</v>
      </c>
      <c r="J39" s="38">
        <v>0.44</v>
      </c>
      <c r="K39" s="22"/>
      <c r="L39" s="22"/>
      <c r="M39" s="22"/>
      <c r="N39" s="22"/>
      <c r="O39" s="22"/>
      <c r="P39" s="22"/>
    </row>
    <row r="40" spans="1:16" ht="39" customHeight="1" x14ac:dyDescent="0.15">
      <c r="A40" s="22"/>
      <c r="B40" s="35"/>
      <c r="C40" s="1250" t="s">
        <v>566</v>
      </c>
      <c r="D40" s="1251"/>
      <c r="E40" s="1252"/>
      <c r="F40" s="36">
        <v>0.22</v>
      </c>
      <c r="G40" s="37">
        <v>0.11</v>
      </c>
      <c r="H40" s="37">
        <v>0.8</v>
      </c>
      <c r="I40" s="37">
        <v>0.54</v>
      </c>
      <c r="J40" s="38">
        <v>0.38</v>
      </c>
      <c r="K40" s="22"/>
      <c r="L40" s="22"/>
      <c r="M40" s="22"/>
      <c r="N40" s="22"/>
      <c r="O40" s="22"/>
      <c r="P40" s="22"/>
    </row>
    <row r="41" spans="1:16" ht="39" customHeight="1" x14ac:dyDescent="0.15">
      <c r="A41" s="22"/>
      <c r="B41" s="35"/>
      <c r="C41" s="1250" t="s">
        <v>567</v>
      </c>
      <c r="D41" s="1251"/>
      <c r="E41" s="1252"/>
      <c r="F41" s="36">
        <v>0.02</v>
      </c>
      <c r="G41" s="37">
        <v>0</v>
      </c>
      <c r="H41" s="37">
        <v>0.02</v>
      </c>
      <c r="I41" s="37">
        <v>0.03</v>
      </c>
      <c r="J41" s="38">
        <v>0.04</v>
      </c>
      <c r="K41" s="22"/>
      <c r="L41" s="22"/>
      <c r="M41" s="22"/>
      <c r="N41" s="22"/>
      <c r="O41" s="22"/>
      <c r="P41" s="22"/>
    </row>
    <row r="42" spans="1:16" ht="39" customHeight="1" x14ac:dyDescent="0.15">
      <c r="A42" s="22"/>
      <c r="B42" s="39"/>
      <c r="C42" s="1250" t="s">
        <v>568</v>
      </c>
      <c r="D42" s="1251"/>
      <c r="E42" s="1252"/>
      <c r="F42" s="36" t="s">
        <v>509</v>
      </c>
      <c r="G42" s="37" t="s">
        <v>509</v>
      </c>
      <c r="H42" s="37" t="s">
        <v>509</v>
      </c>
      <c r="I42" s="37" t="s">
        <v>509</v>
      </c>
      <c r="J42" s="38" t="s">
        <v>509</v>
      </c>
      <c r="K42" s="22"/>
      <c r="L42" s="22"/>
      <c r="M42" s="22"/>
      <c r="N42" s="22"/>
      <c r="O42" s="22"/>
      <c r="P42" s="22"/>
    </row>
    <row r="43" spans="1:16" ht="39" customHeight="1" thickBot="1" x14ac:dyDescent="0.2">
      <c r="A43" s="22"/>
      <c r="B43" s="40"/>
      <c r="C43" s="1253" t="s">
        <v>569</v>
      </c>
      <c r="D43" s="1254"/>
      <c r="E43" s="1255"/>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YysnFKlO78pr5BZiGk3M0H/od20KeVGXSUKunMiY9jbqwrgjBbHav6NQFXhfxuYmFisl5kTKq74Te3lAPWhzOw==" saltValue="bWqZcnWMzIuC1buZEkEON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276" t="s">
        <v>11</v>
      </c>
      <c r="C45" s="1277"/>
      <c r="D45" s="58"/>
      <c r="E45" s="1282" t="s">
        <v>12</v>
      </c>
      <c r="F45" s="1282"/>
      <c r="G45" s="1282"/>
      <c r="H45" s="1282"/>
      <c r="I45" s="1282"/>
      <c r="J45" s="1283"/>
      <c r="K45" s="59">
        <v>539</v>
      </c>
      <c r="L45" s="60">
        <v>510</v>
      </c>
      <c r="M45" s="60">
        <v>535</v>
      </c>
      <c r="N45" s="60">
        <v>540</v>
      </c>
      <c r="O45" s="61">
        <v>526</v>
      </c>
      <c r="P45" s="48"/>
      <c r="Q45" s="48"/>
      <c r="R45" s="48"/>
      <c r="S45" s="48"/>
      <c r="T45" s="48"/>
      <c r="U45" s="48"/>
    </row>
    <row r="46" spans="1:21" ht="30.75" customHeight="1" x14ac:dyDescent="0.15">
      <c r="A46" s="48"/>
      <c r="B46" s="1278"/>
      <c r="C46" s="1279"/>
      <c r="D46" s="62"/>
      <c r="E46" s="1260" t="s">
        <v>13</v>
      </c>
      <c r="F46" s="1260"/>
      <c r="G46" s="1260"/>
      <c r="H46" s="1260"/>
      <c r="I46" s="1260"/>
      <c r="J46" s="1261"/>
      <c r="K46" s="63" t="s">
        <v>509</v>
      </c>
      <c r="L46" s="64" t="s">
        <v>509</v>
      </c>
      <c r="M46" s="64" t="s">
        <v>509</v>
      </c>
      <c r="N46" s="64" t="s">
        <v>509</v>
      </c>
      <c r="O46" s="65" t="s">
        <v>509</v>
      </c>
      <c r="P46" s="48"/>
      <c r="Q46" s="48"/>
      <c r="R46" s="48"/>
      <c r="S46" s="48"/>
      <c r="T46" s="48"/>
      <c r="U46" s="48"/>
    </row>
    <row r="47" spans="1:21" ht="30.75" customHeight="1" x14ac:dyDescent="0.15">
      <c r="A47" s="48"/>
      <c r="B47" s="1278"/>
      <c r="C47" s="1279"/>
      <c r="D47" s="62"/>
      <c r="E47" s="1260" t="s">
        <v>14</v>
      </c>
      <c r="F47" s="1260"/>
      <c r="G47" s="1260"/>
      <c r="H47" s="1260"/>
      <c r="I47" s="1260"/>
      <c r="J47" s="1261"/>
      <c r="K47" s="63" t="s">
        <v>509</v>
      </c>
      <c r="L47" s="64" t="s">
        <v>509</v>
      </c>
      <c r="M47" s="64" t="s">
        <v>509</v>
      </c>
      <c r="N47" s="64" t="s">
        <v>509</v>
      </c>
      <c r="O47" s="65" t="s">
        <v>509</v>
      </c>
      <c r="P47" s="48"/>
      <c r="Q47" s="48"/>
      <c r="R47" s="48"/>
      <c r="S47" s="48"/>
      <c r="T47" s="48"/>
      <c r="U47" s="48"/>
    </row>
    <row r="48" spans="1:21" ht="30.75" customHeight="1" x14ac:dyDescent="0.15">
      <c r="A48" s="48"/>
      <c r="B48" s="1278"/>
      <c r="C48" s="1279"/>
      <c r="D48" s="62"/>
      <c r="E48" s="1260" t="s">
        <v>15</v>
      </c>
      <c r="F48" s="1260"/>
      <c r="G48" s="1260"/>
      <c r="H48" s="1260"/>
      <c r="I48" s="1260"/>
      <c r="J48" s="1261"/>
      <c r="K48" s="63">
        <v>373</v>
      </c>
      <c r="L48" s="64">
        <v>360</v>
      </c>
      <c r="M48" s="64">
        <v>316</v>
      </c>
      <c r="N48" s="64">
        <v>178</v>
      </c>
      <c r="O48" s="65">
        <v>321</v>
      </c>
      <c r="P48" s="48"/>
      <c r="Q48" s="48"/>
      <c r="R48" s="48"/>
      <c r="S48" s="48"/>
      <c r="T48" s="48"/>
      <c r="U48" s="48"/>
    </row>
    <row r="49" spans="1:21" ht="30.75" customHeight="1" x14ac:dyDescent="0.15">
      <c r="A49" s="48"/>
      <c r="B49" s="1278"/>
      <c r="C49" s="1279"/>
      <c r="D49" s="62"/>
      <c r="E49" s="1260" t="s">
        <v>16</v>
      </c>
      <c r="F49" s="1260"/>
      <c r="G49" s="1260"/>
      <c r="H49" s="1260"/>
      <c r="I49" s="1260"/>
      <c r="J49" s="1261"/>
      <c r="K49" s="63">
        <v>12</v>
      </c>
      <c r="L49" s="64">
        <v>12</v>
      </c>
      <c r="M49" s="64">
        <v>6</v>
      </c>
      <c r="N49" s="64">
        <v>4</v>
      </c>
      <c r="O49" s="65">
        <v>5</v>
      </c>
      <c r="P49" s="48"/>
      <c r="Q49" s="48"/>
      <c r="R49" s="48"/>
      <c r="S49" s="48"/>
      <c r="T49" s="48"/>
      <c r="U49" s="48"/>
    </row>
    <row r="50" spans="1:21" ht="30.75" customHeight="1" x14ac:dyDescent="0.15">
      <c r="A50" s="48"/>
      <c r="B50" s="1278"/>
      <c r="C50" s="1279"/>
      <c r="D50" s="62"/>
      <c r="E50" s="1260" t="s">
        <v>17</v>
      </c>
      <c r="F50" s="1260"/>
      <c r="G50" s="1260"/>
      <c r="H50" s="1260"/>
      <c r="I50" s="1260"/>
      <c r="J50" s="1261"/>
      <c r="K50" s="63">
        <v>0</v>
      </c>
      <c r="L50" s="64">
        <v>0</v>
      </c>
      <c r="M50" s="64">
        <v>0</v>
      </c>
      <c r="N50" s="64">
        <v>0</v>
      </c>
      <c r="O50" s="65">
        <v>0</v>
      </c>
      <c r="P50" s="48"/>
      <c r="Q50" s="48"/>
      <c r="R50" s="48"/>
      <c r="S50" s="48"/>
      <c r="T50" s="48"/>
      <c r="U50" s="48"/>
    </row>
    <row r="51" spans="1:21" ht="30.75" customHeight="1" x14ac:dyDescent="0.15">
      <c r="A51" s="48"/>
      <c r="B51" s="1280"/>
      <c r="C51" s="1281"/>
      <c r="D51" s="66"/>
      <c r="E51" s="1260" t="s">
        <v>18</v>
      </c>
      <c r="F51" s="1260"/>
      <c r="G51" s="1260"/>
      <c r="H51" s="1260"/>
      <c r="I51" s="1260"/>
      <c r="J51" s="1261"/>
      <c r="K51" s="63" t="s">
        <v>509</v>
      </c>
      <c r="L51" s="64" t="s">
        <v>509</v>
      </c>
      <c r="M51" s="64" t="s">
        <v>509</v>
      </c>
      <c r="N51" s="64" t="s">
        <v>509</v>
      </c>
      <c r="O51" s="65" t="s">
        <v>509</v>
      </c>
      <c r="P51" s="48"/>
      <c r="Q51" s="48"/>
      <c r="R51" s="48"/>
      <c r="S51" s="48"/>
      <c r="T51" s="48"/>
      <c r="U51" s="48"/>
    </row>
    <row r="52" spans="1:21" ht="30.75" customHeight="1" x14ac:dyDescent="0.15">
      <c r="A52" s="48"/>
      <c r="B52" s="1258" t="s">
        <v>19</v>
      </c>
      <c r="C52" s="1259"/>
      <c r="D52" s="66"/>
      <c r="E52" s="1260" t="s">
        <v>20</v>
      </c>
      <c r="F52" s="1260"/>
      <c r="G52" s="1260"/>
      <c r="H52" s="1260"/>
      <c r="I52" s="1260"/>
      <c r="J52" s="1261"/>
      <c r="K52" s="63">
        <v>616</v>
      </c>
      <c r="L52" s="64">
        <v>568</v>
      </c>
      <c r="M52" s="64">
        <v>571</v>
      </c>
      <c r="N52" s="64">
        <v>541</v>
      </c>
      <c r="O52" s="65">
        <v>522</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308</v>
      </c>
      <c r="L53" s="69">
        <v>314</v>
      </c>
      <c r="M53" s="69">
        <v>286</v>
      </c>
      <c r="N53" s="69">
        <v>181</v>
      </c>
      <c r="O53" s="70">
        <v>330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570</v>
      </c>
      <c r="P55" s="48"/>
      <c r="Q55" s="48"/>
      <c r="R55" s="48"/>
      <c r="S55" s="48"/>
      <c r="T55" s="48"/>
      <c r="U55" s="48"/>
    </row>
    <row r="56" spans="1:21" ht="31.5" customHeight="1" thickBot="1" x14ac:dyDescent="0.2">
      <c r="A56" s="48"/>
      <c r="B56" s="76"/>
      <c r="C56" s="77"/>
      <c r="D56" s="77"/>
      <c r="E56" s="78"/>
      <c r="F56" s="78"/>
      <c r="G56" s="78"/>
      <c r="H56" s="78"/>
      <c r="I56" s="78"/>
      <c r="J56" s="79" t="s">
        <v>2</v>
      </c>
      <c r="K56" s="80" t="s">
        <v>571</v>
      </c>
      <c r="L56" s="81" t="s">
        <v>572</v>
      </c>
      <c r="M56" s="81" t="s">
        <v>573</v>
      </c>
      <c r="N56" s="81" t="s">
        <v>574</v>
      </c>
      <c r="O56" s="82" t="s">
        <v>575</v>
      </c>
      <c r="P56" s="48"/>
      <c r="Q56" s="48"/>
      <c r="R56" s="48"/>
      <c r="S56" s="48"/>
      <c r="T56" s="48"/>
      <c r="U56" s="48"/>
    </row>
    <row r="57" spans="1:21" ht="31.5" customHeight="1" x14ac:dyDescent="0.15">
      <c r="B57" s="1266" t="s">
        <v>25</v>
      </c>
      <c r="C57" s="1267"/>
      <c r="D57" s="1270" t="s">
        <v>26</v>
      </c>
      <c r="E57" s="1271"/>
      <c r="F57" s="1271"/>
      <c r="G57" s="1271"/>
      <c r="H57" s="1271"/>
      <c r="I57" s="1271"/>
      <c r="J57" s="1272"/>
      <c r="K57" s="83" t="s">
        <v>509</v>
      </c>
      <c r="L57" s="84" t="s">
        <v>509</v>
      </c>
      <c r="M57" s="84" t="s">
        <v>509</v>
      </c>
      <c r="N57" s="84" t="s">
        <v>509</v>
      </c>
      <c r="O57" s="85" t="s">
        <v>509</v>
      </c>
    </row>
    <row r="58" spans="1:21" ht="31.5" customHeight="1" thickBot="1" x14ac:dyDescent="0.2">
      <c r="B58" s="1268"/>
      <c r="C58" s="1269"/>
      <c r="D58" s="1273" t="s">
        <v>27</v>
      </c>
      <c r="E58" s="1274"/>
      <c r="F58" s="1274"/>
      <c r="G58" s="1274"/>
      <c r="H58" s="1274"/>
      <c r="I58" s="1274"/>
      <c r="J58" s="1275"/>
      <c r="K58" s="86" t="s">
        <v>509</v>
      </c>
      <c r="L58" s="87" t="s">
        <v>509</v>
      </c>
      <c r="M58" s="87" t="s">
        <v>509</v>
      </c>
      <c r="N58" s="87" t="s">
        <v>509</v>
      </c>
      <c r="O58" s="88" t="s">
        <v>509</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8bb2YKG+miAkGY9FF/2EzQj2LNUFLmO7t1q44K4ZR5HWEz6lLls2g1L0/dGmjRQ3f49XHBCvZBGkVsugKNaWjg==" saltValue="wLyhL8+T4T/ZvKL0y8Ocz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551</v>
      </c>
      <c r="J40" s="100" t="s">
        <v>552</v>
      </c>
      <c r="K40" s="100" t="s">
        <v>553</v>
      </c>
      <c r="L40" s="100" t="s">
        <v>554</v>
      </c>
      <c r="M40" s="101" t="s">
        <v>555</v>
      </c>
    </row>
    <row r="41" spans="2:13" ht="27.75" customHeight="1" x14ac:dyDescent="0.15">
      <c r="B41" s="1296" t="s">
        <v>30</v>
      </c>
      <c r="C41" s="1297"/>
      <c r="D41" s="102"/>
      <c r="E41" s="1298" t="s">
        <v>31</v>
      </c>
      <c r="F41" s="1298"/>
      <c r="G41" s="1298"/>
      <c r="H41" s="1299"/>
      <c r="I41" s="103">
        <v>6238</v>
      </c>
      <c r="J41" s="104">
        <v>6023</v>
      </c>
      <c r="K41" s="104">
        <v>5870</v>
      </c>
      <c r="L41" s="104">
        <v>5661</v>
      </c>
      <c r="M41" s="105">
        <v>5482</v>
      </c>
    </row>
    <row r="42" spans="2:13" ht="27.75" customHeight="1" x14ac:dyDescent="0.15">
      <c r="B42" s="1286"/>
      <c r="C42" s="1287"/>
      <c r="D42" s="106"/>
      <c r="E42" s="1290" t="s">
        <v>32</v>
      </c>
      <c r="F42" s="1290"/>
      <c r="G42" s="1290"/>
      <c r="H42" s="1291"/>
      <c r="I42" s="107">
        <v>45</v>
      </c>
      <c r="J42" s="108">
        <v>35</v>
      </c>
      <c r="K42" s="108">
        <v>25</v>
      </c>
      <c r="L42" s="108">
        <v>16</v>
      </c>
      <c r="M42" s="109">
        <v>7</v>
      </c>
    </row>
    <row r="43" spans="2:13" ht="27.75" customHeight="1" x14ac:dyDescent="0.15">
      <c r="B43" s="1286"/>
      <c r="C43" s="1287"/>
      <c r="D43" s="106"/>
      <c r="E43" s="1290" t="s">
        <v>33</v>
      </c>
      <c r="F43" s="1290"/>
      <c r="G43" s="1290"/>
      <c r="H43" s="1291"/>
      <c r="I43" s="107">
        <v>4642</v>
      </c>
      <c r="J43" s="108">
        <v>4773</v>
      </c>
      <c r="K43" s="108">
        <v>4257</v>
      </c>
      <c r="L43" s="108">
        <v>3418</v>
      </c>
      <c r="M43" s="109">
        <v>3279</v>
      </c>
    </row>
    <row r="44" spans="2:13" ht="27.75" customHeight="1" x14ac:dyDescent="0.15">
      <c r="B44" s="1286"/>
      <c r="C44" s="1287"/>
      <c r="D44" s="106"/>
      <c r="E44" s="1290" t="s">
        <v>34</v>
      </c>
      <c r="F44" s="1290"/>
      <c r="G44" s="1290"/>
      <c r="H44" s="1291"/>
      <c r="I44" s="107">
        <v>33</v>
      </c>
      <c r="J44" s="108">
        <v>21</v>
      </c>
      <c r="K44" s="108">
        <v>31</v>
      </c>
      <c r="L44" s="108">
        <v>33</v>
      </c>
      <c r="M44" s="109">
        <v>66</v>
      </c>
    </row>
    <row r="45" spans="2:13" ht="27.75" customHeight="1" x14ac:dyDescent="0.15">
      <c r="B45" s="1286"/>
      <c r="C45" s="1287"/>
      <c r="D45" s="106"/>
      <c r="E45" s="1290" t="s">
        <v>35</v>
      </c>
      <c r="F45" s="1290"/>
      <c r="G45" s="1290"/>
      <c r="H45" s="1291"/>
      <c r="I45" s="107">
        <v>1088</v>
      </c>
      <c r="J45" s="108">
        <v>1017</v>
      </c>
      <c r="K45" s="108">
        <v>941</v>
      </c>
      <c r="L45" s="108">
        <v>897</v>
      </c>
      <c r="M45" s="109">
        <v>855</v>
      </c>
    </row>
    <row r="46" spans="2:13" ht="27.75" customHeight="1" x14ac:dyDescent="0.15">
      <c r="B46" s="1286"/>
      <c r="C46" s="1287"/>
      <c r="D46" s="110"/>
      <c r="E46" s="1290" t="s">
        <v>36</v>
      </c>
      <c r="F46" s="1290"/>
      <c r="G46" s="1290"/>
      <c r="H46" s="1291"/>
      <c r="I46" s="107" t="s">
        <v>509</v>
      </c>
      <c r="J46" s="108" t="s">
        <v>509</v>
      </c>
      <c r="K46" s="108">
        <v>4</v>
      </c>
      <c r="L46" s="108" t="s">
        <v>509</v>
      </c>
      <c r="M46" s="109" t="s">
        <v>509</v>
      </c>
    </row>
    <row r="47" spans="2:13" ht="27.75" customHeight="1" x14ac:dyDescent="0.15">
      <c r="B47" s="1286"/>
      <c r="C47" s="1287"/>
      <c r="D47" s="111"/>
      <c r="E47" s="1300" t="s">
        <v>37</v>
      </c>
      <c r="F47" s="1301"/>
      <c r="G47" s="1301"/>
      <c r="H47" s="1302"/>
      <c r="I47" s="107" t="s">
        <v>509</v>
      </c>
      <c r="J47" s="108" t="s">
        <v>509</v>
      </c>
      <c r="K47" s="108" t="s">
        <v>509</v>
      </c>
      <c r="L47" s="108" t="s">
        <v>509</v>
      </c>
      <c r="M47" s="109" t="s">
        <v>509</v>
      </c>
    </row>
    <row r="48" spans="2:13" ht="27.75" customHeight="1" x14ac:dyDescent="0.15">
      <c r="B48" s="1286"/>
      <c r="C48" s="1287"/>
      <c r="D48" s="106"/>
      <c r="E48" s="1290" t="s">
        <v>38</v>
      </c>
      <c r="F48" s="1290"/>
      <c r="G48" s="1290"/>
      <c r="H48" s="1291"/>
      <c r="I48" s="107" t="s">
        <v>509</v>
      </c>
      <c r="J48" s="108" t="s">
        <v>509</v>
      </c>
      <c r="K48" s="108" t="s">
        <v>509</v>
      </c>
      <c r="L48" s="108" t="s">
        <v>509</v>
      </c>
      <c r="M48" s="109" t="s">
        <v>509</v>
      </c>
    </row>
    <row r="49" spans="2:13" ht="27.75" customHeight="1" x14ac:dyDescent="0.15">
      <c r="B49" s="1288"/>
      <c r="C49" s="1289"/>
      <c r="D49" s="106"/>
      <c r="E49" s="1290" t="s">
        <v>39</v>
      </c>
      <c r="F49" s="1290"/>
      <c r="G49" s="1290"/>
      <c r="H49" s="1291"/>
      <c r="I49" s="107" t="s">
        <v>509</v>
      </c>
      <c r="J49" s="108" t="s">
        <v>509</v>
      </c>
      <c r="K49" s="108" t="s">
        <v>509</v>
      </c>
      <c r="L49" s="108" t="s">
        <v>509</v>
      </c>
      <c r="M49" s="109" t="s">
        <v>509</v>
      </c>
    </row>
    <row r="50" spans="2:13" ht="27.75" customHeight="1" x14ac:dyDescent="0.15">
      <c r="B50" s="1284" t="s">
        <v>40</v>
      </c>
      <c r="C50" s="1285"/>
      <c r="D50" s="112"/>
      <c r="E50" s="1290" t="s">
        <v>41</v>
      </c>
      <c r="F50" s="1290"/>
      <c r="G50" s="1290"/>
      <c r="H50" s="1291"/>
      <c r="I50" s="107">
        <v>2578</v>
      </c>
      <c r="J50" s="108">
        <v>3021</v>
      </c>
      <c r="K50" s="108">
        <v>3113</v>
      </c>
      <c r="L50" s="108">
        <v>3048</v>
      </c>
      <c r="M50" s="109">
        <v>3116</v>
      </c>
    </row>
    <row r="51" spans="2:13" ht="27.75" customHeight="1" x14ac:dyDescent="0.15">
      <c r="B51" s="1286"/>
      <c r="C51" s="1287"/>
      <c r="D51" s="106"/>
      <c r="E51" s="1290" t="s">
        <v>42</v>
      </c>
      <c r="F51" s="1290"/>
      <c r="G51" s="1290"/>
      <c r="H51" s="1291"/>
      <c r="I51" s="107">
        <v>564</v>
      </c>
      <c r="J51" s="108">
        <v>439</v>
      </c>
      <c r="K51" s="108">
        <v>392</v>
      </c>
      <c r="L51" s="108">
        <v>347</v>
      </c>
      <c r="M51" s="109">
        <v>357</v>
      </c>
    </row>
    <row r="52" spans="2:13" ht="27.75" customHeight="1" x14ac:dyDescent="0.15">
      <c r="B52" s="1288"/>
      <c r="C52" s="1289"/>
      <c r="D52" s="106"/>
      <c r="E52" s="1290" t="s">
        <v>43</v>
      </c>
      <c r="F52" s="1290"/>
      <c r="G52" s="1290"/>
      <c r="H52" s="1291"/>
      <c r="I52" s="107">
        <v>6400</v>
      </c>
      <c r="J52" s="108">
        <v>6073</v>
      </c>
      <c r="K52" s="108">
        <v>5847</v>
      </c>
      <c r="L52" s="108">
        <v>5667</v>
      </c>
      <c r="M52" s="109">
        <v>5485</v>
      </c>
    </row>
    <row r="53" spans="2:13" ht="27.75" customHeight="1" thickBot="1" x14ac:dyDescent="0.2">
      <c r="B53" s="1292" t="s">
        <v>44</v>
      </c>
      <c r="C53" s="1293"/>
      <c r="D53" s="113"/>
      <c r="E53" s="1294" t="s">
        <v>45</v>
      </c>
      <c r="F53" s="1294"/>
      <c r="G53" s="1294"/>
      <c r="H53" s="1295"/>
      <c r="I53" s="114">
        <v>2505</v>
      </c>
      <c r="J53" s="115">
        <v>2338</v>
      </c>
      <c r="K53" s="115">
        <v>1775</v>
      </c>
      <c r="L53" s="115">
        <v>964</v>
      </c>
      <c r="M53" s="116">
        <v>732</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ngfXc9D2TXhmHO7L+i1cwLA8vpkBNVcAKKMipp8XuF1bzAQI2ZL6qr0Esg++l/mpeo5TIZIV8BErfJznaBmHUw==" saltValue="FA0K7NCduDqeZjnFax9YB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553</v>
      </c>
      <c r="G54" s="125" t="s">
        <v>554</v>
      </c>
      <c r="H54" s="126" t="s">
        <v>555</v>
      </c>
    </row>
    <row r="55" spans="2:8" ht="52.5" customHeight="1" x14ac:dyDescent="0.15">
      <c r="B55" s="127"/>
      <c r="C55" s="1311" t="s">
        <v>48</v>
      </c>
      <c r="D55" s="1311"/>
      <c r="E55" s="1312"/>
      <c r="F55" s="128">
        <v>1726</v>
      </c>
      <c r="G55" s="128">
        <v>1457</v>
      </c>
      <c r="H55" s="129">
        <v>1206</v>
      </c>
    </row>
    <row r="56" spans="2:8" ht="52.5" customHeight="1" x14ac:dyDescent="0.15">
      <c r="B56" s="130"/>
      <c r="C56" s="1313" t="s">
        <v>49</v>
      </c>
      <c r="D56" s="1313"/>
      <c r="E56" s="1314"/>
      <c r="F56" s="131">
        <v>301</v>
      </c>
      <c r="G56" s="131">
        <v>301</v>
      </c>
      <c r="H56" s="132">
        <v>301</v>
      </c>
    </row>
    <row r="57" spans="2:8" ht="53.25" customHeight="1" x14ac:dyDescent="0.15">
      <c r="B57" s="130"/>
      <c r="C57" s="1315" t="s">
        <v>50</v>
      </c>
      <c r="D57" s="1315"/>
      <c r="E57" s="1316"/>
      <c r="F57" s="133">
        <v>4958</v>
      </c>
      <c r="G57" s="133">
        <v>3584</v>
      </c>
      <c r="H57" s="134">
        <v>2581</v>
      </c>
    </row>
    <row r="58" spans="2:8" ht="45.75" customHeight="1" x14ac:dyDescent="0.15">
      <c r="B58" s="135"/>
      <c r="C58" s="1303" t="s">
        <v>576</v>
      </c>
      <c r="D58" s="1304"/>
      <c r="E58" s="1305"/>
      <c r="F58" s="136">
        <v>4378</v>
      </c>
      <c r="G58" s="136">
        <v>2935</v>
      </c>
      <c r="H58" s="137">
        <v>1584</v>
      </c>
    </row>
    <row r="59" spans="2:8" ht="45.75" customHeight="1" x14ac:dyDescent="0.15">
      <c r="B59" s="135"/>
      <c r="C59" s="1303" t="s">
        <v>577</v>
      </c>
      <c r="D59" s="1304"/>
      <c r="E59" s="1305"/>
      <c r="F59" s="136">
        <v>332</v>
      </c>
      <c r="G59" s="136">
        <v>382</v>
      </c>
      <c r="H59" s="137">
        <v>432</v>
      </c>
    </row>
    <row r="60" spans="2:8" ht="45.75" customHeight="1" x14ac:dyDescent="0.15">
      <c r="B60" s="135"/>
      <c r="C60" s="1303" t="s">
        <v>580</v>
      </c>
      <c r="D60" s="1304"/>
      <c r="E60" s="1305"/>
      <c r="F60" s="136">
        <v>19</v>
      </c>
      <c r="G60" s="136">
        <v>55</v>
      </c>
      <c r="H60" s="137">
        <v>373</v>
      </c>
    </row>
    <row r="61" spans="2:8" ht="45.75" customHeight="1" x14ac:dyDescent="0.15">
      <c r="B61" s="135"/>
      <c r="C61" s="1303" t="s">
        <v>578</v>
      </c>
      <c r="D61" s="1304"/>
      <c r="E61" s="1305"/>
      <c r="F61" s="136">
        <v>178</v>
      </c>
      <c r="G61" s="136">
        <v>150</v>
      </c>
      <c r="H61" s="137">
        <v>128</v>
      </c>
    </row>
    <row r="62" spans="2:8" ht="45.75" customHeight="1" thickBot="1" x14ac:dyDescent="0.2">
      <c r="B62" s="138"/>
      <c r="C62" s="1306" t="s">
        <v>579</v>
      </c>
      <c r="D62" s="1307"/>
      <c r="E62" s="1308"/>
      <c r="F62" s="139">
        <v>26</v>
      </c>
      <c r="G62" s="139">
        <v>36</v>
      </c>
      <c r="H62" s="140">
        <v>23</v>
      </c>
    </row>
    <row r="63" spans="2:8" ht="52.5" customHeight="1" thickBot="1" x14ac:dyDescent="0.2">
      <c r="B63" s="141"/>
      <c r="C63" s="1309" t="s">
        <v>51</v>
      </c>
      <c r="D63" s="1309"/>
      <c r="E63" s="1310"/>
      <c r="F63" s="142">
        <v>6984</v>
      </c>
      <c r="G63" s="142">
        <v>5342</v>
      </c>
      <c r="H63" s="143">
        <v>4088</v>
      </c>
    </row>
    <row r="64" spans="2:8" ht="15" customHeight="1" x14ac:dyDescent="0.15"/>
  </sheetData>
  <sheetProtection algorithmName="SHA-512" hashValue="1jX5URfwAXQFj7NVYXqWHyGX8UwQemZElA562E4p6prmVCX8OwAmQo+m1Zt/T6T0F8+Dx+kEkE4tPIG7DY/+6g==" saltValue="jXQ5TPQq1dYRQhhSYErIw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E1" zoomScale="80" zoomScaleNormal="80" zoomScaleSheetLayoutView="55" workbookViewId="0">
      <selection activeCell="AN70" sqref="AN70"/>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591</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591</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592</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593</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30" t="s">
        <v>594</v>
      </c>
      <c r="AO43" s="1331"/>
      <c r="AP43" s="1331"/>
      <c r="AQ43" s="1331"/>
      <c r="AR43" s="1331"/>
      <c r="AS43" s="1331"/>
      <c r="AT43" s="1331"/>
      <c r="AU43" s="1331"/>
      <c r="AV43" s="1331"/>
      <c r="AW43" s="1331"/>
      <c r="AX43" s="1331"/>
      <c r="AY43" s="1331"/>
      <c r="AZ43" s="1331"/>
      <c r="BA43" s="1331"/>
      <c r="BB43" s="1331"/>
      <c r="BC43" s="1331"/>
      <c r="BD43" s="1331"/>
      <c r="BE43" s="1331"/>
      <c r="BF43" s="1331"/>
      <c r="BG43" s="1331"/>
      <c r="BH43" s="1331"/>
      <c r="BI43" s="1331"/>
      <c r="BJ43" s="1331"/>
      <c r="BK43" s="1331"/>
      <c r="BL43" s="1331"/>
      <c r="BM43" s="1331"/>
      <c r="BN43" s="1331"/>
      <c r="BO43" s="1331"/>
      <c r="BP43" s="1331"/>
      <c r="BQ43" s="1331"/>
      <c r="BR43" s="1331"/>
      <c r="BS43" s="1331"/>
      <c r="BT43" s="1331"/>
      <c r="BU43" s="1331"/>
      <c r="BV43" s="1331"/>
      <c r="BW43" s="1331"/>
      <c r="BX43" s="1331"/>
      <c r="BY43" s="1331"/>
      <c r="BZ43" s="1331"/>
      <c r="CA43" s="1331"/>
      <c r="CB43" s="1331"/>
      <c r="CC43" s="1331"/>
      <c r="CD43" s="1331"/>
      <c r="CE43" s="1331"/>
      <c r="CF43" s="1331"/>
      <c r="CG43" s="1331"/>
      <c r="CH43" s="1331"/>
      <c r="CI43" s="1331"/>
      <c r="CJ43" s="1331"/>
      <c r="CK43" s="1331"/>
      <c r="CL43" s="1331"/>
      <c r="CM43" s="1331"/>
      <c r="CN43" s="1331"/>
      <c r="CO43" s="1331"/>
      <c r="CP43" s="1331"/>
      <c r="CQ43" s="1331"/>
      <c r="CR43" s="1331"/>
      <c r="CS43" s="1331"/>
      <c r="CT43" s="1331"/>
      <c r="CU43" s="1331"/>
      <c r="CV43" s="1331"/>
      <c r="CW43" s="1331"/>
      <c r="CX43" s="1331"/>
      <c r="CY43" s="1331"/>
      <c r="CZ43" s="1331"/>
      <c r="DA43" s="1331"/>
      <c r="DB43" s="1331"/>
      <c r="DC43" s="1332"/>
    </row>
    <row r="44" spans="2:109" x14ac:dyDescent="0.15">
      <c r="B44" s="395"/>
      <c r="AN44" s="1333"/>
      <c r="AO44" s="1334"/>
      <c r="AP44" s="1334"/>
      <c r="AQ44" s="1334"/>
      <c r="AR44" s="1334"/>
      <c r="AS44" s="1334"/>
      <c r="AT44" s="1334"/>
      <c r="AU44" s="1334"/>
      <c r="AV44" s="1334"/>
      <c r="AW44" s="1334"/>
      <c r="AX44" s="1334"/>
      <c r="AY44" s="1334"/>
      <c r="AZ44" s="1334"/>
      <c r="BA44" s="1334"/>
      <c r="BB44" s="1334"/>
      <c r="BC44" s="1334"/>
      <c r="BD44" s="1334"/>
      <c r="BE44" s="1334"/>
      <c r="BF44" s="1334"/>
      <c r="BG44" s="1334"/>
      <c r="BH44" s="1334"/>
      <c r="BI44" s="1334"/>
      <c r="BJ44" s="1334"/>
      <c r="BK44" s="1334"/>
      <c r="BL44" s="1334"/>
      <c r="BM44" s="1334"/>
      <c r="BN44" s="1334"/>
      <c r="BO44" s="1334"/>
      <c r="BP44" s="1334"/>
      <c r="BQ44" s="1334"/>
      <c r="BR44" s="1334"/>
      <c r="BS44" s="1334"/>
      <c r="BT44" s="1334"/>
      <c r="BU44" s="1334"/>
      <c r="BV44" s="1334"/>
      <c r="BW44" s="1334"/>
      <c r="BX44" s="1334"/>
      <c r="BY44" s="1334"/>
      <c r="BZ44" s="1334"/>
      <c r="CA44" s="1334"/>
      <c r="CB44" s="1334"/>
      <c r="CC44" s="1334"/>
      <c r="CD44" s="1334"/>
      <c r="CE44" s="1334"/>
      <c r="CF44" s="1334"/>
      <c r="CG44" s="1334"/>
      <c r="CH44" s="1334"/>
      <c r="CI44" s="1334"/>
      <c r="CJ44" s="1334"/>
      <c r="CK44" s="1334"/>
      <c r="CL44" s="1334"/>
      <c r="CM44" s="1334"/>
      <c r="CN44" s="1334"/>
      <c r="CO44" s="1334"/>
      <c r="CP44" s="1334"/>
      <c r="CQ44" s="1334"/>
      <c r="CR44" s="1334"/>
      <c r="CS44" s="1334"/>
      <c r="CT44" s="1334"/>
      <c r="CU44" s="1334"/>
      <c r="CV44" s="1334"/>
      <c r="CW44" s="1334"/>
      <c r="CX44" s="1334"/>
      <c r="CY44" s="1334"/>
      <c r="CZ44" s="1334"/>
      <c r="DA44" s="1334"/>
      <c r="DB44" s="1334"/>
      <c r="DC44" s="1335"/>
    </row>
    <row r="45" spans="2:109" x14ac:dyDescent="0.15">
      <c r="B45" s="395"/>
      <c r="AN45" s="1333"/>
      <c r="AO45" s="1334"/>
      <c r="AP45" s="1334"/>
      <c r="AQ45" s="1334"/>
      <c r="AR45" s="1334"/>
      <c r="AS45" s="1334"/>
      <c r="AT45" s="1334"/>
      <c r="AU45" s="1334"/>
      <c r="AV45" s="1334"/>
      <c r="AW45" s="1334"/>
      <c r="AX45" s="1334"/>
      <c r="AY45" s="1334"/>
      <c r="AZ45" s="1334"/>
      <c r="BA45" s="1334"/>
      <c r="BB45" s="1334"/>
      <c r="BC45" s="1334"/>
      <c r="BD45" s="1334"/>
      <c r="BE45" s="1334"/>
      <c r="BF45" s="1334"/>
      <c r="BG45" s="1334"/>
      <c r="BH45" s="1334"/>
      <c r="BI45" s="1334"/>
      <c r="BJ45" s="1334"/>
      <c r="BK45" s="1334"/>
      <c r="BL45" s="1334"/>
      <c r="BM45" s="1334"/>
      <c r="BN45" s="1334"/>
      <c r="BO45" s="1334"/>
      <c r="BP45" s="1334"/>
      <c r="BQ45" s="1334"/>
      <c r="BR45" s="1334"/>
      <c r="BS45" s="1334"/>
      <c r="BT45" s="1334"/>
      <c r="BU45" s="1334"/>
      <c r="BV45" s="1334"/>
      <c r="BW45" s="1334"/>
      <c r="BX45" s="1334"/>
      <c r="BY45" s="1334"/>
      <c r="BZ45" s="1334"/>
      <c r="CA45" s="1334"/>
      <c r="CB45" s="1334"/>
      <c r="CC45" s="1334"/>
      <c r="CD45" s="1334"/>
      <c r="CE45" s="1334"/>
      <c r="CF45" s="1334"/>
      <c r="CG45" s="1334"/>
      <c r="CH45" s="1334"/>
      <c r="CI45" s="1334"/>
      <c r="CJ45" s="1334"/>
      <c r="CK45" s="1334"/>
      <c r="CL45" s="1334"/>
      <c r="CM45" s="1334"/>
      <c r="CN45" s="1334"/>
      <c r="CO45" s="1334"/>
      <c r="CP45" s="1334"/>
      <c r="CQ45" s="1334"/>
      <c r="CR45" s="1334"/>
      <c r="CS45" s="1334"/>
      <c r="CT45" s="1334"/>
      <c r="CU45" s="1334"/>
      <c r="CV45" s="1334"/>
      <c r="CW45" s="1334"/>
      <c r="CX45" s="1334"/>
      <c r="CY45" s="1334"/>
      <c r="CZ45" s="1334"/>
      <c r="DA45" s="1334"/>
      <c r="DB45" s="1334"/>
      <c r="DC45" s="1335"/>
    </row>
    <row r="46" spans="2:109" x14ac:dyDescent="0.15">
      <c r="B46" s="395"/>
      <c r="AN46" s="1333"/>
      <c r="AO46" s="1334"/>
      <c r="AP46" s="1334"/>
      <c r="AQ46" s="1334"/>
      <c r="AR46" s="1334"/>
      <c r="AS46" s="1334"/>
      <c r="AT46" s="1334"/>
      <c r="AU46" s="1334"/>
      <c r="AV46" s="1334"/>
      <c r="AW46" s="1334"/>
      <c r="AX46" s="1334"/>
      <c r="AY46" s="1334"/>
      <c r="AZ46" s="1334"/>
      <c r="BA46" s="1334"/>
      <c r="BB46" s="1334"/>
      <c r="BC46" s="1334"/>
      <c r="BD46" s="1334"/>
      <c r="BE46" s="1334"/>
      <c r="BF46" s="1334"/>
      <c r="BG46" s="1334"/>
      <c r="BH46" s="1334"/>
      <c r="BI46" s="1334"/>
      <c r="BJ46" s="1334"/>
      <c r="BK46" s="1334"/>
      <c r="BL46" s="1334"/>
      <c r="BM46" s="1334"/>
      <c r="BN46" s="1334"/>
      <c r="BO46" s="1334"/>
      <c r="BP46" s="1334"/>
      <c r="BQ46" s="1334"/>
      <c r="BR46" s="1334"/>
      <c r="BS46" s="1334"/>
      <c r="BT46" s="1334"/>
      <c r="BU46" s="1334"/>
      <c r="BV46" s="1334"/>
      <c r="BW46" s="1334"/>
      <c r="BX46" s="1334"/>
      <c r="BY46" s="1334"/>
      <c r="BZ46" s="1334"/>
      <c r="CA46" s="1334"/>
      <c r="CB46" s="1334"/>
      <c r="CC46" s="1334"/>
      <c r="CD46" s="1334"/>
      <c r="CE46" s="1334"/>
      <c r="CF46" s="1334"/>
      <c r="CG46" s="1334"/>
      <c r="CH46" s="1334"/>
      <c r="CI46" s="1334"/>
      <c r="CJ46" s="1334"/>
      <c r="CK46" s="1334"/>
      <c r="CL46" s="1334"/>
      <c r="CM46" s="1334"/>
      <c r="CN46" s="1334"/>
      <c r="CO46" s="1334"/>
      <c r="CP46" s="1334"/>
      <c r="CQ46" s="1334"/>
      <c r="CR46" s="1334"/>
      <c r="CS46" s="1334"/>
      <c r="CT46" s="1334"/>
      <c r="CU46" s="1334"/>
      <c r="CV46" s="1334"/>
      <c r="CW46" s="1334"/>
      <c r="CX46" s="1334"/>
      <c r="CY46" s="1334"/>
      <c r="CZ46" s="1334"/>
      <c r="DA46" s="1334"/>
      <c r="DB46" s="1334"/>
      <c r="DC46" s="1335"/>
    </row>
    <row r="47" spans="2:109" x14ac:dyDescent="0.15">
      <c r="B47" s="395"/>
      <c r="AN47" s="1336"/>
      <c r="AO47" s="1337"/>
      <c r="AP47" s="1337"/>
      <c r="AQ47" s="1337"/>
      <c r="AR47" s="1337"/>
      <c r="AS47" s="1337"/>
      <c r="AT47" s="1337"/>
      <c r="AU47" s="1337"/>
      <c r="AV47" s="1337"/>
      <c r="AW47" s="1337"/>
      <c r="AX47" s="1337"/>
      <c r="AY47" s="1337"/>
      <c r="AZ47" s="1337"/>
      <c r="BA47" s="1337"/>
      <c r="BB47" s="1337"/>
      <c r="BC47" s="1337"/>
      <c r="BD47" s="1337"/>
      <c r="BE47" s="1337"/>
      <c r="BF47" s="1337"/>
      <c r="BG47" s="1337"/>
      <c r="BH47" s="1337"/>
      <c r="BI47" s="1337"/>
      <c r="BJ47" s="1337"/>
      <c r="BK47" s="1337"/>
      <c r="BL47" s="1337"/>
      <c r="BM47" s="1337"/>
      <c r="BN47" s="1337"/>
      <c r="BO47" s="1337"/>
      <c r="BP47" s="1337"/>
      <c r="BQ47" s="1337"/>
      <c r="BR47" s="1337"/>
      <c r="BS47" s="1337"/>
      <c r="BT47" s="1337"/>
      <c r="BU47" s="1337"/>
      <c r="BV47" s="1337"/>
      <c r="BW47" s="1337"/>
      <c r="BX47" s="1337"/>
      <c r="BY47" s="1337"/>
      <c r="BZ47" s="1337"/>
      <c r="CA47" s="1337"/>
      <c r="CB47" s="1337"/>
      <c r="CC47" s="1337"/>
      <c r="CD47" s="1337"/>
      <c r="CE47" s="1337"/>
      <c r="CF47" s="1337"/>
      <c r="CG47" s="1337"/>
      <c r="CH47" s="1337"/>
      <c r="CI47" s="1337"/>
      <c r="CJ47" s="1337"/>
      <c r="CK47" s="1337"/>
      <c r="CL47" s="1337"/>
      <c r="CM47" s="1337"/>
      <c r="CN47" s="1337"/>
      <c r="CO47" s="1337"/>
      <c r="CP47" s="1337"/>
      <c r="CQ47" s="1337"/>
      <c r="CR47" s="1337"/>
      <c r="CS47" s="1337"/>
      <c r="CT47" s="1337"/>
      <c r="CU47" s="1337"/>
      <c r="CV47" s="1337"/>
      <c r="CW47" s="1337"/>
      <c r="CX47" s="1337"/>
      <c r="CY47" s="1337"/>
      <c r="CZ47" s="1337"/>
      <c r="DA47" s="1337"/>
      <c r="DB47" s="1337"/>
      <c r="DC47" s="1338"/>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595</v>
      </c>
    </row>
    <row r="50" spans="1:109" x14ac:dyDescent="0.15">
      <c r="B50" s="395"/>
      <c r="G50" s="1323"/>
      <c r="H50" s="1323"/>
      <c r="I50" s="1323"/>
      <c r="J50" s="1323"/>
      <c r="K50" s="405"/>
      <c r="L50" s="405"/>
      <c r="M50" s="406"/>
      <c r="N50" s="406"/>
      <c r="AN50" s="1326"/>
      <c r="AO50" s="1327"/>
      <c r="AP50" s="1327"/>
      <c r="AQ50" s="1327"/>
      <c r="AR50" s="1327"/>
      <c r="AS50" s="1327"/>
      <c r="AT50" s="1327"/>
      <c r="AU50" s="1327"/>
      <c r="AV50" s="1327"/>
      <c r="AW50" s="1327"/>
      <c r="AX50" s="1327"/>
      <c r="AY50" s="1327"/>
      <c r="AZ50" s="1327"/>
      <c r="BA50" s="1327"/>
      <c r="BB50" s="1327"/>
      <c r="BC50" s="1327"/>
      <c r="BD50" s="1327"/>
      <c r="BE50" s="1327"/>
      <c r="BF50" s="1327"/>
      <c r="BG50" s="1327"/>
      <c r="BH50" s="1327"/>
      <c r="BI50" s="1327"/>
      <c r="BJ50" s="1327"/>
      <c r="BK50" s="1327"/>
      <c r="BL50" s="1327"/>
      <c r="BM50" s="1327"/>
      <c r="BN50" s="1327"/>
      <c r="BO50" s="1328"/>
      <c r="BP50" s="1322" t="s">
        <v>551</v>
      </c>
      <c r="BQ50" s="1322"/>
      <c r="BR50" s="1322"/>
      <c r="BS50" s="1322"/>
      <c r="BT50" s="1322"/>
      <c r="BU50" s="1322"/>
      <c r="BV50" s="1322"/>
      <c r="BW50" s="1322"/>
      <c r="BX50" s="1322" t="s">
        <v>552</v>
      </c>
      <c r="BY50" s="1322"/>
      <c r="BZ50" s="1322"/>
      <c r="CA50" s="1322"/>
      <c r="CB50" s="1322"/>
      <c r="CC50" s="1322"/>
      <c r="CD50" s="1322"/>
      <c r="CE50" s="1322"/>
      <c r="CF50" s="1322" t="s">
        <v>553</v>
      </c>
      <c r="CG50" s="1322"/>
      <c r="CH50" s="1322"/>
      <c r="CI50" s="1322"/>
      <c r="CJ50" s="1322"/>
      <c r="CK50" s="1322"/>
      <c r="CL50" s="1322"/>
      <c r="CM50" s="1322"/>
      <c r="CN50" s="1322" t="s">
        <v>554</v>
      </c>
      <c r="CO50" s="1322"/>
      <c r="CP50" s="1322"/>
      <c r="CQ50" s="1322"/>
      <c r="CR50" s="1322"/>
      <c r="CS50" s="1322"/>
      <c r="CT50" s="1322"/>
      <c r="CU50" s="1322"/>
      <c r="CV50" s="1322" t="s">
        <v>555</v>
      </c>
      <c r="CW50" s="1322"/>
      <c r="CX50" s="1322"/>
      <c r="CY50" s="1322"/>
      <c r="CZ50" s="1322"/>
      <c r="DA50" s="1322"/>
      <c r="DB50" s="1322"/>
      <c r="DC50" s="1322"/>
    </row>
    <row r="51" spans="1:109" ht="13.5" customHeight="1" x14ac:dyDescent="0.15">
      <c r="B51" s="395"/>
      <c r="G51" s="1325"/>
      <c r="H51" s="1325"/>
      <c r="I51" s="1339"/>
      <c r="J51" s="1339"/>
      <c r="K51" s="1324"/>
      <c r="L51" s="1324"/>
      <c r="M51" s="1324"/>
      <c r="N51" s="1324"/>
      <c r="AM51" s="404"/>
      <c r="AN51" s="1320" t="s">
        <v>596</v>
      </c>
      <c r="AO51" s="1320"/>
      <c r="AP51" s="1320"/>
      <c r="AQ51" s="1320"/>
      <c r="AR51" s="1320"/>
      <c r="AS51" s="1320"/>
      <c r="AT51" s="1320"/>
      <c r="AU51" s="1320"/>
      <c r="AV51" s="1320"/>
      <c r="AW51" s="1320"/>
      <c r="AX51" s="1320"/>
      <c r="AY51" s="1320"/>
      <c r="AZ51" s="1320"/>
      <c r="BA51" s="1320"/>
      <c r="BB51" s="1320" t="s">
        <v>597</v>
      </c>
      <c r="BC51" s="1320"/>
      <c r="BD51" s="1320"/>
      <c r="BE51" s="1320"/>
      <c r="BF51" s="1320"/>
      <c r="BG51" s="1320"/>
      <c r="BH51" s="1320"/>
      <c r="BI51" s="1320"/>
      <c r="BJ51" s="1320"/>
      <c r="BK51" s="1320"/>
      <c r="BL51" s="1320"/>
      <c r="BM51" s="1320"/>
      <c r="BN51" s="1320"/>
      <c r="BO51" s="1320"/>
      <c r="BP51" s="1329"/>
      <c r="BQ51" s="1317"/>
      <c r="BR51" s="1317"/>
      <c r="BS51" s="1317"/>
      <c r="BT51" s="1317"/>
      <c r="BU51" s="1317"/>
      <c r="BV51" s="1317"/>
      <c r="BW51" s="1317"/>
      <c r="BX51" s="1329"/>
      <c r="BY51" s="1317"/>
      <c r="BZ51" s="1317"/>
      <c r="CA51" s="1317"/>
      <c r="CB51" s="1317"/>
      <c r="CC51" s="1317"/>
      <c r="CD51" s="1317"/>
      <c r="CE51" s="1317"/>
      <c r="CF51" s="1317">
        <v>53.2</v>
      </c>
      <c r="CG51" s="1317"/>
      <c r="CH51" s="1317"/>
      <c r="CI51" s="1317"/>
      <c r="CJ51" s="1317"/>
      <c r="CK51" s="1317"/>
      <c r="CL51" s="1317"/>
      <c r="CM51" s="1317"/>
      <c r="CN51" s="1317">
        <v>28.7</v>
      </c>
      <c r="CO51" s="1317"/>
      <c r="CP51" s="1317"/>
      <c r="CQ51" s="1317"/>
      <c r="CR51" s="1317"/>
      <c r="CS51" s="1317"/>
      <c r="CT51" s="1317"/>
      <c r="CU51" s="1317"/>
      <c r="CV51" s="1317">
        <v>21.7</v>
      </c>
      <c r="CW51" s="1317"/>
      <c r="CX51" s="1317"/>
      <c r="CY51" s="1317"/>
      <c r="CZ51" s="1317"/>
      <c r="DA51" s="1317"/>
      <c r="DB51" s="1317"/>
      <c r="DC51" s="1317"/>
    </row>
    <row r="52" spans="1:109" x14ac:dyDescent="0.15">
      <c r="B52" s="395"/>
      <c r="G52" s="1325"/>
      <c r="H52" s="1325"/>
      <c r="I52" s="1339"/>
      <c r="J52" s="1339"/>
      <c r="K52" s="1324"/>
      <c r="L52" s="1324"/>
      <c r="M52" s="1324"/>
      <c r="N52" s="1324"/>
      <c r="AM52" s="404"/>
      <c r="AN52" s="1320"/>
      <c r="AO52" s="1320"/>
      <c r="AP52" s="1320"/>
      <c r="AQ52" s="1320"/>
      <c r="AR52" s="1320"/>
      <c r="AS52" s="1320"/>
      <c r="AT52" s="1320"/>
      <c r="AU52" s="1320"/>
      <c r="AV52" s="1320"/>
      <c r="AW52" s="1320"/>
      <c r="AX52" s="1320"/>
      <c r="AY52" s="1320"/>
      <c r="AZ52" s="1320"/>
      <c r="BA52" s="1320"/>
      <c r="BB52" s="1320"/>
      <c r="BC52" s="1320"/>
      <c r="BD52" s="1320"/>
      <c r="BE52" s="1320"/>
      <c r="BF52" s="1320"/>
      <c r="BG52" s="1320"/>
      <c r="BH52" s="1320"/>
      <c r="BI52" s="1320"/>
      <c r="BJ52" s="1320"/>
      <c r="BK52" s="1320"/>
      <c r="BL52" s="1320"/>
      <c r="BM52" s="1320"/>
      <c r="BN52" s="1320"/>
      <c r="BO52" s="1320"/>
      <c r="BP52" s="1317"/>
      <c r="BQ52" s="1317"/>
      <c r="BR52" s="1317"/>
      <c r="BS52" s="1317"/>
      <c r="BT52" s="1317"/>
      <c r="BU52" s="1317"/>
      <c r="BV52" s="1317"/>
      <c r="BW52" s="1317"/>
      <c r="BX52" s="1317"/>
      <c r="BY52" s="1317"/>
      <c r="BZ52" s="1317"/>
      <c r="CA52" s="1317"/>
      <c r="CB52" s="1317"/>
      <c r="CC52" s="1317"/>
      <c r="CD52" s="1317"/>
      <c r="CE52" s="1317"/>
      <c r="CF52" s="1317"/>
      <c r="CG52" s="1317"/>
      <c r="CH52" s="1317"/>
      <c r="CI52" s="1317"/>
      <c r="CJ52" s="1317"/>
      <c r="CK52" s="1317"/>
      <c r="CL52" s="1317"/>
      <c r="CM52" s="1317"/>
      <c r="CN52" s="1317"/>
      <c r="CO52" s="1317"/>
      <c r="CP52" s="1317"/>
      <c r="CQ52" s="1317"/>
      <c r="CR52" s="1317"/>
      <c r="CS52" s="1317"/>
      <c r="CT52" s="1317"/>
      <c r="CU52" s="1317"/>
      <c r="CV52" s="1317"/>
      <c r="CW52" s="1317"/>
      <c r="CX52" s="1317"/>
      <c r="CY52" s="1317"/>
      <c r="CZ52" s="1317"/>
      <c r="DA52" s="1317"/>
      <c r="DB52" s="1317"/>
      <c r="DC52" s="1317"/>
    </row>
    <row r="53" spans="1:109" x14ac:dyDescent="0.15">
      <c r="A53" s="403"/>
      <c r="B53" s="395"/>
      <c r="G53" s="1325"/>
      <c r="H53" s="1325"/>
      <c r="I53" s="1323"/>
      <c r="J53" s="1323"/>
      <c r="K53" s="1324"/>
      <c r="L53" s="1324"/>
      <c r="M53" s="1324"/>
      <c r="N53" s="1324"/>
      <c r="AM53" s="404"/>
      <c r="AN53" s="1320"/>
      <c r="AO53" s="1320"/>
      <c r="AP53" s="1320"/>
      <c r="AQ53" s="1320"/>
      <c r="AR53" s="1320"/>
      <c r="AS53" s="1320"/>
      <c r="AT53" s="1320"/>
      <c r="AU53" s="1320"/>
      <c r="AV53" s="1320"/>
      <c r="AW53" s="1320"/>
      <c r="AX53" s="1320"/>
      <c r="AY53" s="1320"/>
      <c r="AZ53" s="1320"/>
      <c r="BA53" s="1320"/>
      <c r="BB53" s="1320" t="s">
        <v>598</v>
      </c>
      <c r="BC53" s="1320"/>
      <c r="BD53" s="1320"/>
      <c r="BE53" s="1320"/>
      <c r="BF53" s="1320"/>
      <c r="BG53" s="1320"/>
      <c r="BH53" s="1320"/>
      <c r="BI53" s="1320"/>
      <c r="BJ53" s="1320"/>
      <c r="BK53" s="1320"/>
      <c r="BL53" s="1320"/>
      <c r="BM53" s="1320"/>
      <c r="BN53" s="1320"/>
      <c r="BO53" s="1320"/>
      <c r="BP53" s="1329"/>
      <c r="BQ53" s="1317"/>
      <c r="BR53" s="1317"/>
      <c r="BS53" s="1317"/>
      <c r="BT53" s="1317"/>
      <c r="BU53" s="1317"/>
      <c r="BV53" s="1317"/>
      <c r="BW53" s="1317"/>
      <c r="BX53" s="1329"/>
      <c r="BY53" s="1317"/>
      <c r="BZ53" s="1317"/>
      <c r="CA53" s="1317"/>
      <c r="CB53" s="1317"/>
      <c r="CC53" s="1317"/>
      <c r="CD53" s="1317"/>
      <c r="CE53" s="1317"/>
      <c r="CF53" s="1317">
        <v>58.8</v>
      </c>
      <c r="CG53" s="1317"/>
      <c r="CH53" s="1317"/>
      <c r="CI53" s="1317"/>
      <c r="CJ53" s="1317"/>
      <c r="CK53" s="1317"/>
      <c r="CL53" s="1317"/>
      <c r="CM53" s="1317"/>
      <c r="CN53" s="1317">
        <v>59.9</v>
      </c>
      <c r="CO53" s="1317"/>
      <c r="CP53" s="1317"/>
      <c r="CQ53" s="1317"/>
      <c r="CR53" s="1317"/>
      <c r="CS53" s="1317"/>
      <c r="CT53" s="1317"/>
      <c r="CU53" s="1317"/>
      <c r="CV53" s="1317">
        <v>61.3</v>
      </c>
      <c r="CW53" s="1317"/>
      <c r="CX53" s="1317"/>
      <c r="CY53" s="1317"/>
      <c r="CZ53" s="1317"/>
      <c r="DA53" s="1317"/>
      <c r="DB53" s="1317"/>
      <c r="DC53" s="1317"/>
    </row>
    <row r="54" spans="1:109" x14ac:dyDescent="0.15">
      <c r="A54" s="403"/>
      <c r="B54" s="395"/>
      <c r="G54" s="1325"/>
      <c r="H54" s="1325"/>
      <c r="I54" s="1323"/>
      <c r="J54" s="1323"/>
      <c r="K54" s="1324"/>
      <c r="L54" s="1324"/>
      <c r="M54" s="1324"/>
      <c r="N54" s="1324"/>
      <c r="AM54" s="404"/>
      <c r="AN54" s="1320"/>
      <c r="AO54" s="1320"/>
      <c r="AP54" s="1320"/>
      <c r="AQ54" s="1320"/>
      <c r="AR54" s="1320"/>
      <c r="AS54" s="1320"/>
      <c r="AT54" s="1320"/>
      <c r="AU54" s="1320"/>
      <c r="AV54" s="1320"/>
      <c r="AW54" s="1320"/>
      <c r="AX54" s="1320"/>
      <c r="AY54" s="1320"/>
      <c r="AZ54" s="1320"/>
      <c r="BA54" s="1320"/>
      <c r="BB54" s="1320"/>
      <c r="BC54" s="1320"/>
      <c r="BD54" s="1320"/>
      <c r="BE54" s="1320"/>
      <c r="BF54" s="1320"/>
      <c r="BG54" s="1320"/>
      <c r="BH54" s="1320"/>
      <c r="BI54" s="1320"/>
      <c r="BJ54" s="1320"/>
      <c r="BK54" s="1320"/>
      <c r="BL54" s="1320"/>
      <c r="BM54" s="1320"/>
      <c r="BN54" s="1320"/>
      <c r="BO54" s="1320"/>
      <c r="BP54" s="1317"/>
      <c r="BQ54" s="1317"/>
      <c r="BR54" s="1317"/>
      <c r="BS54" s="1317"/>
      <c r="BT54" s="1317"/>
      <c r="BU54" s="1317"/>
      <c r="BV54" s="1317"/>
      <c r="BW54" s="1317"/>
      <c r="BX54" s="1317"/>
      <c r="BY54" s="1317"/>
      <c r="BZ54" s="1317"/>
      <c r="CA54" s="1317"/>
      <c r="CB54" s="1317"/>
      <c r="CC54" s="1317"/>
      <c r="CD54" s="1317"/>
      <c r="CE54" s="1317"/>
      <c r="CF54" s="1317"/>
      <c r="CG54" s="1317"/>
      <c r="CH54" s="1317"/>
      <c r="CI54" s="1317"/>
      <c r="CJ54" s="1317"/>
      <c r="CK54" s="1317"/>
      <c r="CL54" s="1317"/>
      <c r="CM54" s="1317"/>
      <c r="CN54" s="1317"/>
      <c r="CO54" s="1317"/>
      <c r="CP54" s="1317"/>
      <c r="CQ54" s="1317"/>
      <c r="CR54" s="1317"/>
      <c r="CS54" s="1317"/>
      <c r="CT54" s="1317"/>
      <c r="CU54" s="1317"/>
      <c r="CV54" s="1317"/>
      <c r="CW54" s="1317"/>
      <c r="CX54" s="1317"/>
      <c r="CY54" s="1317"/>
      <c r="CZ54" s="1317"/>
      <c r="DA54" s="1317"/>
      <c r="DB54" s="1317"/>
      <c r="DC54" s="1317"/>
    </row>
    <row r="55" spans="1:109" x14ac:dyDescent="0.15">
      <c r="A55" s="403"/>
      <c r="B55" s="395"/>
      <c r="G55" s="1323"/>
      <c r="H55" s="1323"/>
      <c r="I55" s="1323"/>
      <c r="J55" s="1323"/>
      <c r="K55" s="1324"/>
      <c r="L55" s="1324"/>
      <c r="M55" s="1324"/>
      <c r="N55" s="1324"/>
      <c r="AN55" s="1322" t="s">
        <v>599</v>
      </c>
      <c r="AO55" s="1322"/>
      <c r="AP55" s="1322"/>
      <c r="AQ55" s="1322"/>
      <c r="AR55" s="1322"/>
      <c r="AS55" s="1322"/>
      <c r="AT55" s="1322"/>
      <c r="AU55" s="1322"/>
      <c r="AV55" s="1322"/>
      <c r="AW55" s="1322"/>
      <c r="AX55" s="1322"/>
      <c r="AY55" s="1322"/>
      <c r="AZ55" s="1322"/>
      <c r="BA55" s="1322"/>
      <c r="BB55" s="1320" t="s">
        <v>597</v>
      </c>
      <c r="BC55" s="1320"/>
      <c r="BD55" s="1320"/>
      <c r="BE55" s="1320"/>
      <c r="BF55" s="1320"/>
      <c r="BG55" s="1320"/>
      <c r="BH55" s="1320"/>
      <c r="BI55" s="1320"/>
      <c r="BJ55" s="1320"/>
      <c r="BK55" s="1320"/>
      <c r="BL55" s="1320"/>
      <c r="BM55" s="1320"/>
      <c r="BN55" s="1320"/>
      <c r="BO55" s="1320"/>
      <c r="BP55" s="1329"/>
      <c r="BQ55" s="1317"/>
      <c r="BR55" s="1317"/>
      <c r="BS55" s="1317"/>
      <c r="BT55" s="1317"/>
      <c r="BU55" s="1317"/>
      <c r="BV55" s="1317"/>
      <c r="BW55" s="1317"/>
      <c r="BX55" s="1329"/>
      <c r="BY55" s="1317"/>
      <c r="BZ55" s="1317"/>
      <c r="CA55" s="1317"/>
      <c r="CB55" s="1317"/>
      <c r="CC55" s="1317"/>
      <c r="CD55" s="1317"/>
      <c r="CE55" s="1317"/>
      <c r="CF55" s="1317">
        <v>0</v>
      </c>
      <c r="CG55" s="1317"/>
      <c r="CH55" s="1317"/>
      <c r="CI55" s="1317"/>
      <c r="CJ55" s="1317"/>
      <c r="CK55" s="1317"/>
      <c r="CL55" s="1317"/>
      <c r="CM55" s="1317"/>
      <c r="CN55" s="1317">
        <v>0</v>
      </c>
      <c r="CO55" s="1317"/>
      <c r="CP55" s="1317"/>
      <c r="CQ55" s="1317"/>
      <c r="CR55" s="1317"/>
      <c r="CS55" s="1317"/>
      <c r="CT55" s="1317"/>
      <c r="CU55" s="1317"/>
      <c r="CV55" s="1317">
        <v>3.1</v>
      </c>
      <c r="CW55" s="1317"/>
      <c r="CX55" s="1317"/>
      <c r="CY55" s="1317"/>
      <c r="CZ55" s="1317"/>
      <c r="DA55" s="1317"/>
      <c r="DB55" s="1317"/>
      <c r="DC55" s="1317"/>
    </row>
    <row r="56" spans="1:109" x14ac:dyDescent="0.15">
      <c r="A56" s="403"/>
      <c r="B56" s="395"/>
      <c r="G56" s="1323"/>
      <c r="H56" s="1323"/>
      <c r="I56" s="1323"/>
      <c r="J56" s="1323"/>
      <c r="K56" s="1324"/>
      <c r="L56" s="1324"/>
      <c r="M56" s="1324"/>
      <c r="N56" s="1324"/>
      <c r="AN56" s="1322"/>
      <c r="AO56" s="1322"/>
      <c r="AP56" s="1322"/>
      <c r="AQ56" s="1322"/>
      <c r="AR56" s="1322"/>
      <c r="AS56" s="1322"/>
      <c r="AT56" s="1322"/>
      <c r="AU56" s="1322"/>
      <c r="AV56" s="1322"/>
      <c r="AW56" s="1322"/>
      <c r="AX56" s="1322"/>
      <c r="AY56" s="1322"/>
      <c r="AZ56" s="1322"/>
      <c r="BA56" s="1322"/>
      <c r="BB56" s="1320"/>
      <c r="BC56" s="1320"/>
      <c r="BD56" s="1320"/>
      <c r="BE56" s="1320"/>
      <c r="BF56" s="1320"/>
      <c r="BG56" s="1320"/>
      <c r="BH56" s="1320"/>
      <c r="BI56" s="1320"/>
      <c r="BJ56" s="1320"/>
      <c r="BK56" s="1320"/>
      <c r="BL56" s="1320"/>
      <c r="BM56" s="1320"/>
      <c r="BN56" s="1320"/>
      <c r="BO56" s="1320"/>
      <c r="BP56" s="1317"/>
      <c r="BQ56" s="1317"/>
      <c r="BR56" s="1317"/>
      <c r="BS56" s="1317"/>
      <c r="BT56" s="1317"/>
      <c r="BU56" s="1317"/>
      <c r="BV56" s="1317"/>
      <c r="BW56" s="1317"/>
      <c r="BX56" s="1317"/>
      <c r="BY56" s="1317"/>
      <c r="BZ56" s="1317"/>
      <c r="CA56" s="1317"/>
      <c r="CB56" s="1317"/>
      <c r="CC56" s="1317"/>
      <c r="CD56" s="1317"/>
      <c r="CE56" s="1317"/>
      <c r="CF56" s="1317"/>
      <c r="CG56" s="1317"/>
      <c r="CH56" s="1317"/>
      <c r="CI56" s="1317"/>
      <c r="CJ56" s="1317"/>
      <c r="CK56" s="1317"/>
      <c r="CL56" s="1317"/>
      <c r="CM56" s="1317"/>
      <c r="CN56" s="1317"/>
      <c r="CO56" s="1317"/>
      <c r="CP56" s="1317"/>
      <c r="CQ56" s="1317"/>
      <c r="CR56" s="1317"/>
      <c r="CS56" s="1317"/>
      <c r="CT56" s="1317"/>
      <c r="CU56" s="1317"/>
      <c r="CV56" s="1317"/>
      <c r="CW56" s="1317"/>
      <c r="CX56" s="1317"/>
      <c r="CY56" s="1317"/>
      <c r="CZ56" s="1317"/>
      <c r="DA56" s="1317"/>
      <c r="DB56" s="1317"/>
      <c r="DC56" s="1317"/>
    </row>
    <row r="57" spans="1:109" s="403" customFormat="1" x14ac:dyDescent="0.15">
      <c r="B57" s="407"/>
      <c r="G57" s="1323"/>
      <c r="H57" s="1323"/>
      <c r="I57" s="1318"/>
      <c r="J57" s="1318"/>
      <c r="K57" s="1324"/>
      <c r="L57" s="1324"/>
      <c r="M57" s="1324"/>
      <c r="N57" s="1324"/>
      <c r="AM57" s="388"/>
      <c r="AN57" s="1322"/>
      <c r="AO57" s="1322"/>
      <c r="AP57" s="1322"/>
      <c r="AQ57" s="1322"/>
      <c r="AR57" s="1322"/>
      <c r="AS57" s="1322"/>
      <c r="AT57" s="1322"/>
      <c r="AU57" s="1322"/>
      <c r="AV57" s="1322"/>
      <c r="AW57" s="1322"/>
      <c r="AX57" s="1322"/>
      <c r="AY57" s="1322"/>
      <c r="AZ57" s="1322"/>
      <c r="BA57" s="1322"/>
      <c r="BB57" s="1320" t="s">
        <v>598</v>
      </c>
      <c r="BC57" s="1320"/>
      <c r="BD57" s="1320"/>
      <c r="BE57" s="1320"/>
      <c r="BF57" s="1320"/>
      <c r="BG57" s="1320"/>
      <c r="BH57" s="1320"/>
      <c r="BI57" s="1320"/>
      <c r="BJ57" s="1320"/>
      <c r="BK57" s="1320"/>
      <c r="BL57" s="1320"/>
      <c r="BM57" s="1320"/>
      <c r="BN57" s="1320"/>
      <c r="BO57" s="1320"/>
      <c r="BP57" s="1329"/>
      <c r="BQ57" s="1317"/>
      <c r="BR57" s="1317"/>
      <c r="BS57" s="1317"/>
      <c r="BT57" s="1317"/>
      <c r="BU57" s="1317"/>
      <c r="BV57" s="1317"/>
      <c r="BW57" s="1317"/>
      <c r="BX57" s="1329"/>
      <c r="BY57" s="1317"/>
      <c r="BZ57" s="1317"/>
      <c r="CA57" s="1317"/>
      <c r="CB57" s="1317"/>
      <c r="CC57" s="1317"/>
      <c r="CD57" s="1317"/>
      <c r="CE57" s="1317"/>
      <c r="CF57" s="1317">
        <v>59.1</v>
      </c>
      <c r="CG57" s="1317"/>
      <c r="CH57" s="1317"/>
      <c r="CI57" s="1317"/>
      <c r="CJ57" s="1317"/>
      <c r="CK57" s="1317"/>
      <c r="CL57" s="1317"/>
      <c r="CM57" s="1317"/>
      <c r="CN57" s="1317">
        <v>59.8</v>
      </c>
      <c r="CO57" s="1317"/>
      <c r="CP57" s="1317"/>
      <c r="CQ57" s="1317"/>
      <c r="CR57" s="1317"/>
      <c r="CS57" s="1317"/>
      <c r="CT57" s="1317"/>
      <c r="CU57" s="1317"/>
      <c r="CV57" s="1317">
        <v>59.7</v>
      </c>
      <c r="CW57" s="1317"/>
      <c r="CX57" s="1317"/>
      <c r="CY57" s="1317"/>
      <c r="CZ57" s="1317"/>
      <c r="DA57" s="1317"/>
      <c r="DB57" s="1317"/>
      <c r="DC57" s="1317"/>
      <c r="DD57" s="408"/>
      <c r="DE57" s="407"/>
    </row>
    <row r="58" spans="1:109" s="403" customFormat="1" x14ac:dyDescent="0.15">
      <c r="A58" s="388"/>
      <c r="B58" s="407"/>
      <c r="G58" s="1323"/>
      <c r="H58" s="1323"/>
      <c r="I58" s="1318"/>
      <c r="J58" s="1318"/>
      <c r="K58" s="1324"/>
      <c r="L58" s="1324"/>
      <c r="M58" s="1324"/>
      <c r="N58" s="1324"/>
      <c r="AM58" s="388"/>
      <c r="AN58" s="1322"/>
      <c r="AO58" s="1322"/>
      <c r="AP58" s="1322"/>
      <c r="AQ58" s="1322"/>
      <c r="AR58" s="1322"/>
      <c r="AS58" s="1322"/>
      <c r="AT58" s="1322"/>
      <c r="AU58" s="1322"/>
      <c r="AV58" s="1322"/>
      <c r="AW58" s="1322"/>
      <c r="AX58" s="1322"/>
      <c r="AY58" s="1322"/>
      <c r="AZ58" s="1322"/>
      <c r="BA58" s="1322"/>
      <c r="BB58" s="1320"/>
      <c r="BC58" s="1320"/>
      <c r="BD58" s="1320"/>
      <c r="BE58" s="1320"/>
      <c r="BF58" s="1320"/>
      <c r="BG58" s="1320"/>
      <c r="BH58" s="1320"/>
      <c r="BI58" s="1320"/>
      <c r="BJ58" s="1320"/>
      <c r="BK58" s="1320"/>
      <c r="BL58" s="1320"/>
      <c r="BM58" s="1320"/>
      <c r="BN58" s="1320"/>
      <c r="BO58" s="1320"/>
      <c r="BP58" s="1317"/>
      <c r="BQ58" s="1317"/>
      <c r="BR58" s="1317"/>
      <c r="BS58" s="1317"/>
      <c r="BT58" s="1317"/>
      <c r="BU58" s="1317"/>
      <c r="BV58" s="1317"/>
      <c r="BW58" s="1317"/>
      <c r="BX58" s="1317"/>
      <c r="BY58" s="1317"/>
      <c r="BZ58" s="1317"/>
      <c r="CA58" s="1317"/>
      <c r="CB58" s="1317"/>
      <c r="CC58" s="1317"/>
      <c r="CD58" s="1317"/>
      <c r="CE58" s="1317"/>
      <c r="CF58" s="1317"/>
      <c r="CG58" s="1317"/>
      <c r="CH58" s="1317"/>
      <c r="CI58" s="1317"/>
      <c r="CJ58" s="1317"/>
      <c r="CK58" s="1317"/>
      <c r="CL58" s="1317"/>
      <c r="CM58" s="1317"/>
      <c r="CN58" s="1317"/>
      <c r="CO58" s="1317"/>
      <c r="CP58" s="1317"/>
      <c r="CQ58" s="1317"/>
      <c r="CR58" s="1317"/>
      <c r="CS58" s="1317"/>
      <c r="CT58" s="1317"/>
      <c r="CU58" s="1317"/>
      <c r="CV58" s="1317"/>
      <c r="CW58" s="1317"/>
      <c r="CX58" s="1317"/>
      <c r="CY58" s="1317"/>
      <c r="CZ58" s="1317"/>
      <c r="DA58" s="1317"/>
      <c r="DB58" s="1317"/>
      <c r="DC58" s="1317"/>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600</v>
      </c>
    </row>
    <row r="64" spans="1:109" x14ac:dyDescent="0.15">
      <c r="B64" s="395"/>
      <c r="G64" s="402"/>
      <c r="I64" s="415"/>
      <c r="J64" s="415"/>
      <c r="K64" s="415"/>
      <c r="L64" s="415"/>
      <c r="M64" s="415"/>
      <c r="N64" s="416"/>
      <c r="AM64" s="402"/>
      <c r="AN64" s="402" t="s">
        <v>593</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30" t="s">
        <v>601</v>
      </c>
      <c r="AO65" s="1331"/>
      <c r="AP65" s="1331"/>
      <c r="AQ65" s="1331"/>
      <c r="AR65" s="1331"/>
      <c r="AS65" s="1331"/>
      <c r="AT65" s="1331"/>
      <c r="AU65" s="1331"/>
      <c r="AV65" s="1331"/>
      <c r="AW65" s="1331"/>
      <c r="AX65" s="1331"/>
      <c r="AY65" s="1331"/>
      <c r="AZ65" s="1331"/>
      <c r="BA65" s="1331"/>
      <c r="BB65" s="1331"/>
      <c r="BC65" s="1331"/>
      <c r="BD65" s="1331"/>
      <c r="BE65" s="1331"/>
      <c r="BF65" s="1331"/>
      <c r="BG65" s="1331"/>
      <c r="BH65" s="1331"/>
      <c r="BI65" s="1331"/>
      <c r="BJ65" s="1331"/>
      <c r="BK65" s="1331"/>
      <c r="BL65" s="1331"/>
      <c r="BM65" s="1331"/>
      <c r="BN65" s="1331"/>
      <c r="BO65" s="1331"/>
      <c r="BP65" s="1331"/>
      <c r="BQ65" s="1331"/>
      <c r="BR65" s="1331"/>
      <c r="BS65" s="1331"/>
      <c r="BT65" s="1331"/>
      <c r="BU65" s="1331"/>
      <c r="BV65" s="1331"/>
      <c r="BW65" s="1331"/>
      <c r="BX65" s="1331"/>
      <c r="BY65" s="1331"/>
      <c r="BZ65" s="1331"/>
      <c r="CA65" s="1331"/>
      <c r="CB65" s="1331"/>
      <c r="CC65" s="1331"/>
      <c r="CD65" s="1331"/>
      <c r="CE65" s="1331"/>
      <c r="CF65" s="1331"/>
      <c r="CG65" s="1331"/>
      <c r="CH65" s="1331"/>
      <c r="CI65" s="1331"/>
      <c r="CJ65" s="1331"/>
      <c r="CK65" s="1331"/>
      <c r="CL65" s="1331"/>
      <c r="CM65" s="1331"/>
      <c r="CN65" s="1331"/>
      <c r="CO65" s="1331"/>
      <c r="CP65" s="1331"/>
      <c r="CQ65" s="1331"/>
      <c r="CR65" s="1331"/>
      <c r="CS65" s="1331"/>
      <c r="CT65" s="1331"/>
      <c r="CU65" s="1331"/>
      <c r="CV65" s="1331"/>
      <c r="CW65" s="1331"/>
      <c r="CX65" s="1331"/>
      <c r="CY65" s="1331"/>
      <c r="CZ65" s="1331"/>
      <c r="DA65" s="1331"/>
      <c r="DB65" s="1331"/>
      <c r="DC65" s="1332"/>
    </row>
    <row r="66" spans="2:107" x14ac:dyDescent="0.15">
      <c r="B66" s="395"/>
      <c r="AN66" s="1333"/>
      <c r="AO66" s="1334"/>
      <c r="AP66" s="1334"/>
      <c r="AQ66" s="1334"/>
      <c r="AR66" s="1334"/>
      <c r="AS66" s="1334"/>
      <c r="AT66" s="1334"/>
      <c r="AU66" s="1334"/>
      <c r="AV66" s="1334"/>
      <c r="AW66" s="1334"/>
      <c r="AX66" s="1334"/>
      <c r="AY66" s="1334"/>
      <c r="AZ66" s="1334"/>
      <c r="BA66" s="1334"/>
      <c r="BB66" s="1334"/>
      <c r="BC66" s="1334"/>
      <c r="BD66" s="1334"/>
      <c r="BE66" s="1334"/>
      <c r="BF66" s="1334"/>
      <c r="BG66" s="1334"/>
      <c r="BH66" s="1334"/>
      <c r="BI66" s="1334"/>
      <c r="BJ66" s="1334"/>
      <c r="BK66" s="1334"/>
      <c r="BL66" s="1334"/>
      <c r="BM66" s="1334"/>
      <c r="BN66" s="1334"/>
      <c r="BO66" s="1334"/>
      <c r="BP66" s="1334"/>
      <c r="BQ66" s="1334"/>
      <c r="BR66" s="1334"/>
      <c r="BS66" s="1334"/>
      <c r="BT66" s="1334"/>
      <c r="BU66" s="1334"/>
      <c r="BV66" s="1334"/>
      <c r="BW66" s="1334"/>
      <c r="BX66" s="1334"/>
      <c r="BY66" s="1334"/>
      <c r="BZ66" s="1334"/>
      <c r="CA66" s="1334"/>
      <c r="CB66" s="1334"/>
      <c r="CC66" s="1334"/>
      <c r="CD66" s="1334"/>
      <c r="CE66" s="1334"/>
      <c r="CF66" s="1334"/>
      <c r="CG66" s="1334"/>
      <c r="CH66" s="1334"/>
      <c r="CI66" s="1334"/>
      <c r="CJ66" s="1334"/>
      <c r="CK66" s="1334"/>
      <c r="CL66" s="1334"/>
      <c r="CM66" s="1334"/>
      <c r="CN66" s="1334"/>
      <c r="CO66" s="1334"/>
      <c r="CP66" s="1334"/>
      <c r="CQ66" s="1334"/>
      <c r="CR66" s="1334"/>
      <c r="CS66" s="1334"/>
      <c r="CT66" s="1334"/>
      <c r="CU66" s="1334"/>
      <c r="CV66" s="1334"/>
      <c r="CW66" s="1334"/>
      <c r="CX66" s="1334"/>
      <c r="CY66" s="1334"/>
      <c r="CZ66" s="1334"/>
      <c r="DA66" s="1334"/>
      <c r="DB66" s="1334"/>
      <c r="DC66" s="1335"/>
    </row>
    <row r="67" spans="2:107" x14ac:dyDescent="0.15">
      <c r="B67" s="395"/>
      <c r="AN67" s="1333"/>
      <c r="AO67" s="1334"/>
      <c r="AP67" s="1334"/>
      <c r="AQ67" s="1334"/>
      <c r="AR67" s="1334"/>
      <c r="AS67" s="1334"/>
      <c r="AT67" s="1334"/>
      <c r="AU67" s="1334"/>
      <c r="AV67" s="1334"/>
      <c r="AW67" s="1334"/>
      <c r="AX67" s="1334"/>
      <c r="AY67" s="1334"/>
      <c r="AZ67" s="1334"/>
      <c r="BA67" s="1334"/>
      <c r="BB67" s="1334"/>
      <c r="BC67" s="1334"/>
      <c r="BD67" s="1334"/>
      <c r="BE67" s="1334"/>
      <c r="BF67" s="1334"/>
      <c r="BG67" s="1334"/>
      <c r="BH67" s="1334"/>
      <c r="BI67" s="1334"/>
      <c r="BJ67" s="1334"/>
      <c r="BK67" s="1334"/>
      <c r="BL67" s="1334"/>
      <c r="BM67" s="1334"/>
      <c r="BN67" s="1334"/>
      <c r="BO67" s="1334"/>
      <c r="BP67" s="1334"/>
      <c r="BQ67" s="1334"/>
      <c r="BR67" s="1334"/>
      <c r="BS67" s="1334"/>
      <c r="BT67" s="1334"/>
      <c r="BU67" s="1334"/>
      <c r="BV67" s="1334"/>
      <c r="BW67" s="1334"/>
      <c r="BX67" s="1334"/>
      <c r="BY67" s="1334"/>
      <c r="BZ67" s="1334"/>
      <c r="CA67" s="1334"/>
      <c r="CB67" s="1334"/>
      <c r="CC67" s="1334"/>
      <c r="CD67" s="1334"/>
      <c r="CE67" s="1334"/>
      <c r="CF67" s="1334"/>
      <c r="CG67" s="1334"/>
      <c r="CH67" s="1334"/>
      <c r="CI67" s="1334"/>
      <c r="CJ67" s="1334"/>
      <c r="CK67" s="1334"/>
      <c r="CL67" s="1334"/>
      <c r="CM67" s="1334"/>
      <c r="CN67" s="1334"/>
      <c r="CO67" s="1334"/>
      <c r="CP67" s="1334"/>
      <c r="CQ67" s="1334"/>
      <c r="CR67" s="1334"/>
      <c r="CS67" s="1334"/>
      <c r="CT67" s="1334"/>
      <c r="CU67" s="1334"/>
      <c r="CV67" s="1334"/>
      <c r="CW67" s="1334"/>
      <c r="CX67" s="1334"/>
      <c r="CY67" s="1334"/>
      <c r="CZ67" s="1334"/>
      <c r="DA67" s="1334"/>
      <c r="DB67" s="1334"/>
      <c r="DC67" s="1335"/>
    </row>
    <row r="68" spans="2:107" x14ac:dyDescent="0.15">
      <c r="B68" s="395"/>
      <c r="AN68" s="1333"/>
      <c r="AO68" s="1334"/>
      <c r="AP68" s="1334"/>
      <c r="AQ68" s="1334"/>
      <c r="AR68" s="1334"/>
      <c r="AS68" s="1334"/>
      <c r="AT68" s="1334"/>
      <c r="AU68" s="1334"/>
      <c r="AV68" s="1334"/>
      <c r="AW68" s="1334"/>
      <c r="AX68" s="1334"/>
      <c r="AY68" s="1334"/>
      <c r="AZ68" s="1334"/>
      <c r="BA68" s="1334"/>
      <c r="BB68" s="1334"/>
      <c r="BC68" s="1334"/>
      <c r="BD68" s="1334"/>
      <c r="BE68" s="1334"/>
      <c r="BF68" s="1334"/>
      <c r="BG68" s="1334"/>
      <c r="BH68" s="1334"/>
      <c r="BI68" s="1334"/>
      <c r="BJ68" s="1334"/>
      <c r="BK68" s="1334"/>
      <c r="BL68" s="1334"/>
      <c r="BM68" s="1334"/>
      <c r="BN68" s="1334"/>
      <c r="BO68" s="1334"/>
      <c r="BP68" s="1334"/>
      <c r="BQ68" s="1334"/>
      <c r="BR68" s="1334"/>
      <c r="BS68" s="1334"/>
      <c r="BT68" s="1334"/>
      <c r="BU68" s="1334"/>
      <c r="BV68" s="1334"/>
      <c r="BW68" s="1334"/>
      <c r="BX68" s="1334"/>
      <c r="BY68" s="1334"/>
      <c r="BZ68" s="1334"/>
      <c r="CA68" s="1334"/>
      <c r="CB68" s="1334"/>
      <c r="CC68" s="1334"/>
      <c r="CD68" s="1334"/>
      <c r="CE68" s="1334"/>
      <c r="CF68" s="1334"/>
      <c r="CG68" s="1334"/>
      <c r="CH68" s="1334"/>
      <c r="CI68" s="1334"/>
      <c r="CJ68" s="1334"/>
      <c r="CK68" s="1334"/>
      <c r="CL68" s="1334"/>
      <c r="CM68" s="1334"/>
      <c r="CN68" s="1334"/>
      <c r="CO68" s="1334"/>
      <c r="CP68" s="1334"/>
      <c r="CQ68" s="1334"/>
      <c r="CR68" s="1334"/>
      <c r="CS68" s="1334"/>
      <c r="CT68" s="1334"/>
      <c r="CU68" s="1334"/>
      <c r="CV68" s="1334"/>
      <c r="CW68" s="1334"/>
      <c r="CX68" s="1334"/>
      <c r="CY68" s="1334"/>
      <c r="CZ68" s="1334"/>
      <c r="DA68" s="1334"/>
      <c r="DB68" s="1334"/>
      <c r="DC68" s="1335"/>
    </row>
    <row r="69" spans="2:107" x14ac:dyDescent="0.15">
      <c r="B69" s="395"/>
      <c r="AN69" s="1336"/>
      <c r="AO69" s="1337"/>
      <c r="AP69" s="1337"/>
      <c r="AQ69" s="1337"/>
      <c r="AR69" s="1337"/>
      <c r="AS69" s="1337"/>
      <c r="AT69" s="1337"/>
      <c r="AU69" s="1337"/>
      <c r="AV69" s="1337"/>
      <c r="AW69" s="1337"/>
      <c r="AX69" s="1337"/>
      <c r="AY69" s="1337"/>
      <c r="AZ69" s="1337"/>
      <c r="BA69" s="1337"/>
      <c r="BB69" s="1337"/>
      <c r="BC69" s="1337"/>
      <c r="BD69" s="1337"/>
      <c r="BE69" s="1337"/>
      <c r="BF69" s="1337"/>
      <c r="BG69" s="1337"/>
      <c r="BH69" s="1337"/>
      <c r="BI69" s="1337"/>
      <c r="BJ69" s="1337"/>
      <c r="BK69" s="1337"/>
      <c r="BL69" s="1337"/>
      <c r="BM69" s="1337"/>
      <c r="BN69" s="1337"/>
      <c r="BO69" s="1337"/>
      <c r="BP69" s="1337"/>
      <c r="BQ69" s="1337"/>
      <c r="BR69" s="1337"/>
      <c r="BS69" s="1337"/>
      <c r="BT69" s="1337"/>
      <c r="BU69" s="1337"/>
      <c r="BV69" s="1337"/>
      <c r="BW69" s="1337"/>
      <c r="BX69" s="1337"/>
      <c r="BY69" s="1337"/>
      <c r="BZ69" s="1337"/>
      <c r="CA69" s="1337"/>
      <c r="CB69" s="1337"/>
      <c r="CC69" s="1337"/>
      <c r="CD69" s="1337"/>
      <c r="CE69" s="1337"/>
      <c r="CF69" s="1337"/>
      <c r="CG69" s="1337"/>
      <c r="CH69" s="1337"/>
      <c r="CI69" s="1337"/>
      <c r="CJ69" s="1337"/>
      <c r="CK69" s="1337"/>
      <c r="CL69" s="1337"/>
      <c r="CM69" s="1337"/>
      <c r="CN69" s="1337"/>
      <c r="CO69" s="1337"/>
      <c r="CP69" s="1337"/>
      <c r="CQ69" s="1337"/>
      <c r="CR69" s="1337"/>
      <c r="CS69" s="1337"/>
      <c r="CT69" s="1337"/>
      <c r="CU69" s="1337"/>
      <c r="CV69" s="1337"/>
      <c r="CW69" s="1337"/>
      <c r="CX69" s="1337"/>
      <c r="CY69" s="1337"/>
      <c r="CZ69" s="1337"/>
      <c r="DA69" s="1337"/>
      <c r="DB69" s="1337"/>
      <c r="DC69" s="1338"/>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595</v>
      </c>
    </row>
    <row r="72" spans="2:107" x14ac:dyDescent="0.15">
      <c r="B72" s="395"/>
      <c r="G72" s="1323"/>
      <c r="H72" s="1323"/>
      <c r="I72" s="1323"/>
      <c r="J72" s="1323"/>
      <c r="K72" s="405"/>
      <c r="L72" s="405"/>
      <c r="M72" s="406"/>
      <c r="N72" s="406"/>
      <c r="AN72" s="1326"/>
      <c r="AO72" s="1327"/>
      <c r="AP72" s="1327"/>
      <c r="AQ72" s="1327"/>
      <c r="AR72" s="1327"/>
      <c r="AS72" s="1327"/>
      <c r="AT72" s="1327"/>
      <c r="AU72" s="1327"/>
      <c r="AV72" s="1327"/>
      <c r="AW72" s="1327"/>
      <c r="AX72" s="1327"/>
      <c r="AY72" s="1327"/>
      <c r="AZ72" s="1327"/>
      <c r="BA72" s="1327"/>
      <c r="BB72" s="1327"/>
      <c r="BC72" s="1327"/>
      <c r="BD72" s="1327"/>
      <c r="BE72" s="1327"/>
      <c r="BF72" s="1327"/>
      <c r="BG72" s="1327"/>
      <c r="BH72" s="1327"/>
      <c r="BI72" s="1327"/>
      <c r="BJ72" s="1327"/>
      <c r="BK72" s="1327"/>
      <c r="BL72" s="1327"/>
      <c r="BM72" s="1327"/>
      <c r="BN72" s="1327"/>
      <c r="BO72" s="1328"/>
      <c r="BP72" s="1322" t="s">
        <v>551</v>
      </c>
      <c r="BQ72" s="1322"/>
      <c r="BR72" s="1322"/>
      <c r="BS72" s="1322"/>
      <c r="BT72" s="1322"/>
      <c r="BU72" s="1322"/>
      <c r="BV72" s="1322"/>
      <c r="BW72" s="1322"/>
      <c r="BX72" s="1322" t="s">
        <v>552</v>
      </c>
      <c r="BY72" s="1322"/>
      <c r="BZ72" s="1322"/>
      <c r="CA72" s="1322"/>
      <c r="CB72" s="1322"/>
      <c r="CC72" s="1322"/>
      <c r="CD72" s="1322"/>
      <c r="CE72" s="1322"/>
      <c r="CF72" s="1322" t="s">
        <v>553</v>
      </c>
      <c r="CG72" s="1322"/>
      <c r="CH72" s="1322"/>
      <c r="CI72" s="1322"/>
      <c r="CJ72" s="1322"/>
      <c r="CK72" s="1322"/>
      <c r="CL72" s="1322"/>
      <c r="CM72" s="1322"/>
      <c r="CN72" s="1322" t="s">
        <v>554</v>
      </c>
      <c r="CO72" s="1322"/>
      <c r="CP72" s="1322"/>
      <c r="CQ72" s="1322"/>
      <c r="CR72" s="1322"/>
      <c r="CS72" s="1322"/>
      <c r="CT72" s="1322"/>
      <c r="CU72" s="1322"/>
      <c r="CV72" s="1322" t="s">
        <v>555</v>
      </c>
      <c r="CW72" s="1322"/>
      <c r="CX72" s="1322"/>
      <c r="CY72" s="1322"/>
      <c r="CZ72" s="1322"/>
      <c r="DA72" s="1322"/>
      <c r="DB72" s="1322"/>
      <c r="DC72" s="1322"/>
    </row>
    <row r="73" spans="2:107" x14ac:dyDescent="0.15">
      <c r="B73" s="395"/>
      <c r="G73" s="1325"/>
      <c r="H73" s="1325"/>
      <c r="I73" s="1325"/>
      <c r="J73" s="1325"/>
      <c r="K73" s="1321"/>
      <c r="L73" s="1321"/>
      <c r="M73" s="1321"/>
      <c r="N73" s="1321"/>
      <c r="AM73" s="404"/>
      <c r="AN73" s="1320" t="s">
        <v>596</v>
      </c>
      <c r="AO73" s="1320"/>
      <c r="AP73" s="1320"/>
      <c r="AQ73" s="1320"/>
      <c r="AR73" s="1320"/>
      <c r="AS73" s="1320"/>
      <c r="AT73" s="1320"/>
      <c r="AU73" s="1320"/>
      <c r="AV73" s="1320"/>
      <c r="AW73" s="1320"/>
      <c r="AX73" s="1320"/>
      <c r="AY73" s="1320"/>
      <c r="AZ73" s="1320"/>
      <c r="BA73" s="1320"/>
      <c r="BB73" s="1320" t="s">
        <v>597</v>
      </c>
      <c r="BC73" s="1320"/>
      <c r="BD73" s="1320"/>
      <c r="BE73" s="1320"/>
      <c r="BF73" s="1320"/>
      <c r="BG73" s="1320"/>
      <c r="BH73" s="1320"/>
      <c r="BI73" s="1320"/>
      <c r="BJ73" s="1320"/>
      <c r="BK73" s="1320"/>
      <c r="BL73" s="1320"/>
      <c r="BM73" s="1320"/>
      <c r="BN73" s="1320"/>
      <c r="BO73" s="1320"/>
      <c r="BP73" s="1317">
        <v>74.8</v>
      </c>
      <c r="BQ73" s="1317"/>
      <c r="BR73" s="1317"/>
      <c r="BS73" s="1317"/>
      <c r="BT73" s="1317"/>
      <c r="BU73" s="1317"/>
      <c r="BV73" s="1317"/>
      <c r="BW73" s="1317"/>
      <c r="BX73" s="1317">
        <v>71.2</v>
      </c>
      <c r="BY73" s="1317"/>
      <c r="BZ73" s="1317"/>
      <c r="CA73" s="1317"/>
      <c r="CB73" s="1317"/>
      <c r="CC73" s="1317"/>
      <c r="CD73" s="1317"/>
      <c r="CE73" s="1317"/>
      <c r="CF73" s="1317">
        <v>53.2</v>
      </c>
      <c r="CG73" s="1317"/>
      <c r="CH73" s="1317"/>
      <c r="CI73" s="1317"/>
      <c r="CJ73" s="1317"/>
      <c r="CK73" s="1317"/>
      <c r="CL73" s="1317"/>
      <c r="CM73" s="1317"/>
      <c r="CN73" s="1317">
        <v>28.7</v>
      </c>
      <c r="CO73" s="1317"/>
      <c r="CP73" s="1317"/>
      <c r="CQ73" s="1317"/>
      <c r="CR73" s="1317"/>
      <c r="CS73" s="1317"/>
      <c r="CT73" s="1317"/>
      <c r="CU73" s="1317"/>
      <c r="CV73" s="1317">
        <v>21.7</v>
      </c>
      <c r="CW73" s="1317"/>
      <c r="CX73" s="1317"/>
      <c r="CY73" s="1317"/>
      <c r="CZ73" s="1317"/>
      <c r="DA73" s="1317"/>
      <c r="DB73" s="1317"/>
      <c r="DC73" s="1317"/>
    </row>
    <row r="74" spans="2:107" x14ac:dyDescent="0.15">
      <c r="B74" s="395"/>
      <c r="G74" s="1325"/>
      <c r="H74" s="1325"/>
      <c r="I74" s="1325"/>
      <c r="J74" s="1325"/>
      <c r="K74" s="1321"/>
      <c r="L74" s="1321"/>
      <c r="M74" s="1321"/>
      <c r="N74" s="1321"/>
      <c r="AM74" s="404"/>
      <c r="AN74" s="1320"/>
      <c r="AO74" s="1320"/>
      <c r="AP74" s="1320"/>
      <c r="AQ74" s="1320"/>
      <c r="AR74" s="1320"/>
      <c r="AS74" s="1320"/>
      <c r="AT74" s="1320"/>
      <c r="AU74" s="1320"/>
      <c r="AV74" s="1320"/>
      <c r="AW74" s="1320"/>
      <c r="AX74" s="1320"/>
      <c r="AY74" s="1320"/>
      <c r="AZ74" s="1320"/>
      <c r="BA74" s="1320"/>
      <c r="BB74" s="1320"/>
      <c r="BC74" s="1320"/>
      <c r="BD74" s="1320"/>
      <c r="BE74" s="1320"/>
      <c r="BF74" s="1320"/>
      <c r="BG74" s="1320"/>
      <c r="BH74" s="1320"/>
      <c r="BI74" s="1320"/>
      <c r="BJ74" s="1320"/>
      <c r="BK74" s="1320"/>
      <c r="BL74" s="1320"/>
      <c r="BM74" s="1320"/>
      <c r="BN74" s="1320"/>
      <c r="BO74" s="1320"/>
      <c r="BP74" s="1317"/>
      <c r="BQ74" s="1317"/>
      <c r="BR74" s="1317"/>
      <c r="BS74" s="1317"/>
      <c r="BT74" s="1317"/>
      <c r="BU74" s="1317"/>
      <c r="BV74" s="1317"/>
      <c r="BW74" s="1317"/>
      <c r="BX74" s="1317"/>
      <c r="BY74" s="1317"/>
      <c r="BZ74" s="1317"/>
      <c r="CA74" s="1317"/>
      <c r="CB74" s="1317"/>
      <c r="CC74" s="1317"/>
      <c r="CD74" s="1317"/>
      <c r="CE74" s="1317"/>
      <c r="CF74" s="1317"/>
      <c r="CG74" s="1317"/>
      <c r="CH74" s="1317"/>
      <c r="CI74" s="1317"/>
      <c r="CJ74" s="1317"/>
      <c r="CK74" s="1317"/>
      <c r="CL74" s="1317"/>
      <c r="CM74" s="1317"/>
      <c r="CN74" s="1317"/>
      <c r="CO74" s="1317"/>
      <c r="CP74" s="1317"/>
      <c r="CQ74" s="1317"/>
      <c r="CR74" s="1317"/>
      <c r="CS74" s="1317"/>
      <c r="CT74" s="1317"/>
      <c r="CU74" s="1317"/>
      <c r="CV74" s="1317"/>
      <c r="CW74" s="1317"/>
      <c r="CX74" s="1317"/>
      <c r="CY74" s="1317"/>
      <c r="CZ74" s="1317"/>
      <c r="DA74" s="1317"/>
      <c r="DB74" s="1317"/>
      <c r="DC74" s="1317"/>
    </row>
    <row r="75" spans="2:107" x14ac:dyDescent="0.15">
      <c r="B75" s="395"/>
      <c r="G75" s="1325"/>
      <c r="H75" s="1325"/>
      <c r="I75" s="1323"/>
      <c r="J75" s="1323"/>
      <c r="K75" s="1324"/>
      <c r="L75" s="1324"/>
      <c r="M75" s="1324"/>
      <c r="N75" s="1324"/>
      <c r="AM75" s="404"/>
      <c r="AN75" s="1320"/>
      <c r="AO75" s="1320"/>
      <c r="AP75" s="1320"/>
      <c r="AQ75" s="1320"/>
      <c r="AR75" s="1320"/>
      <c r="AS75" s="1320"/>
      <c r="AT75" s="1320"/>
      <c r="AU75" s="1320"/>
      <c r="AV75" s="1320"/>
      <c r="AW75" s="1320"/>
      <c r="AX75" s="1320"/>
      <c r="AY75" s="1320"/>
      <c r="AZ75" s="1320"/>
      <c r="BA75" s="1320"/>
      <c r="BB75" s="1320" t="s">
        <v>602</v>
      </c>
      <c r="BC75" s="1320"/>
      <c r="BD75" s="1320"/>
      <c r="BE75" s="1320"/>
      <c r="BF75" s="1320"/>
      <c r="BG75" s="1320"/>
      <c r="BH75" s="1320"/>
      <c r="BI75" s="1320"/>
      <c r="BJ75" s="1320"/>
      <c r="BK75" s="1320"/>
      <c r="BL75" s="1320"/>
      <c r="BM75" s="1320"/>
      <c r="BN75" s="1320"/>
      <c r="BO75" s="1320"/>
      <c r="BP75" s="1317">
        <v>9</v>
      </c>
      <c r="BQ75" s="1317"/>
      <c r="BR75" s="1317"/>
      <c r="BS75" s="1317"/>
      <c r="BT75" s="1317"/>
      <c r="BU75" s="1317"/>
      <c r="BV75" s="1317"/>
      <c r="BW75" s="1317"/>
      <c r="BX75" s="1317">
        <v>9.4</v>
      </c>
      <c r="BY75" s="1317"/>
      <c r="BZ75" s="1317"/>
      <c r="CA75" s="1317"/>
      <c r="CB75" s="1317"/>
      <c r="CC75" s="1317"/>
      <c r="CD75" s="1317"/>
      <c r="CE75" s="1317"/>
      <c r="CF75" s="1317">
        <v>9.1</v>
      </c>
      <c r="CG75" s="1317"/>
      <c r="CH75" s="1317"/>
      <c r="CI75" s="1317"/>
      <c r="CJ75" s="1317"/>
      <c r="CK75" s="1317"/>
      <c r="CL75" s="1317"/>
      <c r="CM75" s="1317"/>
      <c r="CN75" s="1317">
        <v>7.8</v>
      </c>
      <c r="CO75" s="1317"/>
      <c r="CP75" s="1317"/>
      <c r="CQ75" s="1317"/>
      <c r="CR75" s="1317"/>
      <c r="CS75" s="1317"/>
      <c r="CT75" s="1317"/>
      <c r="CU75" s="1317"/>
      <c r="CV75" s="1317">
        <v>7.9</v>
      </c>
      <c r="CW75" s="1317"/>
      <c r="CX75" s="1317"/>
      <c r="CY75" s="1317"/>
      <c r="CZ75" s="1317"/>
      <c r="DA75" s="1317"/>
      <c r="DB75" s="1317"/>
      <c r="DC75" s="1317"/>
    </row>
    <row r="76" spans="2:107" x14ac:dyDescent="0.15">
      <c r="B76" s="395"/>
      <c r="G76" s="1325"/>
      <c r="H76" s="1325"/>
      <c r="I76" s="1323"/>
      <c r="J76" s="1323"/>
      <c r="K76" s="1324"/>
      <c r="L76" s="1324"/>
      <c r="M76" s="1324"/>
      <c r="N76" s="1324"/>
      <c r="AM76" s="404"/>
      <c r="AN76" s="1320"/>
      <c r="AO76" s="1320"/>
      <c r="AP76" s="1320"/>
      <c r="AQ76" s="1320"/>
      <c r="AR76" s="1320"/>
      <c r="AS76" s="1320"/>
      <c r="AT76" s="1320"/>
      <c r="AU76" s="1320"/>
      <c r="AV76" s="1320"/>
      <c r="AW76" s="1320"/>
      <c r="AX76" s="1320"/>
      <c r="AY76" s="1320"/>
      <c r="AZ76" s="1320"/>
      <c r="BA76" s="1320"/>
      <c r="BB76" s="1320"/>
      <c r="BC76" s="1320"/>
      <c r="BD76" s="1320"/>
      <c r="BE76" s="1320"/>
      <c r="BF76" s="1320"/>
      <c r="BG76" s="1320"/>
      <c r="BH76" s="1320"/>
      <c r="BI76" s="1320"/>
      <c r="BJ76" s="1320"/>
      <c r="BK76" s="1320"/>
      <c r="BL76" s="1320"/>
      <c r="BM76" s="1320"/>
      <c r="BN76" s="1320"/>
      <c r="BO76" s="1320"/>
      <c r="BP76" s="1317"/>
      <c r="BQ76" s="1317"/>
      <c r="BR76" s="1317"/>
      <c r="BS76" s="1317"/>
      <c r="BT76" s="1317"/>
      <c r="BU76" s="1317"/>
      <c r="BV76" s="1317"/>
      <c r="BW76" s="1317"/>
      <c r="BX76" s="1317"/>
      <c r="BY76" s="1317"/>
      <c r="BZ76" s="1317"/>
      <c r="CA76" s="1317"/>
      <c r="CB76" s="1317"/>
      <c r="CC76" s="1317"/>
      <c r="CD76" s="1317"/>
      <c r="CE76" s="1317"/>
      <c r="CF76" s="1317"/>
      <c r="CG76" s="1317"/>
      <c r="CH76" s="1317"/>
      <c r="CI76" s="1317"/>
      <c r="CJ76" s="1317"/>
      <c r="CK76" s="1317"/>
      <c r="CL76" s="1317"/>
      <c r="CM76" s="1317"/>
      <c r="CN76" s="1317"/>
      <c r="CO76" s="1317"/>
      <c r="CP76" s="1317"/>
      <c r="CQ76" s="1317"/>
      <c r="CR76" s="1317"/>
      <c r="CS76" s="1317"/>
      <c r="CT76" s="1317"/>
      <c r="CU76" s="1317"/>
      <c r="CV76" s="1317"/>
      <c r="CW76" s="1317"/>
      <c r="CX76" s="1317"/>
      <c r="CY76" s="1317"/>
      <c r="CZ76" s="1317"/>
      <c r="DA76" s="1317"/>
      <c r="DB76" s="1317"/>
      <c r="DC76" s="1317"/>
    </row>
    <row r="77" spans="2:107" x14ac:dyDescent="0.15">
      <c r="B77" s="395"/>
      <c r="G77" s="1323"/>
      <c r="H77" s="1323"/>
      <c r="I77" s="1323"/>
      <c r="J77" s="1323"/>
      <c r="K77" s="1321"/>
      <c r="L77" s="1321"/>
      <c r="M77" s="1321"/>
      <c r="N77" s="1321"/>
      <c r="AN77" s="1322" t="s">
        <v>599</v>
      </c>
      <c r="AO77" s="1322"/>
      <c r="AP77" s="1322"/>
      <c r="AQ77" s="1322"/>
      <c r="AR77" s="1322"/>
      <c r="AS77" s="1322"/>
      <c r="AT77" s="1322"/>
      <c r="AU77" s="1322"/>
      <c r="AV77" s="1322"/>
      <c r="AW77" s="1322"/>
      <c r="AX77" s="1322"/>
      <c r="AY77" s="1322"/>
      <c r="AZ77" s="1322"/>
      <c r="BA77" s="1322"/>
      <c r="BB77" s="1320" t="s">
        <v>597</v>
      </c>
      <c r="BC77" s="1320"/>
      <c r="BD77" s="1320"/>
      <c r="BE77" s="1320"/>
      <c r="BF77" s="1320"/>
      <c r="BG77" s="1320"/>
      <c r="BH77" s="1320"/>
      <c r="BI77" s="1320"/>
      <c r="BJ77" s="1320"/>
      <c r="BK77" s="1320"/>
      <c r="BL77" s="1320"/>
      <c r="BM77" s="1320"/>
      <c r="BN77" s="1320"/>
      <c r="BO77" s="1320"/>
      <c r="BP77" s="1317">
        <v>13.1</v>
      </c>
      <c r="BQ77" s="1317"/>
      <c r="BR77" s="1317"/>
      <c r="BS77" s="1317"/>
      <c r="BT77" s="1317"/>
      <c r="BU77" s="1317"/>
      <c r="BV77" s="1317"/>
      <c r="BW77" s="1317"/>
      <c r="BX77" s="1317">
        <v>0</v>
      </c>
      <c r="BY77" s="1317"/>
      <c r="BZ77" s="1317"/>
      <c r="CA77" s="1317"/>
      <c r="CB77" s="1317"/>
      <c r="CC77" s="1317"/>
      <c r="CD77" s="1317"/>
      <c r="CE77" s="1317"/>
      <c r="CF77" s="1317">
        <v>0</v>
      </c>
      <c r="CG77" s="1317"/>
      <c r="CH77" s="1317"/>
      <c r="CI77" s="1317"/>
      <c r="CJ77" s="1317"/>
      <c r="CK77" s="1317"/>
      <c r="CL77" s="1317"/>
      <c r="CM77" s="1317"/>
      <c r="CN77" s="1317">
        <v>0</v>
      </c>
      <c r="CO77" s="1317"/>
      <c r="CP77" s="1317"/>
      <c r="CQ77" s="1317"/>
      <c r="CR77" s="1317"/>
      <c r="CS77" s="1317"/>
      <c r="CT77" s="1317"/>
      <c r="CU77" s="1317"/>
      <c r="CV77" s="1317">
        <v>3.1</v>
      </c>
      <c r="CW77" s="1317"/>
      <c r="CX77" s="1317"/>
      <c r="CY77" s="1317"/>
      <c r="CZ77" s="1317"/>
      <c r="DA77" s="1317"/>
      <c r="DB77" s="1317"/>
      <c r="DC77" s="1317"/>
    </row>
    <row r="78" spans="2:107" x14ac:dyDescent="0.15">
      <c r="B78" s="395"/>
      <c r="G78" s="1323"/>
      <c r="H78" s="1323"/>
      <c r="I78" s="1323"/>
      <c r="J78" s="1323"/>
      <c r="K78" s="1321"/>
      <c r="L78" s="1321"/>
      <c r="M78" s="1321"/>
      <c r="N78" s="1321"/>
      <c r="AN78" s="1322"/>
      <c r="AO78" s="1322"/>
      <c r="AP78" s="1322"/>
      <c r="AQ78" s="1322"/>
      <c r="AR78" s="1322"/>
      <c r="AS78" s="1322"/>
      <c r="AT78" s="1322"/>
      <c r="AU78" s="1322"/>
      <c r="AV78" s="1322"/>
      <c r="AW78" s="1322"/>
      <c r="AX78" s="1322"/>
      <c r="AY78" s="1322"/>
      <c r="AZ78" s="1322"/>
      <c r="BA78" s="1322"/>
      <c r="BB78" s="1320"/>
      <c r="BC78" s="1320"/>
      <c r="BD78" s="1320"/>
      <c r="BE78" s="1320"/>
      <c r="BF78" s="1320"/>
      <c r="BG78" s="1320"/>
      <c r="BH78" s="1320"/>
      <c r="BI78" s="1320"/>
      <c r="BJ78" s="1320"/>
      <c r="BK78" s="1320"/>
      <c r="BL78" s="1320"/>
      <c r="BM78" s="1320"/>
      <c r="BN78" s="1320"/>
      <c r="BO78" s="1320"/>
      <c r="BP78" s="1317"/>
      <c r="BQ78" s="1317"/>
      <c r="BR78" s="1317"/>
      <c r="BS78" s="1317"/>
      <c r="BT78" s="1317"/>
      <c r="BU78" s="1317"/>
      <c r="BV78" s="1317"/>
      <c r="BW78" s="1317"/>
      <c r="BX78" s="1317"/>
      <c r="BY78" s="1317"/>
      <c r="BZ78" s="1317"/>
      <c r="CA78" s="1317"/>
      <c r="CB78" s="1317"/>
      <c r="CC78" s="1317"/>
      <c r="CD78" s="1317"/>
      <c r="CE78" s="1317"/>
      <c r="CF78" s="1317"/>
      <c r="CG78" s="1317"/>
      <c r="CH78" s="1317"/>
      <c r="CI78" s="1317"/>
      <c r="CJ78" s="1317"/>
      <c r="CK78" s="1317"/>
      <c r="CL78" s="1317"/>
      <c r="CM78" s="1317"/>
      <c r="CN78" s="1317"/>
      <c r="CO78" s="1317"/>
      <c r="CP78" s="1317"/>
      <c r="CQ78" s="1317"/>
      <c r="CR78" s="1317"/>
      <c r="CS78" s="1317"/>
      <c r="CT78" s="1317"/>
      <c r="CU78" s="1317"/>
      <c r="CV78" s="1317"/>
      <c r="CW78" s="1317"/>
      <c r="CX78" s="1317"/>
      <c r="CY78" s="1317"/>
      <c r="CZ78" s="1317"/>
      <c r="DA78" s="1317"/>
      <c r="DB78" s="1317"/>
      <c r="DC78" s="1317"/>
    </row>
    <row r="79" spans="2:107" x14ac:dyDescent="0.15">
      <c r="B79" s="395"/>
      <c r="G79" s="1323"/>
      <c r="H79" s="1323"/>
      <c r="I79" s="1318"/>
      <c r="J79" s="1318"/>
      <c r="K79" s="1319"/>
      <c r="L79" s="1319"/>
      <c r="M79" s="1319"/>
      <c r="N79" s="1319"/>
      <c r="AN79" s="1322"/>
      <c r="AO79" s="1322"/>
      <c r="AP79" s="1322"/>
      <c r="AQ79" s="1322"/>
      <c r="AR79" s="1322"/>
      <c r="AS79" s="1322"/>
      <c r="AT79" s="1322"/>
      <c r="AU79" s="1322"/>
      <c r="AV79" s="1322"/>
      <c r="AW79" s="1322"/>
      <c r="AX79" s="1322"/>
      <c r="AY79" s="1322"/>
      <c r="AZ79" s="1322"/>
      <c r="BA79" s="1322"/>
      <c r="BB79" s="1320" t="s">
        <v>602</v>
      </c>
      <c r="BC79" s="1320"/>
      <c r="BD79" s="1320"/>
      <c r="BE79" s="1320"/>
      <c r="BF79" s="1320"/>
      <c r="BG79" s="1320"/>
      <c r="BH79" s="1320"/>
      <c r="BI79" s="1320"/>
      <c r="BJ79" s="1320"/>
      <c r="BK79" s="1320"/>
      <c r="BL79" s="1320"/>
      <c r="BM79" s="1320"/>
      <c r="BN79" s="1320"/>
      <c r="BO79" s="1320"/>
      <c r="BP79" s="1317">
        <v>8.9</v>
      </c>
      <c r="BQ79" s="1317"/>
      <c r="BR79" s="1317"/>
      <c r="BS79" s="1317"/>
      <c r="BT79" s="1317"/>
      <c r="BU79" s="1317"/>
      <c r="BV79" s="1317"/>
      <c r="BW79" s="1317"/>
      <c r="BX79" s="1317">
        <v>7.9</v>
      </c>
      <c r="BY79" s="1317"/>
      <c r="BZ79" s="1317"/>
      <c r="CA79" s="1317"/>
      <c r="CB79" s="1317"/>
      <c r="CC79" s="1317"/>
      <c r="CD79" s="1317"/>
      <c r="CE79" s="1317"/>
      <c r="CF79" s="1317">
        <v>7.9</v>
      </c>
      <c r="CG79" s="1317"/>
      <c r="CH79" s="1317"/>
      <c r="CI79" s="1317"/>
      <c r="CJ79" s="1317"/>
      <c r="CK79" s="1317"/>
      <c r="CL79" s="1317"/>
      <c r="CM79" s="1317"/>
      <c r="CN79" s="1317">
        <v>7.8</v>
      </c>
      <c r="CO79" s="1317"/>
      <c r="CP79" s="1317"/>
      <c r="CQ79" s="1317"/>
      <c r="CR79" s="1317"/>
      <c r="CS79" s="1317"/>
      <c r="CT79" s="1317"/>
      <c r="CU79" s="1317"/>
      <c r="CV79" s="1317">
        <v>7.9</v>
      </c>
      <c r="CW79" s="1317"/>
      <c r="CX79" s="1317"/>
      <c r="CY79" s="1317"/>
      <c r="CZ79" s="1317"/>
      <c r="DA79" s="1317"/>
      <c r="DB79" s="1317"/>
      <c r="DC79" s="1317"/>
    </row>
    <row r="80" spans="2:107" x14ac:dyDescent="0.15">
      <c r="B80" s="395"/>
      <c r="G80" s="1323"/>
      <c r="H80" s="1323"/>
      <c r="I80" s="1318"/>
      <c r="J80" s="1318"/>
      <c r="K80" s="1319"/>
      <c r="L80" s="1319"/>
      <c r="M80" s="1319"/>
      <c r="N80" s="1319"/>
      <c r="AN80" s="1322"/>
      <c r="AO80" s="1322"/>
      <c r="AP80" s="1322"/>
      <c r="AQ80" s="1322"/>
      <c r="AR80" s="1322"/>
      <c r="AS80" s="1322"/>
      <c r="AT80" s="1322"/>
      <c r="AU80" s="1322"/>
      <c r="AV80" s="1322"/>
      <c r="AW80" s="1322"/>
      <c r="AX80" s="1322"/>
      <c r="AY80" s="1322"/>
      <c r="AZ80" s="1322"/>
      <c r="BA80" s="1322"/>
      <c r="BB80" s="1320"/>
      <c r="BC80" s="1320"/>
      <c r="BD80" s="1320"/>
      <c r="BE80" s="1320"/>
      <c r="BF80" s="1320"/>
      <c r="BG80" s="1320"/>
      <c r="BH80" s="1320"/>
      <c r="BI80" s="1320"/>
      <c r="BJ80" s="1320"/>
      <c r="BK80" s="1320"/>
      <c r="BL80" s="1320"/>
      <c r="BM80" s="1320"/>
      <c r="BN80" s="1320"/>
      <c r="BO80" s="1320"/>
      <c r="BP80" s="1317"/>
      <c r="BQ80" s="1317"/>
      <c r="BR80" s="1317"/>
      <c r="BS80" s="1317"/>
      <c r="BT80" s="1317"/>
      <c r="BU80" s="1317"/>
      <c r="BV80" s="1317"/>
      <c r="BW80" s="1317"/>
      <c r="BX80" s="1317"/>
      <c r="BY80" s="1317"/>
      <c r="BZ80" s="1317"/>
      <c r="CA80" s="1317"/>
      <c r="CB80" s="1317"/>
      <c r="CC80" s="1317"/>
      <c r="CD80" s="1317"/>
      <c r="CE80" s="1317"/>
      <c r="CF80" s="1317"/>
      <c r="CG80" s="1317"/>
      <c r="CH80" s="1317"/>
      <c r="CI80" s="1317"/>
      <c r="CJ80" s="1317"/>
      <c r="CK80" s="1317"/>
      <c r="CL80" s="1317"/>
      <c r="CM80" s="1317"/>
      <c r="CN80" s="1317"/>
      <c r="CO80" s="1317"/>
      <c r="CP80" s="1317"/>
      <c r="CQ80" s="1317"/>
      <c r="CR80" s="1317"/>
      <c r="CS80" s="1317"/>
      <c r="CT80" s="1317"/>
      <c r="CU80" s="1317"/>
      <c r="CV80" s="1317"/>
      <c r="CW80" s="1317"/>
      <c r="CX80" s="1317"/>
      <c r="CY80" s="1317"/>
      <c r="CZ80" s="1317"/>
      <c r="DA80" s="1317"/>
      <c r="DB80" s="1317"/>
      <c r="DC80" s="1317"/>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WTxI0Jdeuv+/typ4ACPUlRh8pOV3V+b5ZIShhfZmuCIOB5ShZAib1/Ox4RqLy4rDFm7O7npa5CBizI9seJwong==" saltValue="4R0eMmr4knlZltvcEM82O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4"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1" zoomScale="50" zoomScaleNormal="50" zoomScaleSheetLayoutView="70" workbookViewId="0">
      <selection activeCell="AN70" sqref="AN70"/>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497</v>
      </c>
    </row>
  </sheetData>
  <sheetProtection algorithmName="SHA-512" hashValue="RpkhD3iT60MeP+1th0qDiVadyRCb95X2oVy9wOp+pCdd4JyVX0/4CkSreW44MyA1S76SRzbCWYr3T4uuPzaC7Q==" saltValue="MfhTkRQVISIlIHHmJABe7g=="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1"/>
  <sheetViews>
    <sheetView showGridLines="0" topLeftCell="A76" zoomScale="50" zoomScaleNormal="50" zoomScaleSheetLayoutView="55" workbookViewId="0">
      <selection activeCell="AN70" sqref="AN70"/>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sheetData>
  <sheetProtection algorithmName="SHA-512" hashValue="VSSTBYRd1FL1MI0mqcd2bO0DwddnGPqmt0hzlBoHv2fXKqc6hf+AW478BKA+XCM1tMiTQ8Grv/V0xO6l4E0n5w==" saltValue="ABtVCuTiWTMxJUqKZAMEOQ=="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548</v>
      </c>
      <c r="G2" s="157"/>
      <c r="H2" s="158"/>
    </row>
    <row r="3" spans="1:8" x14ac:dyDescent="0.15">
      <c r="A3" s="154" t="s">
        <v>541</v>
      </c>
      <c r="B3" s="159"/>
      <c r="C3" s="160"/>
      <c r="D3" s="161">
        <v>319163</v>
      </c>
      <c r="E3" s="162"/>
      <c r="F3" s="163">
        <v>75972</v>
      </c>
      <c r="G3" s="164"/>
      <c r="H3" s="165"/>
    </row>
    <row r="4" spans="1:8" x14ac:dyDescent="0.15">
      <c r="A4" s="166"/>
      <c r="B4" s="167"/>
      <c r="C4" s="168"/>
      <c r="D4" s="169">
        <v>24036</v>
      </c>
      <c r="E4" s="170"/>
      <c r="F4" s="171">
        <v>40712</v>
      </c>
      <c r="G4" s="172"/>
      <c r="H4" s="173"/>
    </row>
    <row r="5" spans="1:8" x14ac:dyDescent="0.15">
      <c r="A5" s="154" t="s">
        <v>543</v>
      </c>
      <c r="B5" s="159"/>
      <c r="C5" s="160"/>
      <c r="D5" s="161">
        <v>245670</v>
      </c>
      <c r="E5" s="162"/>
      <c r="F5" s="163">
        <v>79466</v>
      </c>
      <c r="G5" s="164"/>
      <c r="H5" s="165"/>
    </row>
    <row r="6" spans="1:8" x14ac:dyDescent="0.15">
      <c r="A6" s="166"/>
      <c r="B6" s="167"/>
      <c r="C6" s="168"/>
      <c r="D6" s="169">
        <v>15964</v>
      </c>
      <c r="E6" s="170"/>
      <c r="F6" s="171">
        <v>44645</v>
      </c>
      <c r="G6" s="172"/>
      <c r="H6" s="173"/>
    </row>
    <row r="7" spans="1:8" x14ac:dyDescent="0.15">
      <c r="A7" s="154" t="s">
        <v>544</v>
      </c>
      <c r="B7" s="159"/>
      <c r="C7" s="160"/>
      <c r="D7" s="161">
        <v>147787</v>
      </c>
      <c r="E7" s="162"/>
      <c r="F7" s="163">
        <v>90072</v>
      </c>
      <c r="G7" s="164"/>
      <c r="H7" s="165"/>
    </row>
    <row r="8" spans="1:8" x14ac:dyDescent="0.15">
      <c r="A8" s="166"/>
      <c r="B8" s="167"/>
      <c r="C8" s="168"/>
      <c r="D8" s="169">
        <v>17753</v>
      </c>
      <c r="E8" s="170"/>
      <c r="F8" s="171">
        <v>46083</v>
      </c>
      <c r="G8" s="172"/>
      <c r="H8" s="173"/>
    </row>
    <row r="9" spans="1:8" x14ac:dyDescent="0.15">
      <c r="A9" s="154" t="s">
        <v>545</v>
      </c>
      <c r="B9" s="159"/>
      <c r="C9" s="160"/>
      <c r="D9" s="161">
        <v>135996</v>
      </c>
      <c r="E9" s="162"/>
      <c r="F9" s="163">
        <v>88328</v>
      </c>
      <c r="G9" s="164"/>
      <c r="H9" s="165"/>
    </row>
    <row r="10" spans="1:8" x14ac:dyDescent="0.15">
      <c r="A10" s="166"/>
      <c r="B10" s="167"/>
      <c r="C10" s="168"/>
      <c r="D10" s="169">
        <v>11784</v>
      </c>
      <c r="E10" s="170"/>
      <c r="F10" s="171">
        <v>49013</v>
      </c>
      <c r="G10" s="172"/>
      <c r="H10" s="173"/>
    </row>
    <row r="11" spans="1:8" x14ac:dyDescent="0.15">
      <c r="A11" s="154" t="s">
        <v>546</v>
      </c>
      <c r="B11" s="159"/>
      <c r="C11" s="160"/>
      <c r="D11" s="161">
        <v>140647</v>
      </c>
      <c r="E11" s="162"/>
      <c r="F11" s="163">
        <v>103390</v>
      </c>
      <c r="G11" s="164"/>
      <c r="H11" s="165"/>
    </row>
    <row r="12" spans="1:8" x14ac:dyDescent="0.15">
      <c r="A12" s="166"/>
      <c r="B12" s="167"/>
      <c r="C12" s="174"/>
      <c r="D12" s="169">
        <v>8675</v>
      </c>
      <c r="E12" s="170"/>
      <c r="F12" s="171">
        <v>51269</v>
      </c>
      <c r="G12" s="172"/>
      <c r="H12" s="173"/>
    </row>
    <row r="13" spans="1:8" x14ac:dyDescent="0.15">
      <c r="A13" s="154"/>
      <c r="B13" s="159"/>
      <c r="C13" s="175"/>
      <c r="D13" s="176">
        <v>197853</v>
      </c>
      <c r="E13" s="177"/>
      <c r="F13" s="178">
        <v>87446</v>
      </c>
      <c r="G13" s="179"/>
      <c r="H13" s="165"/>
    </row>
    <row r="14" spans="1:8" x14ac:dyDescent="0.15">
      <c r="A14" s="166"/>
      <c r="B14" s="167"/>
      <c r="C14" s="168"/>
      <c r="D14" s="169">
        <v>15642</v>
      </c>
      <c r="E14" s="170"/>
      <c r="F14" s="171">
        <v>46344</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27.55</v>
      </c>
      <c r="C19" s="180">
        <f>ROUND(VALUE(SUBSTITUTE(実質収支比率等に係る経年分析!G$48,"▲","-")),2)</f>
        <v>79.989999999999995</v>
      </c>
      <c r="D19" s="180">
        <f>ROUND(VALUE(SUBSTITUTE(実質収支比率等に係る経年分析!H$48,"▲","-")),2)</f>
        <v>11.27</v>
      </c>
      <c r="E19" s="180">
        <f>ROUND(VALUE(SUBSTITUTE(実質収支比率等に係る経年分析!I$48,"▲","-")),2)</f>
        <v>14.16</v>
      </c>
      <c r="F19" s="180">
        <f>ROUND(VALUE(SUBSTITUTE(実質収支比率等に係る経年分析!J$48,"▲","-")),2)</f>
        <v>8.35</v>
      </c>
    </row>
    <row r="20" spans="1:11" x14ac:dyDescent="0.15">
      <c r="A20" s="180" t="s">
        <v>55</v>
      </c>
      <c r="B20" s="180">
        <f>ROUND(VALUE(SUBSTITUTE(実質収支比率等に係る経年分析!F$47,"▲","-")),2)</f>
        <v>52.43</v>
      </c>
      <c r="C20" s="180">
        <f>ROUND(VALUE(SUBSTITUTE(実質収支比率等に係る経年分析!G$47,"▲","-")),2)</f>
        <v>46.96</v>
      </c>
      <c r="D20" s="180">
        <f>ROUND(VALUE(SUBSTITUTE(実質収支比率等に係る経年分析!H$47,"▲","-")),2)</f>
        <v>44.54</v>
      </c>
      <c r="E20" s="180">
        <f>ROUND(VALUE(SUBSTITUTE(実質収支比率等に係る経年分析!I$47,"▲","-")),2)</f>
        <v>37.56</v>
      </c>
      <c r="F20" s="180">
        <f>ROUND(VALUE(SUBSTITUTE(実質収支比率等に係る経年分析!J$47,"▲","-")),2)</f>
        <v>31.26</v>
      </c>
    </row>
    <row r="21" spans="1:11" x14ac:dyDescent="0.15">
      <c r="A21" s="180" t="s">
        <v>56</v>
      </c>
      <c r="B21" s="180">
        <f>IF(ISNUMBER(VALUE(SUBSTITUTE(実質収支比率等に係る経年分析!F$49,"▲","-"))),ROUND(VALUE(SUBSTITUTE(実質収支比率等に係る経年分析!F$49,"▲","-")),2),NA())</f>
        <v>-187.33</v>
      </c>
      <c r="C21" s="180">
        <f>IF(ISNUMBER(VALUE(SUBSTITUTE(実質収支比率等に係る経年分析!G$49,"▲","-"))),ROUND(VALUE(SUBSTITUTE(実質収支比率等に係る経年分析!G$49,"▲","-")),2),NA())</f>
        <v>30.64</v>
      </c>
      <c r="D21" s="180">
        <f>IF(ISNUMBER(VALUE(SUBSTITUTE(実質収支比率等に係る経年分析!H$49,"▲","-"))),ROUND(VALUE(SUBSTITUTE(実質収支比率等に係る経年分析!H$49,"▲","-")),2),NA())</f>
        <v>-109.33</v>
      </c>
      <c r="E21" s="180">
        <f>IF(ISNUMBER(VALUE(SUBSTITUTE(実質収支比率等に係る経年分析!I$49,"▲","-"))),ROUND(VALUE(SUBSTITUTE(実質収支比率等に係る経年分析!I$49,"▲","-")),2),NA())</f>
        <v>-9.69</v>
      </c>
      <c r="F21" s="180">
        <f>IF(ISNUMBER(VALUE(SUBSTITUTE(実質収支比率等に係る経年分析!J$49,"▲","-"))),ROUND(VALUE(SUBSTITUTE(実質収支比率等に係る経年分析!J$49,"▲","-")),2),NA())</f>
        <v>-19.579999999999998</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松島町後期高齢者医療特別会計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0.03</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0.04</v>
      </c>
    </row>
    <row r="30" spans="1:11" x14ac:dyDescent="0.15">
      <c r="A30" s="181" t="str">
        <f>IF(連結実質赤字比率に係る赤字・黒字の構成分析!C$40="",NA(),連結実質赤字比率に係る赤字・黒字の構成分析!C$40)</f>
        <v>松島町観瀾亭等特別会計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0.22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0.8</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0.54</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0.38</v>
      </c>
    </row>
    <row r="31" spans="1:11" x14ac:dyDescent="0.15">
      <c r="A31" s="181" t="str">
        <f>IF(連結実質赤字比率に係る赤字・黒字の構成分析!C$39="",NA(),連結実質赤字比率に係る赤字・黒字の構成分析!C$39)</f>
        <v>松島町松島区外区有財産特別会計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0.44</v>
      </c>
    </row>
    <row r="32" spans="1:11" x14ac:dyDescent="0.15">
      <c r="A32" s="181" t="str">
        <f>IF(連結実質赤字比率に係る赤字・黒字の構成分析!C$38="",NA(),連結実質赤字比率に係る赤字・黒字の構成分析!C$38)</f>
        <v>松島町介護保険特別会計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1.33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1.33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1.27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1.37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0.81</v>
      </c>
    </row>
    <row r="33" spans="1:16" x14ac:dyDescent="0.15">
      <c r="A33" s="181" t="str">
        <f>IF(連結実質赤字比率に係る赤字・黒字の構成分析!C$37="",NA(),連結実質赤字比率に係る赤字・黒字の構成分析!C$37)</f>
        <v>松島町国民健康保険特別会計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3.51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4.91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4.8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1.08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1.92</v>
      </c>
    </row>
    <row r="34" spans="1:16" x14ac:dyDescent="0.15">
      <c r="A34" s="181" t="str">
        <f>IF(連結実質赤字比率に係る赤字・黒字の構成分析!C$36="",NA(),連結実質赤字比率に係る赤字・黒字の構成分析!C$36)</f>
        <v>松島町下水道事業特別会計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36.03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53.68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6.67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3.58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4.37</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27.54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79.959999999999994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11.26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14.15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7.91</v>
      </c>
    </row>
    <row r="36" spans="1:16" x14ac:dyDescent="0.15">
      <c r="A36" s="181" t="str">
        <f>IF(連結実質赤字比率に係る赤字・黒字の構成分析!C$34="",NA(),連結実質赤字比率に係る赤字・黒字の構成分析!C$34)</f>
        <v>松島町水道事業会計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32.93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36.56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37.18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39.92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41.88</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616</v>
      </c>
      <c r="E42" s="182"/>
      <c r="F42" s="182"/>
      <c r="G42" s="182">
        <f>'実質公債費比率（分子）の構造'!L$52</f>
        <v>568</v>
      </c>
      <c r="H42" s="182"/>
      <c r="I42" s="182"/>
      <c r="J42" s="182">
        <f>'実質公債費比率（分子）の構造'!M$52</f>
        <v>571</v>
      </c>
      <c r="K42" s="182"/>
      <c r="L42" s="182"/>
      <c r="M42" s="182">
        <f>'実質公債費比率（分子）の構造'!N$52</f>
        <v>541</v>
      </c>
      <c r="N42" s="182"/>
      <c r="O42" s="182"/>
      <c r="P42" s="182">
        <f>'実質公債費比率（分子）の構造'!O$52</f>
        <v>522</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0</v>
      </c>
      <c r="C44" s="182"/>
      <c r="D44" s="182"/>
      <c r="E44" s="182">
        <f>'実質公債費比率（分子）の構造'!L$50</f>
        <v>0</v>
      </c>
      <c r="F44" s="182"/>
      <c r="G44" s="182"/>
      <c r="H44" s="182">
        <f>'実質公債費比率（分子）の構造'!M$50</f>
        <v>0</v>
      </c>
      <c r="I44" s="182"/>
      <c r="J44" s="182"/>
      <c r="K44" s="182">
        <f>'実質公債費比率（分子）の構造'!N$50</f>
        <v>0</v>
      </c>
      <c r="L44" s="182"/>
      <c r="M44" s="182"/>
      <c r="N44" s="182">
        <f>'実質公債費比率（分子）の構造'!O$50</f>
        <v>0</v>
      </c>
      <c r="O44" s="182"/>
      <c r="P44" s="182"/>
    </row>
    <row r="45" spans="1:16" x14ac:dyDescent="0.15">
      <c r="A45" s="182" t="s">
        <v>66</v>
      </c>
      <c r="B45" s="182">
        <f>'実質公債費比率（分子）の構造'!K$49</f>
        <v>12</v>
      </c>
      <c r="C45" s="182"/>
      <c r="D45" s="182"/>
      <c r="E45" s="182">
        <f>'実質公債費比率（分子）の構造'!L$49</f>
        <v>12</v>
      </c>
      <c r="F45" s="182"/>
      <c r="G45" s="182"/>
      <c r="H45" s="182">
        <f>'実質公債費比率（分子）の構造'!M$49</f>
        <v>6</v>
      </c>
      <c r="I45" s="182"/>
      <c r="J45" s="182"/>
      <c r="K45" s="182">
        <f>'実質公債費比率（分子）の構造'!N$49</f>
        <v>4</v>
      </c>
      <c r="L45" s="182"/>
      <c r="M45" s="182"/>
      <c r="N45" s="182">
        <f>'実質公債費比率（分子）の構造'!O$49</f>
        <v>5</v>
      </c>
      <c r="O45" s="182"/>
      <c r="P45" s="182"/>
    </row>
    <row r="46" spans="1:16" x14ac:dyDescent="0.15">
      <c r="A46" s="182" t="s">
        <v>67</v>
      </c>
      <c r="B46" s="182">
        <f>'実質公債費比率（分子）の構造'!K$48</f>
        <v>373</v>
      </c>
      <c r="C46" s="182"/>
      <c r="D46" s="182"/>
      <c r="E46" s="182">
        <f>'実質公債費比率（分子）の構造'!L$48</f>
        <v>360</v>
      </c>
      <c r="F46" s="182"/>
      <c r="G46" s="182"/>
      <c r="H46" s="182">
        <f>'実質公債費比率（分子）の構造'!M$48</f>
        <v>316</v>
      </c>
      <c r="I46" s="182"/>
      <c r="J46" s="182"/>
      <c r="K46" s="182">
        <f>'実質公債費比率（分子）の構造'!N$48</f>
        <v>178</v>
      </c>
      <c r="L46" s="182"/>
      <c r="M46" s="182"/>
      <c r="N46" s="182">
        <f>'実質公債費比率（分子）の構造'!O$48</f>
        <v>321</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539</v>
      </c>
      <c r="C49" s="182"/>
      <c r="D49" s="182"/>
      <c r="E49" s="182">
        <f>'実質公債費比率（分子）の構造'!L$45</f>
        <v>510</v>
      </c>
      <c r="F49" s="182"/>
      <c r="G49" s="182"/>
      <c r="H49" s="182">
        <f>'実質公債費比率（分子）の構造'!M$45</f>
        <v>535</v>
      </c>
      <c r="I49" s="182"/>
      <c r="J49" s="182"/>
      <c r="K49" s="182">
        <f>'実質公債費比率（分子）の構造'!N$45</f>
        <v>540</v>
      </c>
      <c r="L49" s="182"/>
      <c r="M49" s="182"/>
      <c r="N49" s="182">
        <f>'実質公債費比率（分子）の構造'!O$45</f>
        <v>526</v>
      </c>
      <c r="O49" s="182"/>
      <c r="P49" s="182"/>
    </row>
    <row r="50" spans="1:16" x14ac:dyDescent="0.15">
      <c r="A50" s="182" t="s">
        <v>71</v>
      </c>
      <c r="B50" s="182" t="e">
        <f>NA()</f>
        <v>#N/A</v>
      </c>
      <c r="C50" s="182">
        <f>IF(ISNUMBER('実質公債費比率（分子）の構造'!K$53),'実質公債費比率（分子）の構造'!K$53,NA())</f>
        <v>308</v>
      </c>
      <c r="D50" s="182" t="e">
        <f>NA()</f>
        <v>#N/A</v>
      </c>
      <c r="E50" s="182" t="e">
        <f>NA()</f>
        <v>#N/A</v>
      </c>
      <c r="F50" s="182">
        <f>IF(ISNUMBER('実質公債費比率（分子）の構造'!L$53),'実質公債費比率（分子）の構造'!L$53,NA())</f>
        <v>314</v>
      </c>
      <c r="G50" s="182" t="e">
        <f>NA()</f>
        <v>#N/A</v>
      </c>
      <c r="H50" s="182" t="e">
        <f>NA()</f>
        <v>#N/A</v>
      </c>
      <c r="I50" s="182">
        <f>IF(ISNUMBER('実質公債費比率（分子）の構造'!M$53),'実質公債費比率（分子）の構造'!M$53,NA())</f>
        <v>286</v>
      </c>
      <c r="J50" s="182" t="e">
        <f>NA()</f>
        <v>#N/A</v>
      </c>
      <c r="K50" s="182" t="e">
        <f>NA()</f>
        <v>#N/A</v>
      </c>
      <c r="L50" s="182">
        <f>IF(ISNUMBER('実質公債費比率（分子）の構造'!N$53),'実質公債費比率（分子）の構造'!N$53,NA())</f>
        <v>181</v>
      </c>
      <c r="M50" s="182" t="e">
        <f>NA()</f>
        <v>#N/A</v>
      </c>
      <c r="N50" s="182" t="e">
        <f>NA()</f>
        <v>#N/A</v>
      </c>
      <c r="O50" s="182">
        <f>IF(ISNUMBER('実質公債費比率（分子）の構造'!O$53),'実質公債費比率（分子）の構造'!O$53,NA())</f>
        <v>330</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6400</v>
      </c>
      <c r="E56" s="181"/>
      <c r="F56" s="181"/>
      <c r="G56" s="181">
        <f>'将来負担比率（分子）の構造'!J$52</f>
        <v>6073</v>
      </c>
      <c r="H56" s="181"/>
      <c r="I56" s="181"/>
      <c r="J56" s="181">
        <f>'将来負担比率（分子）の構造'!K$52</f>
        <v>5847</v>
      </c>
      <c r="K56" s="181"/>
      <c r="L56" s="181"/>
      <c r="M56" s="181">
        <f>'将来負担比率（分子）の構造'!L$52</f>
        <v>5667</v>
      </c>
      <c r="N56" s="181"/>
      <c r="O56" s="181"/>
      <c r="P56" s="181">
        <f>'将来負担比率（分子）の構造'!M$52</f>
        <v>5485</v>
      </c>
    </row>
    <row r="57" spans="1:16" x14ac:dyDescent="0.15">
      <c r="A57" s="181" t="s">
        <v>42</v>
      </c>
      <c r="B57" s="181"/>
      <c r="C57" s="181"/>
      <c r="D57" s="181">
        <f>'将来負担比率（分子）の構造'!I$51</f>
        <v>564</v>
      </c>
      <c r="E57" s="181"/>
      <c r="F57" s="181"/>
      <c r="G57" s="181">
        <f>'将来負担比率（分子）の構造'!J$51</f>
        <v>439</v>
      </c>
      <c r="H57" s="181"/>
      <c r="I57" s="181"/>
      <c r="J57" s="181">
        <f>'将来負担比率（分子）の構造'!K$51</f>
        <v>392</v>
      </c>
      <c r="K57" s="181"/>
      <c r="L57" s="181"/>
      <c r="M57" s="181">
        <f>'将来負担比率（分子）の構造'!L$51</f>
        <v>347</v>
      </c>
      <c r="N57" s="181"/>
      <c r="O57" s="181"/>
      <c r="P57" s="181">
        <f>'将来負担比率（分子）の構造'!M$51</f>
        <v>357</v>
      </c>
    </row>
    <row r="58" spans="1:16" x14ac:dyDescent="0.15">
      <c r="A58" s="181" t="s">
        <v>41</v>
      </c>
      <c r="B58" s="181"/>
      <c r="C58" s="181"/>
      <c r="D58" s="181">
        <f>'将来負担比率（分子）の構造'!I$50</f>
        <v>2578</v>
      </c>
      <c r="E58" s="181"/>
      <c r="F58" s="181"/>
      <c r="G58" s="181">
        <f>'将来負担比率（分子）の構造'!J$50</f>
        <v>3021</v>
      </c>
      <c r="H58" s="181"/>
      <c r="I58" s="181"/>
      <c r="J58" s="181">
        <f>'将来負担比率（分子）の構造'!K$50</f>
        <v>3113</v>
      </c>
      <c r="K58" s="181"/>
      <c r="L58" s="181"/>
      <c r="M58" s="181">
        <f>'将来負担比率（分子）の構造'!L$50</f>
        <v>3048</v>
      </c>
      <c r="N58" s="181"/>
      <c r="O58" s="181"/>
      <c r="P58" s="181">
        <f>'将来負担比率（分子）の構造'!M$50</f>
        <v>3116</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f>'将来負担比率（分子）の構造'!K$46</f>
        <v>4</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1088</v>
      </c>
      <c r="C62" s="181"/>
      <c r="D62" s="181"/>
      <c r="E62" s="181">
        <f>'将来負担比率（分子）の構造'!J$45</f>
        <v>1017</v>
      </c>
      <c r="F62" s="181"/>
      <c r="G62" s="181"/>
      <c r="H62" s="181">
        <f>'将来負担比率（分子）の構造'!K$45</f>
        <v>941</v>
      </c>
      <c r="I62" s="181"/>
      <c r="J62" s="181"/>
      <c r="K62" s="181">
        <f>'将来負担比率（分子）の構造'!L$45</f>
        <v>897</v>
      </c>
      <c r="L62" s="181"/>
      <c r="M62" s="181"/>
      <c r="N62" s="181">
        <f>'将来負担比率（分子）の構造'!M$45</f>
        <v>855</v>
      </c>
      <c r="O62" s="181"/>
      <c r="P62" s="181"/>
    </row>
    <row r="63" spans="1:16" x14ac:dyDescent="0.15">
      <c r="A63" s="181" t="s">
        <v>34</v>
      </c>
      <c r="B63" s="181">
        <f>'将来負担比率（分子）の構造'!I$44</f>
        <v>33</v>
      </c>
      <c r="C63" s="181"/>
      <c r="D63" s="181"/>
      <c r="E63" s="181">
        <f>'将来負担比率（分子）の構造'!J$44</f>
        <v>21</v>
      </c>
      <c r="F63" s="181"/>
      <c r="G63" s="181"/>
      <c r="H63" s="181">
        <f>'将来負担比率（分子）の構造'!K$44</f>
        <v>31</v>
      </c>
      <c r="I63" s="181"/>
      <c r="J63" s="181"/>
      <c r="K63" s="181">
        <f>'将来負担比率（分子）の構造'!L$44</f>
        <v>33</v>
      </c>
      <c r="L63" s="181"/>
      <c r="M63" s="181"/>
      <c r="N63" s="181">
        <f>'将来負担比率（分子）の構造'!M$44</f>
        <v>66</v>
      </c>
      <c r="O63" s="181"/>
      <c r="P63" s="181"/>
    </row>
    <row r="64" spans="1:16" x14ac:dyDescent="0.15">
      <c r="A64" s="181" t="s">
        <v>33</v>
      </c>
      <c r="B64" s="181">
        <f>'将来負担比率（分子）の構造'!I$43</f>
        <v>4642</v>
      </c>
      <c r="C64" s="181"/>
      <c r="D64" s="181"/>
      <c r="E64" s="181">
        <f>'将来負担比率（分子）の構造'!J$43</f>
        <v>4773</v>
      </c>
      <c r="F64" s="181"/>
      <c r="G64" s="181"/>
      <c r="H64" s="181">
        <f>'将来負担比率（分子）の構造'!K$43</f>
        <v>4257</v>
      </c>
      <c r="I64" s="181"/>
      <c r="J64" s="181"/>
      <c r="K64" s="181">
        <f>'将来負担比率（分子）の構造'!L$43</f>
        <v>3418</v>
      </c>
      <c r="L64" s="181"/>
      <c r="M64" s="181"/>
      <c r="N64" s="181">
        <f>'将来負担比率（分子）の構造'!M$43</f>
        <v>3279</v>
      </c>
      <c r="O64" s="181"/>
      <c r="P64" s="181"/>
    </row>
    <row r="65" spans="1:16" x14ac:dyDescent="0.15">
      <c r="A65" s="181" t="s">
        <v>32</v>
      </c>
      <c r="B65" s="181">
        <f>'将来負担比率（分子）の構造'!I$42</f>
        <v>45</v>
      </c>
      <c r="C65" s="181"/>
      <c r="D65" s="181"/>
      <c r="E65" s="181">
        <f>'将来負担比率（分子）の構造'!J$42</f>
        <v>35</v>
      </c>
      <c r="F65" s="181"/>
      <c r="G65" s="181"/>
      <c r="H65" s="181">
        <f>'将来負担比率（分子）の構造'!K$42</f>
        <v>25</v>
      </c>
      <c r="I65" s="181"/>
      <c r="J65" s="181"/>
      <c r="K65" s="181">
        <f>'将来負担比率（分子）の構造'!L$42</f>
        <v>16</v>
      </c>
      <c r="L65" s="181"/>
      <c r="M65" s="181"/>
      <c r="N65" s="181">
        <f>'将来負担比率（分子）の構造'!M$42</f>
        <v>7</v>
      </c>
      <c r="O65" s="181"/>
      <c r="P65" s="181"/>
    </row>
    <row r="66" spans="1:16" x14ac:dyDescent="0.15">
      <c r="A66" s="181" t="s">
        <v>31</v>
      </c>
      <c r="B66" s="181">
        <f>'将来負担比率（分子）の構造'!I$41</f>
        <v>6238</v>
      </c>
      <c r="C66" s="181"/>
      <c r="D66" s="181"/>
      <c r="E66" s="181">
        <f>'将来負担比率（分子）の構造'!J$41</f>
        <v>6023</v>
      </c>
      <c r="F66" s="181"/>
      <c r="G66" s="181"/>
      <c r="H66" s="181">
        <f>'将来負担比率（分子）の構造'!K$41</f>
        <v>5870</v>
      </c>
      <c r="I66" s="181"/>
      <c r="J66" s="181"/>
      <c r="K66" s="181">
        <f>'将来負担比率（分子）の構造'!L$41</f>
        <v>5661</v>
      </c>
      <c r="L66" s="181"/>
      <c r="M66" s="181"/>
      <c r="N66" s="181">
        <f>'将来負担比率（分子）の構造'!M$41</f>
        <v>5482</v>
      </c>
      <c r="O66" s="181"/>
      <c r="P66" s="181"/>
    </row>
    <row r="67" spans="1:16" x14ac:dyDescent="0.15">
      <c r="A67" s="181" t="s">
        <v>75</v>
      </c>
      <c r="B67" s="181" t="e">
        <f>NA()</f>
        <v>#N/A</v>
      </c>
      <c r="C67" s="181">
        <f>IF(ISNUMBER('将来負担比率（分子）の構造'!I$53), IF('将来負担比率（分子）の構造'!I$53 &lt; 0, 0, '将来負担比率（分子）の構造'!I$53), NA())</f>
        <v>2505</v>
      </c>
      <c r="D67" s="181" t="e">
        <f>NA()</f>
        <v>#N/A</v>
      </c>
      <c r="E67" s="181" t="e">
        <f>NA()</f>
        <v>#N/A</v>
      </c>
      <c r="F67" s="181">
        <f>IF(ISNUMBER('将来負担比率（分子）の構造'!J$53), IF('将来負担比率（分子）の構造'!J$53 &lt; 0, 0, '将来負担比率（分子）の構造'!J$53), NA())</f>
        <v>2338</v>
      </c>
      <c r="G67" s="181" t="e">
        <f>NA()</f>
        <v>#N/A</v>
      </c>
      <c r="H67" s="181" t="e">
        <f>NA()</f>
        <v>#N/A</v>
      </c>
      <c r="I67" s="181">
        <f>IF(ISNUMBER('将来負担比率（分子）の構造'!K$53), IF('将来負担比率（分子）の構造'!K$53 &lt; 0, 0, '将来負担比率（分子）の構造'!K$53), NA())</f>
        <v>1775</v>
      </c>
      <c r="J67" s="181" t="e">
        <f>NA()</f>
        <v>#N/A</v>
      </c>
      <c r="K67" s="181" t="e">
        <f>NA()</f>
        <v>#N/A</v>
      </c>
      <c r="L67" s="181">
        <f>IF(ISNUMBER('将来負担比率（分子）の構造'!L$53), IF('将来負担比率（分子）の構造'!L$53 &lt; 0, 0, '将来負担比率（分子）の構造'!L$53), NA())</f>
        <v>964</v>
      </c>
      <c r="M67" s="181" t="e">
        <f>NA()</f>
        <v>#N/A</v>
      </c>
      <c r="N67" s="181" t="e">
        <f>NA()</f>
        <v>#N/A</v>
      </c>
      <c r="O67" s="181">
        <f>IF(ISNUMBER('将来負担比率（分子）の構造'!M$53), IF('将来負担比率（分子）の構造'!M$53 &lt; 0, 0, '将来負担比率（分子）の構造'!M$53), NA())</f>
        <v>732</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1726</v>
      </c>
      <c r="C72" s="185">
        <f>基金残高に係る経年分析!G55</f>
        <v>1457</v>
      </c>
      <c r="D72" s="185">
        <f>基金残高に係る経年分析!H55</f>
        <v>1206</v>
      </c>
    </row>
    <row r="73" spans="1:16" x14ac:dyDescent="0.15">
      <c r="A73" s="184" t="s">
        <v>78</v>
      </c>
      <c r="B73" s="185">
        <f>基金残高に係る経年分析!F56</f>
        <v>301</v>
      </c>
      <c r="C73" s="185">
        <f>基金残高に係る経年分析!G56</f>
        <v>301</v>
      </c>
      <c r="D73" s="185">
        <f>基金残高に係る経年分析!H56</f>
        <v>301</v>
      </c>
    </row>
    <row r="74" spans="1:16" x14ac:dyDescent="0.15">
      <c r="A74" s="184" t="s">
        <v>79</v>
      </c>
      <c r="B74" s="185">
        <f>基金残高に係る経年分析!F57</f>
        <v>4958</v>
      </c>
      <c r="C74" s="185">
        <f>基金残高に係る経年分析!G57</f>
        <v>3584</v>
      </c>
      <c r="D74" s="185">
        <f>基金残高に係る経年分析!H57</f>
        <v>2581</v>
      </c>
    </row>
  </sheetData>
  <sheetProtection algorithmName="SHA-512" hashValue="Y4lFlxEnsgAzn0EKhHaCYANtAazfOQdQfHolC1wIGgw2BC5iEC9QdZ4zVx9wAN25vx3OiN1rUQxJmUVUoWbpNw==" saltValue="/oz7eC43uChk/4pTeOXas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2021-03-04T05:56:07Z</cp:lastPrinted>
  <dcterms:created xsi:type="dcterms:W3CDTF">2021-02-05T01:06:23Z</dcterms:created>
  <dcterms:modified xsi:type="dcterms:W3CDTF">2021-11-19T04:48:07Z</dcterms:modified>
  <cp:category/>
</cp:coreProperties>
</file>