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4 松島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U63" i="12" l="1"/>
  <c r="AP63" i="12"/>
  <c r="AA34" i="12"/>
  <c r="AA33" i="12"/>
  <c r="AA31" i="12"/>
  <c r="AA30" i="12"/>
  <c r="AA29" i="12"/>
  <c r="AA28" i="12"/>
  <c r="AP2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alcChain>
</file>

<file path=xl/sharedStrings.xml><?xml version="1.0" encoding="utf-8"?>
<sst xmlns="http://schemas.openxmlformats.org/spreadsheetml/2006/main" count="1132" uniqueCount="603">
  <si>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</si>
  <si>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</si>
  <si>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</si>
  <si>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</si>
  <si>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</si>
  <si>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</si>
  <si>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</si>
  <si>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</si>
  <si>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</si>
  <si>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</si>
  <si>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</si>
  <si>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</si>
  <si>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</si>
  <si>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</si>
  <si>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</si>
  <si>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</si>
  <si>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</si>
  <si>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</si>
  <si>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</si>
  <si>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</si>
  <si>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</si>
  <si>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</si>
  <si>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</si>
  <si>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</si>
  <si>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</si>
  <si>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</si>
  <si>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</si>
  <si>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</si>
  <si>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</si>
  <si>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</si>
  <si>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</si>
  <si>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</si>
  <si>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</si>
  <si>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</si>
  <si>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</si>
  <si>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</si>
  <si>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</si>
  <si>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</si>
  <si>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</si>
  <si>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</si>
  <si>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</si>
  <si>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</si>
  <si>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</si>
  <si>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</si>
  <si>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</si>
  <si>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</si>
  <si>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</si>
  <si>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</si>
  <si>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</si>
  <si>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</si>
  <si>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</si>
  <si>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</si>
  <si>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</si>
  <si>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</si>
  <si>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</si>
  <si>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</si>
  <si>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</si>
  <si>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</si>
  <si>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</si>
  <si>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</si>
  <si>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</si>
  <si>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</si>
  <si>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</si>
  <si>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</si>
  <si>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</si>
  <si>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</si>
  <si>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</si>
  <si>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</si>
  <si>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</si>
  <si>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</si>
  <si>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</si>
  <si>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</si>
  <si>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</si>
  <si>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</si>
  <si>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</si>
  <si>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</si>
  <si>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</si>
  <si>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</si>
  <si>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</si>
  <si>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</si>
  <si>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</si>
  <si>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</si>
  <si>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</si>
  <si>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</si>
  <si>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</si>
  <si>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</si>
  <si>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</si>
  <si>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</si>
  <si>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</si>
  <si>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</si>
  <si>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</si>
  <si>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</si>
  <si>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</si>
  <si>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</si>
  <si>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</si>
  <si>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</si>
  <si>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</si>
  <si>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</si>
  <si>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</si>
  <si>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</si>
  <si>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</si>
  <si>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</si>
  <si>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</si>
  <si>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</si>
  <si>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</si>
  <si>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</si>
  <si>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</si>
  <si>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</si>
  <si>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</si>
  <si>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</si>
  <si>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</si>
  <si>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</si>
  <si>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</si>
  <si>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</si>
  <si>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</si>
  <si>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</si>
  <si>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</si>
  <si>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</si>
  <si>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</si>
  <si>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</si>
  <si>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</si>
  <si>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</si>
  <si>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</si>
  <si>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</si>
  <si>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</si>
  <si>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</si>
  <si>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</si>
  <si>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</si>
  <si>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</si>
  <si>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</si>
  <si>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</si>
  <si>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</si>
  <si>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</si>
  <si>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</si>
  <si>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</si>
  <si>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</si>
  <si>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</si>
  <si>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</si>
  <si>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</si>
  <si>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</si>
  <si>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</si>
  <si>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</si>
  <si>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</si>
  <si>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</si>
  <si>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</si>
  <si>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</si>
  <si>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</si>
  <si>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</si>
  <si>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</si>
  <si>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</si>
  <si>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</si>
  <si>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</si>
  <si>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</si>
  <si>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</si>
  <si>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</si>
  <si>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</si>
  <si>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</si>
  <si>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</si>
  <si>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</si>
  <si>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</si>
  <si>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</si>
  <si>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</si>
  <si>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</si>
  <si>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</si>
  <si>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</si>
  <si>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</si>
  <si>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</si>
  <si>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</si>
  <si>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</si>
  <si>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</si>
  <si>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</si>
  <si>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</si>
  <si>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</si>
  <si>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</si>
  <si>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</si>
  <si>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</si>
  <si>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</si>
  <si>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</si>
  <si>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</si>
  <si>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</si>
  <si>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</si>
  <si>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</si>
  <si>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</si>
  <si>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</si>
  <si>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</si>
  <si>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</si>
  <si>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</si>
  <si>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</si>
  <si>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</si>
  <si>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</si>
  <si>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</si>
  <si>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</si>
  <si>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</si>
  <si>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</si>
  <si>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</si>
  <si>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</si>
  <si>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</si>
  <si>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</si>
  <si>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</si>
  <si>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</si>
  <si>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</si>
  <si>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</si>
  <si>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</si>
  <si>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</si>
  <si>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</si>
  <si>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</si>
  <si>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</si>
  <si>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</si>
  <si>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</si>
  <si>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</si>
  <si>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</si>
  <si>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</si>
  <si>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</si>
  <si>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宮城県松島町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</si>
  <si>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</si>
  <si>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</si>
  <si>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</si>
  <si>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</si>
  <si>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</si>
  <si>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</si>
  <si>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</si>
  <si>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</si>
  <si>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</si>
  <si>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</si>
  <si>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</si>
  <si>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</si>
  <si>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</si>
  <si>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</si>
  <si>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</si>
  <si>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</si>
  <si>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</si>
  <si>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</si>
  <si>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</si>
  <si>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</si>
  <si>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</si>
  <si>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</si>
  <si>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</si>
  <si>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</si>
  <si>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</si>
  <si>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</si>
  <si>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</si>
  <si>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</si>
  <si>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</si>
  <si>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</si>
  <si>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</si>
  <si>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</si>
  <si>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</si>
  <si>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</si>
  <si>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</si>
  <si>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</si>
  <si>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</si>
  <si>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</si>
  <si>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</si>
  <si>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</si>
  <si>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</si>
  <si>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</si>
  <si>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</si>
  <si>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</si>
  <si>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</si>
  <si>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</si>
  <si>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</si>
  <si>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</si>
  <si>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</si>
  <si>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</si>
  <si>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</si>
  <si>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</si>
  <si>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</si>
  <si>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</si>
  <si>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</si>
  <si>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</si>
  <si>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</si>
  <si>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</si>
  <si>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</si>
  <si>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</si>
  <si>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</si>
  <si>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</si>
  <si>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</si>
  <si>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</si>
  <si>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</si>
  <si>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</si>
  <si>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</si>
  <si>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</si>
  <si>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</si>
  <si>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</si>
  <si>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</si>
  <si>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</si>
  <si>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</si>
  <si>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</si>
  <si>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</si>
  <si>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</si>
  <si>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</si>
  <si>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</si>
  <si>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</si>
  <si>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</si>
  <si>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</si>
  <si>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</si>
  <si>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</si>
  <si>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</si>
  <si>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</si>
  <si>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</si>
  <si>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</si>
  <si>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</si>
  <si>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</si>
  <si>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</si>
  <si>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</si>
  <si>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</si>
  <si>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</si>
  <si>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</si>
  <si>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</si>
  <si>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</si>
  <si>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</si>
  <si>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</si>
  <si>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</si>
  <si>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</si>
  <si>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</si>
  <si>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</si>
  <si>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</si>
  <si>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</si>
  <si>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</si>
  <si>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</si>
  <si>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</si>
  <si>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</si>
  <si>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</si>
  <si>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</si>
  <si>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</si>
  <si>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</si>
  <si>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</si>
  <si>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</si>
  <si>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</si>
  <si>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</si>
  <si>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</si>
  <si>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</si>
  <si>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</si>
  <si>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</si>
  <si>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</si>
  <si>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</si>
  <si>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</si>
  <si>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</si>
  <si>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</si>
  <si>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</si>
  <si>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</si>
  <si>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</si>
  <si>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</si>
  <si>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</si>
  <si>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</si>
  <si>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</si>
  <si>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</si>
  <si>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</si>
  <si>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</si>
  <si>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</si>
  <si>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</si>
  <si>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</si>
  <si>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</si>
  <si>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</si>
  <si>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</si>
  <si>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</si>
  <si>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</si>
  <si>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</si>
  <si>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</si>
  <si>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</si>
  <si>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</si>
  <si>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</si>
  <si>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</si>
  <si>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</si>
  <si>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</si>
  <si>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</si>
  <si>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</si>
  <si>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宮城県松島町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</si>
  <si>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</si>
  <si>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</si>
  <si>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</si>
  <si>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</si>
  <si>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</si>
  <si>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</si>
  <si>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</si>
  <si>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</si>
  <si>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</si>
  <si>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</si>
  <si>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</si>
  <si>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</si>
  <si>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</si>
  <si>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</si>
  <si>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</si>
  <si>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</si>
  <si>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</si>
  <si>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</si>
  <si>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</si>
  <si>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</si>
  <si>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</si>
  <si>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</si>
  <si>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</si>
  <si>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</si>
  <si>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</si>
  <si>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</si>
  <si>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</si>
  <si>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</si>
  <si>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</si>
  <si>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</si>
  <si>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</si>
  <si>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</si>
  <si>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</si>
  <si>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</si>
  <si>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</si>
  <si>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</si>
  <si>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</si>
  <si>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</si>
  <si>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</si>
  <si>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</si>
  <si>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松島町下水道事業特別会計</t>
    <phoneticPr fontId="5"/>
  </si>
  <si>
    <t>法非適用企業</t>
    <phoneticPr fontId="5"/>
  </si>
  <si>
    <t>松島町観瀾亭等特別会計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</si>
  <si>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</si>
  <si>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</si>
  <si>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</si>
  <si>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</si>
  <si>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</si>
  <si>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</si>
  <si>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</si>
  <si>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</si>
  <si>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</si>
  <si>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</si>
  <si>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</si>
  <si>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</si>
  <si>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</si>
  <si>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</si>
  <si>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</si>
  <si>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</si>
  <si>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</si>
  <si>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</si>
  <si>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</si>
  <si>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</si>
  <si>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</si>
  <si>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</si>
  <si>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</si>
  <si>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</si>
  <si>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</si>
  <si>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</si>
  <si>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</si>
  <si>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</si>
  <si>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</si>
  <si>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</si>
  <si>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</si>
  <si>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</si>
  <si>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</si>
  <si>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</si>
  <si>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</si>
  <si>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</si>
  <si>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</si>
  <si>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</si>
  <si>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</si>
  <si>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</si>
  <si>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</si>
  <si>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</si>
  <si>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</si>
  <si>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</si>
  <si>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</si>
  <si>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</si>
  <si>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</si>
  <si>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</si>
  <si>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</si>
  <si>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</si>
  <si>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</si>
  <si>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</si>
  <si>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</si>
  <si>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</si>
  <si>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松島町下水道事業特別会計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</si>
  <si>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</si>
  <si>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</si>
  <si>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松島町介護サービス事業特別会計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</si>
  <si>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</si>
  <si>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</si>
  <si>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松島町観瀾亭等特別会計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</si>
  <si>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</si>
  <si>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</si>
  <si>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</si>
  <si>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</si>
  <si>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</si>
  <si>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</si>
  <si>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</si>
  <si>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</si>
  <si>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</si>
  <si>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</si>
  <si>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</si>
  <si>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</si>
  <si>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</si>
  <si>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</si>
  <si>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</si>
  <si>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</si>
  <si>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</si>
  <si>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</si>
  <si>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</si>
  <si>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</si>
  <si>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</si>
  <si>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</si>
  <si>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</si>
  <si>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</si>
  <si>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</si>
  <si>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</si>
  <si>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</si>
  <si>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</si>
  <si>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</si>
  <si>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</si>
  <si>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</si>
  <si>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</si>
  <si>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</si>
  <si>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</si>
  <si>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</si>
  <si>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</si>
  <si>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</si>
  <si>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</si>
  <si>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</si>
  <si>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</si>
  <si>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</si>
  <si>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</si>
  <si>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</si>
  <si>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</si>
  <si>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</si>
  <si>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</si>
  <si>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</si>
  <si>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</si>
  <si>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</si>
  <si>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</si>
  <si>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</si>
  <si>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</si>
  <si>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</si>
  <si>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</si>
  <si>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</si>
  <si>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</si>
  <si>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</si>
  <si>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</si>
  <si>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</si>
  <si>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</si>
  <si>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</si>
  <si>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</si>
  <si>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</si>
  <si>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</si>
  <si>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</si>
  <si>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</si>
  <si>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</si>
  <si>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</si>
  <si>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</si>
  <si>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</si>
  <si>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</si>
  <si>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</si>
  <si>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</si>
  <si>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</si>
  <si>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</si>
  <si>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</si>
  <si>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</si>
  <si>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</si>
  <si>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</si>
  <si>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</si>
  <si>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</si>
  <si>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</si>
  <si>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</si>
  <si>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</si>
  <si>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187.33</t>
  </si>
  <si>
    <t>▲ 109.33</t>
  </si>
  <si>
    <t>▲ 9.69</t>
  </si>
  <si>
    <t>▲ 19.58</t>
  </si>
  <si>
    <t>松島町水道事業会計</t>
  </si>
  <si>
    <t>一般会計</t>
  </si>
  <si>
    <t>松島町下水道事業特別会計</t>
  </si>
  <si>
    <t>松島町国民健康保険特別会計</t>
  </si>
  <si>
    <t>松島町介護保険特別会計</t>
  </si>
  <si>
    <t>松島町松島区外区有財産特別会計</t>
  </si>
  <si>
    <t>松島町観瀾亭等特別会計</t>
  </si>
  <si>
    <t>松島町後期高齢者医療特別会計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</si>
  <si>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</si>
  <si>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</si>
  <si>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</si>
  <si>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</si>
  <si>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</si>
  <si>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</si>
  <si>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</si>
  <si>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</si>
  <si>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東日本大震災復興交付金基金</t>
    <rPh sb="0" eb="3">
      <t>ヒガシニホン</t>
    </rPh>
    <rPh sb="3" eb="6">
      <t>ダイシンサイ</t>
    </rPh>
    <rPh sb="6" eb="8">
      <t>フッコウ</t>
    </rPh>
    <rPh sb="8" eb="11">
      <t>コウフキン</t>
    </rPh>
    <rPh sb="11" eb="13">
      <t>キキン</t>
    </rPh>
    <phoneticPr fontId="11"/>
  </si>
  <si>
    <t>庁舎建設基金</t>
    <rPh sb="0" eb="2">
      <t>チョウシャ</t>
    </rPh>
    <rPh sb="2" eb="4">
      <t>ケンセツ</t>
    </rPh>
    <rPh sb="4" eb="6">
      <t>キキン</t>
    </rPh>
    <phoneticPr fontId="11"/>
  </si>
  <si>
    <t>震災復興基金</t>
    <rPh sb="0" eb="2">
      <t>シンサイ</t>
    </rPh>
    <rPh sb="2" eb="4">
      <t>フッコウ</t>
    </rPh>
    <rPh sb="4" eb="6">
      <t>キキン</t>
    </rPh>
    <phoneticPr fontId="11"/>
  </si>
  <si>
    <t>長寿社会対策基金</t>
    <rPh sb="0" eb="2">
      <t>チョウジュ</t>
    </rPh>
    <rPh sb="2" eb="4">
      <t>シャカイ</t>
    </rPh>
    <rPh sb="4" eb="6">
      <t>タイサク</t>
    </rPh>
    <rPh sb="6" eb="8">
      <t>キキン</t>
    </rPh>
    <phoneticPr fontId="11"/>
  </si>
  <si>
    <t>ふるさと納税基金</t>
    <rPh sb="4" eb="6">
      <t>ノウゼイ</t>
    </rPh>
    <rPh sb="6" eb="8">
      <t>キキン</t>
    </rPh>
    <phoneticPr fontId="12"/>
  </si>
  <si>
    <t>-</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</si>
  <si>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</si>
  <si>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</si>
  <si>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</si>
  <si>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吉田川流域溜池大和町外３市３ヶ町村組合</t>
    <rPh sb="0" eb="3">
      <t>ヨシダガワ</t>
    </rPh>
    <rPh sb="3" eb="5">
      <t>リュウイキ</t>
    </rPh>
    <rPh sb="5" eb="7">
      <t>タメイケ</t>
    </rPh>
    <rPh sb="7" eb="10">
      <t>タイワチョウ</t>
    </rPh>
    <rPh sb="10" eb="11">
      <t>ソト</t>
    </rPh>
    <rPh sb="12" eb="13">
      <t>シ</t>
    </rPh>
    <rPh sb="15" eb="16">
      <t>マチ</t>
    </rPh>
    <rPh sb="16" eb="17">
      <t>ムラ</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</si>
  <si>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</si>
  <si>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</si>
  <si>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</si>
  <si>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品井沼ステーション</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</si>
  <si>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</si>
  <si>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</si>
  <si>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</si>
  <si>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</si>
  <si>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類似団体を大きく上回っているものの、地方債の新規発行を抑制してきたため、低下傾向にある。有形固定資産減価償却率は上昇傾向にあるため、公共施設等総合管理計画に基づき、老朽化対策等に努める。
</t>
    <rPh sb="44" eb="46">
      <t>テイカ</t>
    </rPh>
    <rPh sb="74" eb="76">
      <t>コウキョウ</t>
    </rPh>
    <rPh sb="76" eb="78">
      <t>シセツ</t>
    </rPh>
    <rPh sb="78" eb="79">
      <t>トウ</t>
    </rPh>
    <rPh sb="79" eb="81">
      <t>ソウゴウ</t>
    </rPh>
    <rPh sb="81" eb="83">
      <t>カンリ</t>
    </rPh>
    <rPh sb="83" eb="85">
      <t>ケイカク</t>
    </rPh>
    <rPh sb="86" eb="87">
      <t>モト</t>
    </rPh>
    <rPh sb="90" eb="93">
      <t>ロウキュウカ</t>
    </rPh>
    <rPh sb="93" eb="95">
      <t>タイサク</t>
    </rPh>
    <rPh sb="95" eb="96">
      <t>トウ</t>
    </rPh>
    <rPh sb="97" eb="98">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</si>
  <si>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</si>
  <si>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</si>
  <si>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</si>
  <si>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</si>
  <si>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</si>
  <si>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</si>
  <si>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より高いものの、毎年度数値は低下しており、類似団体平均値に近づきつつある。実質公債費比率も数値が低下しており、令和元年度は類似団体と同数値となった。地方債の新規発行を抑えているため、今後も低下傾向は続くものと想定される。</t>
    <rPh sb="1" eb="3">
      <t>ショウライ</t>
    </rPh>
    <rPh sb="3" eb="5">
      <t>フタン</t>
    </rPh>
    <rPh sb="5" eb="7">
      <t>ヒリツ</t>
    </rPh>
    <rPh sb="8" eb="10">
      <t>ルイジ</t>
    </rPh>
    <rPh sb="10" eb="12">
      <t>ダンタイ</t>
    </rPh>
    <rPh sb="14" eb="15">
      <t>タカ</t>
    </rPh>
    <rPh sb="20" eb="23">
      <t>マイネンド</t>
    </rPh>
    <rPh sb="23" eb="25">
      <t>スウチ</t>
    </rPh>
    <rPh sb="26" eb="28">
      <t>テイカ</t>
    </rPh>
    <rPh sb="33" eb="35">
      <t>ルイジ</t>
    </rPh>
    <rPh sb="35" eb="37">
      <t>ダンタイ</t>
    </rPh>
    <rPh sb="37" eb="40">
      <t>ヘイキンチ</t>
    </rPh>
    <rPh sb="41" eb="42">
      <t>チカ</t>
    </rPh>
    <rPh sb="49" eb="51">
      <t>ジッシツ</t>
    </rPh>
    <rPh sb="51" eb="54">
      <t>コウサイヒ</t>
    </rPh>
    <rPh sb="54" eb="56">
      <t>ヒリツ</t>
    </rPh>
    <rPh sb="57" eb="59">
      <t>スウチ</t>
    </rPh>
    <rPh sb="60" eb="62">
      <t>テイカ</t>
    </rPh>
    <rPh sb="67" eb="69">
      <t>レイワ</t>
    </rPh>
    <rPh sb="69" eb="72">
      <t>ガンネンド</t>
    </rPh>
    <rPh sb="73" eb="75">
      <t>ルイジ</t>
    </rPh>
    <rPh sb="75" eb="77">
      <t>ダンタイ</t>
    </rPh>
    <rPh sb="78" eb="79">
      <t>ドウ</t>
    </rPh>
    <rPh sb="79" eb="81">
      <t>スウチ</t>
    </rPh>
    <rPh sb="86" eb="89">
      <t>チホウサイ</t>
    </rPh>
    <rPh sb="90" eb="92">
      <t>シンキ</t>
    </rPh>
    <rPh sb="92" eb="94">
      <t>ハッコウ</t>
    </rPh>
    <rPh sb="95" eb="96">
      <t>オサ</t>
    </rPh>
    <rPh sb="103" eb="105">
      <t>コンゴ</t>
    </rPh>
    <rPh sb="106" eb="108">
      <t>テイカ</t>
    </rPh>
    <rPh sb="108" eb="110">
      <t>ケイコウ</t>
    </rPh>
    <rPh sb="111" eb="112">
      <t>ツヅ</t>
    </rPh>
    <rPh sb="116" eb="118">
      <t>ソウテイ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</si>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</sst>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E00E-406E-A6F7-F45F5487E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319163</c:v>
                </c:pt>
                <c:pt idx="1">
                  <c:v>245670</c:v>
                </c:pt>
                <c:pt idx="2">
                  <c:v>147787</c:v>
                </c:pt>
                <c:pt idx="3">
                  <c:v>135996</c:v>
                </c:pt>
                <c:pt idx="4">
                  <c:v>140647</c:v>
                </c:pt>
              </c:numCache>
            </c:numRef>
          </c:val>
          <c:smooth val="0"/>
          <c:extLst>
            <c:ext xmlns:c16="http://schemas.microsoft.com/office/drawing/2014/chart" uri="{C3380CC4-5D6E-409C-BE32-E72D297353CC}">
              <c16:uniqueId val="{00000001-E00E-406E-A6F7-F45F5487E1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27.55</c:v>
                </c:pt>
                <c:pt idx="1">
                  <c:v>79.989999999999995</c:v>
                </c:pt>
                <c:pt idx="2">
                  <c:v>11.27</c:v>
                </c:pt>
                <c:pt idx="3">
                  <c:v>14.16</c:v>
                </c:pt>
                <c:pt idx="4">
                  <c:v>8.35</c:v>
                </c:pt>
              </c:numCache>
            </c:numRef>
          </c:val>
          <c:extLst>
            <c:ext xmlns:c16="http://schemas.microsoft.com/office/drawing/2014/chart" uri="{C3380CC4-5D6E-409C-BE32-E72D297353CC}">
              <c16:uniqueId val="{00000000-3513-4E5B-9495-6396DF6402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52.43</c:v>
                </c:pt>
                <c:pt idx="1">
                  <c:v>46.96</c:v>
                </c:pt>
                <c:pt idx="2">
                  <c:v>44.54</c:v>
                </c:pt>
                <c:pt idx="3">
                  <c:v>37.56</c:v>
                </c:pt>
                <c:pt idx="4">
                  <c:v>31.26</c:v>
                </c:pt>
              </c:numCache>
            </c:numRef>
          </c:val>
          <c:extLst>
            <c:ext xmlns:c16="http://schemas.microsoft.com/office/drawing/2014/chart" uri="{C3380CC4-5D6E-409C-BE32-E72D297353CC}">
              <c16:uniqueId val="{00000001-3513-4E5B-9495-6396DF6402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-187.33</c:v>
                </c:pt>
                <c:pt idx="1">
                  <c:v>30.64</c:v>
                </c:pt>
                <c:pt idx="2">
                  <c:v>-109.33</c:v>
                </c:pt>
                <c:pt idx="3">
                  <c:v>-9.69</c:v>
                </c:pt>
                <c:pt idx="4">
                  <c:v>-19.579999999999998</c:v>
                </c:pt>
              </c:numCache>
            </c:numRef>
          </c:val>
          <c:smooth val="0"/>
          <c:extLst>
            <c:ext xmlns:c16="http://schemas.microsoft.com/office/drawing/2014/chart" uri="{C3380CC4-5D6E-409C-BE32-E72D297353CC}">
              <c16:uniqueId val="{00000002-3513-4E5B-9495-6396DF6402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0A2-4D0A-B2AB-224ED48E34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A2-4D0A-B2AB-224ED48E34BA}"/>
            </c:ext>
          </c:extLst>
        </c:ser>
        <c:ser>
          <c:idx val="2"/>
          <c:order val="2"/>
          <c:tx>
            <c:strRef>
              <c:f>データシート!$A$29</c:f>
              <c:strCache>
                <c:ptCount val="1"/>
                <c:pt idx="0">
                  <c:v>松島町後期高齢者医療特別会計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0.03</c:v>
                </c:pt>
                <c:pt idx="8">
                  <c:v>#N/A</c:v>
                </c:pt>
                <c:pt idx="9">
                  <c:v>0.04</c:v>
                </c:pt>
              </c:numCache>
            </c:numRef>
          </c:val>
          <c:extLst>
            <c:ext xmlns:c16="http://schemas.microsoft.com/office/drawing/2014/chart" uri="{C3380CC4-5D6E-409C-BE32-E72D297353CC}">
              <c16:uniqueId val="{00000002-30A2-4D0A-B2AB-224ED48E34BA}"/>
            </c:ext>
          </c:extLst>
        </c:ser>
        <c:ser>
          <c:idx val="3"/>
          <c:order val="3"/>
          <c:tx>
            <c:strRef>
              <c:f>データシート!$A$30</c:f>
              <c:strCache>
                <c:ptCount val="1"/>
                <c:pt idx="0">
                  <c:v>松島町観瀾亭等特別会計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0.22</c:v>
                </c:pt>
                <c:pt idx="2">
                  <c:v>#N/A</c:v>
                </c:pt>
                <c:pt idx="3">
                  <c:v>0.11</c:v>
                </c:pt>
                <c:pt idx="4">
                  <c:v>#N/A</c:v>
                </c:pt>
                <c:pt idx="5">
                  <c:v>0.8</c:v>
                </c:pt>
                <c:pt idx="6">
                  <c:v>#N/A</c:v>
                </c:pt>
                <c:pt idx="7">
                  <c:v>0.54</c:v>
                </c:pt>
                <c:pt idx="8">
                  <c:v>#N/A</c:v>
                </c:pt>
                <c:pt idx="9">
                  <c:v>0.38</c:v>
                </c:pt>
              </c:numCache>
            </c:numRef>
          </c:val>
          <c:extLst>
            <c:ext xmlns:c16="http://schemas.microsoft.com/office/drawing/2014/chart" uri="{C3380CC4-5D6E-409C-BE32-E72D297353CC}">
              <c16:uniqueId val="{00000003-30A2-4D0A-B2AB-224ED48E34BA}"/>
            </c:ext>
          </c:extLst>
        </c:ser>
        <c:ser>
          <c:idx val="4"/>
          <c:order val="4"/>
          <c:tx>
            <c:strRef>
              <c:f>データシート!$A$31</c:f>
              <c:strCache>
                <c:ptCount val="1"/>
                <c:pt idx="0">
                  <c:v>松島町松島区外区有財産特別会計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0.44</c:v>
                </c:pt>
              </c:numCache>
            </c:numRef>
          </c:val>
          <c:extLst>
            <c:ext xmlns:c16="http://schemas.microsoft.com/office/drawing/2014/chart" uri="{C3380CC4-5D6E-409C-BE32-E72D297353CC}">
              <c16:uniqueId val="{00000004-30A2-4D0A-B2AB-224ED48E34BA}"/>
            </c:ext>
          </c:extLst>
        </c:ser>
        <c:ser>
          <c:idx val="5"/>
          <c:order val="5"/>
          <c:tx>
            <c:strRef>
              <c:f>データシート!$A$32</c:f>
              <c:strCache>
                <c:ptCount val="1"/>
                <c:pt idx="0">
                  <c:v>松島町介護保険特別会計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1.33</c:v>
                </c:pt>
                <c:pt idx="2">
                  <c:v>#N/A</c:v>
                </c:pt>
                <c:pt idx="3">
                  <c:v>1.33</c:v>
                </c:pt>
                <c:pt idx="4">
                  <c:v>#N/A</c:v>
                </c:pt>
                <c:pt idx="5">
                  <c:v>1.27</c:v>
                </c:pt>
                <c:pt idx="6">
                  <c:v>#N/A</c:v>
                </c:pt>
                <c:pt idx="7">
                  <c:v>1.37</c:v>
                </c:pt>
                <c:pt idx="8">
                  <c:v>#N/A</c:v>
                </c:pt>
                <c:pt idx="9">
                  <c:v>0.81</c:v>
                </c:pt>
              </c:numCache>
            </c:numRef>
          </c:val>
          <c:extLst>
            <c:ext xmlns:c16="http://schemas.microsoft.com/office/drawing/2014/chart" uri="{C3380CC4-5D6E-409C-BE32-E72D297353CC}">
              <c16:uniqueId val="{00000005-30A2-4D0A-B2AB-224ED48E34BA}"/>
            </c:ext>
          </c:extLst>
        </c:ser>
        <c:ser>
          <c:idx val="6"/>
          <c:order val="6"/>
          <c:tx>
            <c:strRef>
              <c:f>データシート!$A$33</c:f>
              <c:strCache>
                <c:ptCount val="1"/>
                <c:pt idx="0">
                  <c:v>松島町国民健康保険特別会計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3.51</c:v>
                </c:pt>
                <c:pt idx="2">
                  <c:v>#N/A</c:v>
                </c:pt>
                <c:pt idx="3">
                  <c:v>4.91</c:v>
                </c:pt>
                <c:pt idx="4">
                  <c:v>#N/A</c:v>
                </c:pt>
                <c:pt idx="5">
                  <c:v>4.8</c:v>
                </c:pt>
                <c:pt idx="6">
                  <c:v>#N/A</c:v>
                </c:pt>
                <c:pt idx="7">
                  <c:v>1.08</c:v>
                </c:pt>
                <c:pt idx="8">
                  <c:v>#N/A</c:v>
                </c:pt>
                <c:pt idx="9">
                  <c:v>1.92</c:v>
                </c:pt>
              </c:numCache>
            </c:numRef>
          </c:val>
          <c:extLst>
            <c:ext xmlns:c16="http://schemas.microsoft.com/office/drawing/2014/chart" uri="{C3380CC4-5D6E-409C-BE32-E72D297353CC}">
              <c16:uniqueId val="{00000006-30A2-4D0A-B2AB-224ED48E34BA}"/>
            </c:ext>
          </c:extLst>
        </c:ser>
        <c:ser>
          <c:idx val="7"/>
          <c:order val="7"/>
          <c:tx>
            <c:strRef>
              <c:f>データシート!$A$34</c:f>
              <c:strCache>
                <c:ptCount val="1"/>
                <c:pt idx="0">
                  <c:v>松島町下水道事業特別会計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36.03</c:v>
                </c:pt>
                <c:pt idx="2">
                  <c:v>#N/A</c:v>
                </c:pt>
                <c:pt idx="3">
                  <c:v>53.68</c:v>
                </c:pt>
                <c:pt idx="4">
                  <c:v>#N/A</c:v>
                </c:pt>
                <c:pt idx="5">
                  <c:v>6.67</c:v>
                </c:pt>
                <c:pt idx="6">
                  <c:v>#N/A</c:v>
                </c:pt>
                <c:pt idx="7">
                  <c:v>3.58</c:v>
                </c:pt>
                <c:pt idx="8">
                  <c:v>#N/A</c:v>
                </c:pt>
                <c:pt idx="9">
                  <c:v>4.37</c:v>
                </c:pt>
              </c:numCache>
            </c:numRef>
          </c:val>
          <c:extLst>
            <c:ext xmlns:c16="http://schemas.microsoft.com/office/drawing/2014/chart" uri="{C3380CC4-5D6E-409C-BE32-E72D297353CC}">
              <c16:uniqueId val="{00000007-30A2-4D0A-B2AB-224ED48E34B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27.54</c:v>
                </c:pt>
                <c:pt idx="2">
                  <c:v>#N/A</c:v>
                </c:pt>
                <c:pt idx="3">
                  <c:v>79.959999999999994</c:v>
                </c:pt>
                <c:pt idx="4">
                  <c:v>#N/A</c:v>
                </c:pt>
                <c:pt idx="5">
                  <c:v>11.26</c:v>
                </c:pt>
                <c:pt idx="6">
                  <c:v>#N/A</c:v>
                </c:pt>
                <c:pt idx="7">
                  <c:v>14.15</c:v>
                </c:pt>
                <c:pt idx="8">
                  <c:v>#N/A</c:v>
                </c:pt>
                <c:pt idx="9">
                  <c:v>7.91</c:v>
                </c:pt>
              </c:numCache>
            </c:numRef>
          </c:val>
          <c:extLst>
            <c:ext xmlns:c16="http://schemas.microsoft.com/office/drawing/2014/chart" uri="{C3380CC4-5D6E-409C-BE32-E72D297353CC}">
              <c16:uniqueId val="{00000008-30A2-4D0A-B2AB-224ED48E34BA}"/>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32.93</c:v>
                </c:pt>
                <c:pt idx="2">
                  <c:v>#N/A</c:v>
                </c:pt>
                <c:pt idx="3">
                  <c:v>36.56</c:v>
                </c:pt>
                <c:pt idx="4">
                  <c:v>#N/A</c:v>
                </c:pt>
                <c:pt idx="5">
                  <c:v>37.18</c:v>
                </c:pt>
                <c:pt idx="6">
                  <c:v>#N/A</c:v>
                </c:pt>
                <c:pt idx="7">
                  <c:v>39.92</c:v>
                </c:pt>
                <c:pt idx="8">
                  <c:v>#N/A</c:v>
                </c:pt>
                <c:pt idx="9">
                  <c:v>41.88</c:v>
                </c:pt>
              </c:numCache>
            </c:numRef>
          </c:val>
          <c:extLst>
            <c:ext xmlns:c16="http://schemas.microsoft.com/office/drawing/2014/chart" uri="{C3380CC4-5D6E-409C-BE32-E72D297353CC}">
              <c16:uniqueId val="{00000009-30A2-4D0A-B2AB-224ED48E34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616</c:v>
                </c:pt>
                <c:pt idx="5">
                  <c:v>568</c:v>
                </c:pt>
                <c:pt idx="8">
                  <c:v>571</c:v>
                </c:pt>
                <c:pt idx="11">
                  <c:v>541</c:v>
                </c:pt>
                <c:pt idx="14">
                  <c:v>522</c:v>
                </c:pt>
              </c:numCache>
            </c:numRef>
          </c:val>
          <c:extLst>
            <c:ext xmlns:c16="http://schemas.microsoft.com/office/drawing/2014/chart" uri="{C3380CC4-5D6E-409C-BE32-E72D297353CC}">
              <c16:uniqueId val="{00000000-C286-4F94-AE0C-9174C7147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86-4F94-AE0C-9174C7147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86-4F94-AE0C-9174C7147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c:v>
                </c:pt>
                <c:pt idx="3">
                  <c:v>12</c:v>
                </c:pt>
                <c:pt idx="6">
                  <c:v>6</c:v>
                </c:pt>
                <c:pt idx="9">
                  <c:v>4</c:v>
                </c:pt>
                <c:pt idx="12">
                  <c:v>5</c:v>
                </c:pt>
              </c:numCache>
            </c:numRef>
          </c:val>
          <c:extLst>
            <c:ext xmlns:c16="http://schemas.microsoft.com/office/drawing/2014/chart" uri="{C3380CC4-5D6E-409C-BE32-E72D297353CC}">
              <c16:uniqueId val="{00000003-C286-4F94-AE0C-9174C7147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373</c:v>
                </c:pt>
                <c:pt idx="3">
                  <c:v>360</c:v>
                </c:pt>
                <c:pt idx="6">
                  <c:v>316</c:v>
                </c:pt>
                <c:pt idx="9">
                  <c:v>178</c:v>
                </c:pt>
                <c:pt idx="12">
                  <c:v>321</c:v>
                </c:pt>
              </c:numCache>
            </c:numRef>
          </c:val>
          <c:extLst>
            <c:ext xmlns:c16="http://schemas.microsoft.com/office/drawing/2014/chart" uri="{C3380CC4-5D6E-409C-BE32-E72D297353CC}">
              <c16:uniqueId val="{00000004-C286-4F94-AE0C-9174C7147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86-4F94-AE0C-9174C7147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86-4F94-AE0C-9174C7147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539</c:v>
                </c:pt>
                <c:pt idx="3">
                  <c:v>510</c:v>
                </c:pt>
                <c:pt idx="6">
                  <c:v>535</c:v>
                </c:pt>
                <c:pt idx="9">
                  <c:v>540</c:v>
                </c:pt>
                <c:pt idx="12">
                  <c:v>526</c:v>
                </c:pt>
              </c:numCache>
            </c:numRef>
          </c:val>
          <c:extLst>
            <c:ext xmlns:c16="http://schemas.microsoft.com/office/drawing/2014/chart" uri="{C3380CC4-5D6E-409C-BE32-E72D297353CC}">
              <c16:uniqueId val="{00000007-C286-4F94-AE0C-9174C71472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308</c:v>
                </c:pt>
                <c:pt idx="2">
                  <c:v>#N/A</c:v>
                </c:pt>
                <c:pt idx="3">
                  <c:v>#N/A</c:v>
                </c:pt>
                <c:pt idx="4">
                  <c:v>314</c:v>
                </c:pt>
                <c:pt idx="5">
                  <c:v>#N/A</c:v>
                </c:pt>
                <c:pt idx="6">
                  <c:v>#N/A</c:v>
                </c:pt>
                <c:pt idx="7">
                  <c:v>286</c:v>
                </c:pt>
                <c:pt idx="8">
                  <c:v>#N/A</c:v>
                </c:pt>
                <c:pt idx="9">
                  <c:v>#N/A</c:v>
                </c:pt>
                <c:pt idx="10">
                  <c:v>181</c:v>
                </c:pt>
                <c:pt idx="11">
                  <c:v>#N/A</c:v>
                </c:pt>
                <c:pt idx="12">
                  <c:v>#N/A</c:v>
                </c:pt>
                <c:pt idx="13">
                  <c:v>330</c:v>
                </c:pt>
                <c:pt idx="14">
                  <c:v>#N/A</c:v>
                </c:pt>
              </c:numCache>
            </c:numRef>
          </c:val>
          <c:smooth val="0"/>
          <c:extLst>
            <c:ext xmlns:c16="http://schemas.microsoft.com/office/drawing/2014/chart" uri="{C3380CC4-5D6E-409C-BE32-E72D297353CC}">
              <c16:uniqueId val="{00000008-C286-4F94-AE0C-9174C71472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6400</c:v>
                </c:pt>
                <c:pt idx="5">
                  <c:v>6073</c:v>
                </c:pt>
                <c:pt idx="8">
                  <c:v>5847</c:v>
                </c:pt>
                <c:pt idx="11">
                  <c:v>5667</c:v>
                </c:pt>
                <c:pt idx="14">
                  <c:v>5485</c:v>
                </c:pt>
              </c:numCache>
            </c:numRef>
          </c:val>
          <c:extLst>
            <c:ext xmlns:c16="http://schemas.microsoft.com/office/drawing/2014/chart" uri="{C3380CC4-5D6E-409C-BE32-E72D297353CC}">
              <c16:uniqueId val="{00000000-CB08-4B83-B5D0-22FC17EF8F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564</c:v>
                </c:pt>
                <c:pt idx="5">
                  <c:v>439</c:v>
                </c:pt>
                <c:pt idx="8">
                  <c:v>392</c:v>
                </c:pt>
                <c:pt idx="11">
                  <c:v>347</c:v>
                </c:pt>
                <c:pt idx="14">
                  <c:v>357</c:v>
                </c:pt>
              </c:numCache>
            </c:numRef>
          </c:val>
          <c:extLst>
            <c:ext xmlns:c16="http://schemas.microsoft.com/office/drawing/2014/chart" uri="{C3380CC4-5D6E-409C-BE32-E72D297353CC}">
              <c16:uniqueId val="{00000001-CB08-4B83-B5D0-22FC17EF8F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2578</c:v>
                </c:pt>
                <c:pt idx="5">
                  <c:v>3021</c:v>
                </c:pt>
                <c:pt idx="8">
                  <c:v>3113</c:v>
                </c:pt>
                <c:pt idx="11">
                  <c:v>3048</c:v>
                </c:pt>
                <c:pt idx="14">
                  <c:v>3116</c:v>
                </c:pt>
              </c:numCache>
            </c:numRef>
          </c:val>
          <c:extLst>
            <c:ext xmlns:c16="http://schemas.microsoft.com/office/drawing/2014/chart" uri="{C3380CC4-5D6E-409C-BE32-E72D297353CC}">
              <c16:uniqueId val="{00000002-CB08-4B83-B5D0-22FC17EF8F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08-4B83-B5D0-22FC17EF8F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08-4B83-B5D0-22FC17EF8F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5-CB08-4B83-B5D0-22FC17EF8F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1088</c:v>
                </c:pt>
                <c:pt idx="3">
                  <c:v>1017</c:v>
                </c:pt>
                <c:pt idx="6">
                  <c:v>941</c:v>
                </c:pt>
                <c:pt idx="9">
                  <c:v>897</c:v>
                </c:pt>
                <c:pt idx="12">
                  <c:v>855</c:v>
                </c:pt>
              </c:numCache>
            </c:numRef>
          </c:val>
          <c:extLst>
            <c:ext xmlns:c16="http://schemas.microsoft.com/office/drawing/2014/chart" uri="{C3380CC4-5D6E-409C-BE32-E72D297353CC}">
              <c16:uniqueId val="{00000006-CB08-4B83-B5D0-22FC17EF8F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c:v>
                </c:pt>
                <c:pt idx="3">
                  <c:v>21</c:v>
                </c:pt>
                <c:pt idx="6">
                  <c:v>31</c:v>
                </c:pt>
                <c:pt idx="9">
                  <c:v>33</c:v>
                </c:pt>
                <c:pt idx="12">
                  <c:v>66</c:v>
                </c:pt>
              </c:numCache>
            </c:numRef>
          </c:val>
          <c:extLst>
            <c:ext xmlns:c16="http://schemas.microsoft.com/office/drawing/2014/chart" uri="{C3380CC4-5D6E-409C-BE32-E72D297353CC}">
              <c16:uniqueId val="{00000007-CB08-4B83-B5D0-22FC17EF8F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4642</c:v>
                </c:pt>
                <c:pt idx="3">
                  <c:v>4773</c:v>
                </c:pt>
                <c:pt idx="6">
                  <c:v>4257</c:v>
                </c:pt>
                <c:pt idx="9">
                  <c:v>3418</c:v>
                </c:pt>
                <c:pt idx="12">
                  <c:v>3279</c:v>
                </c:pt>
              </c:numCache>
            </c:numRef>
          </c:val>
          <c:extLst>
            <c:ext xmlns:c16="http://schemas.microsoft.com/office/drawing/2014/chart" uri="{C3380CC4-5D6E-409C-BE32-E72D297353CC}">
              <c16:uniqueId val="{00000008-CB08-4B83-B5D0-22FC17EF8F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45</c:v>
                </c:pt>
                <c:pt idx="3">
                  <c:v>35</c:v>
                </c:pt>
                <c:pt idx="6">
                  <c:v>25</c:v>
                </c:pt>
                <c:pt idx="9">
                  <c:v>16</c:v>
                </c:pt>
                <c:pt idx="12">
                  <c:v>7</c:v>
                </c:pt>
              </c:numCache>
            </c:numRef>
          </c:val>
          <c:extLst>
            <c:ext xmlns:c16="http://schemas.microsoft.com/office/drawing/2014/chart" uri="{C3380CC4-5D6E-409C-BE32-E72D297353CC}">
              <c16:uniqueId val="{00000009-CB08-4B83-B5D0-22FC17EF8F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6238</c:v>
                </c:pt>
                <c:pt idx="3">
                  <c:v>6023</c:v>
                </c:pt>
                <c:pt idx="6">
                  <c:v>5870</c:v>
                </c:pt>
                <c:pt idx="9">
                  <c:v>5661</c:v>
                </c:pt>
                <c:pt idx="12">
                  <c:v>5482</c:v>
                </c:pt>
              </c:numCache>
            </c:numRef>
          </c:val>
          <c:extLst>
            <c:ext xmlns:c16="http://schemas.microsoft.com/office/drawing/2014/chart" uri="{C3380CC4-5D6E-409C-BE32-E72D297353CC}">
              <c16:uniqueId val="{0000000A-CB08-4B83-B5D0-22FC17EF8F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2505</c:v>
                </c:pt>
                <c:pt idx="2">
                  <c:v>#N/A</c:v>
                </c:pt>
                <c:pt idx="3">
                  <c:v>#N/A</c:v>
                </c:pt>
                <c:pt idx="4">
                  <c:v>2338</c:v>
                </c:pt>
                <c:pt idx="5">
                  <c:v>#N/A</c:v>
                </c:pt>
                <c:pt idx="6">
                  <c:v>#N/A</c:v>
                </c:pt>
                <c:pt idx="7">
                  <c:v>1775</c:v>
                </c:pt>
                <c:pt idx="8">
                  <c:v>#N/A</c:v>
                </c:pt>
                <c:pt idx="9">
                  <c:v>#N/A</c:v>
                </c:pt>
                <c:pt idx="10">
                  <c:v>964</c:v>
                </c:pt>
                <c:pt idx="11">
                  <c:v>#N/A</c:v>
                </c:pt>
                <c:pt idx="12">
                  <c:v>#N/A</c:v>
                </c:pt>
                <c:pt idx="13">
                  <c:v>732</c:v>
                </c:pt>
                <c:pt idx="14">
                  <c:v>#N/A</c:v>
                </c:pt>
              </c:numCache>
            </c:numRef>
          </c:val>
          <c:smooth val="0"/>
          <c:extLst>
            <c:ext xmlns:c16="http://schemas.microsoft.com/office/drawing/2014/chart" uri="{C3380CC4-5D6E-409C-BE32-E72D297353CC}">
              <c16:uniqueId val="{0000000B-CB08-4B83-B5D0-22FC17EF8F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1726</c:v>
                </c:pt>
                <c:pt idx="1">
                  <c:v>1457</c:v>
                </c:pt>
                <c:pt idx="2">
                  <c:v>1206</c:v>
                </c:pt>
              </c:numCache>
            </c:numRef>
          </c:val>
          <c:extLst>
            <c:ext xmlns:c16="http://schemas.microsoft.com/office/drawing/2014/chart" uri="{C3380CC4-5D6E-409C-BE32-E72D297353CC}">
              <c16:uniqueId val="{00000000-7E3D-4566-88D8-B478F32B3E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301</c:v>
                </c:pt>
                <c:pt idx="1">
                  <c:v>301</c:v>
                </c:pt>
                <c:pt idx="2">
                  <c:v>301</c:v>
                </c:pt>
              </c:numCache>
            </c:numRef>
          </c:val>
          <c:extLst>
            <c:ext xmlns:c16="http://schemas.microsoft.com/office/drawing/2014/chart" uri="{C3380CC4-5D6E-409C-BE32-E72D297353CC}">
              <c16:uniqueId val="{00000001-7E3D-4566-88D8-B478F32B3E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4958</c:v>
                </c:pt>
                <c:pt idx="1">
                  <c:v>3584</c:v>
                </c:pt>
                <c:pt idx="2">
                  <c:v>2581</c:v>
                </c:pt>
              </c:numCache>
            </c:numRef>
          </c:val>
          <c:extLst>
            <c:ext xmlns:c16="http://schemas.microsoft.com/office/drawing/2014/chart" uri="{C3380CC4-5D6E-409C-BE32-E72D297353CC}">
              <c16:uniqueId val="{00000002-7E3D-4566-88D8-B478F32B3E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{53879E3F-1043-4ED7-B6E7-50C77D3FCD1F}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C31-4775-B0FE-EFBE41BB46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{83A9BF35-0B62-4AEF-917B-3189E66C3DB1}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31-4775-B0FE-EFBE41BB46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{5C172DCC-1BE6-4180-954A-249445A29B8B}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31-4775-B0FE-EFBE41BB46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{2A2766FD-2ED5-4726-9454-9F73648F74E3}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31-4775-B0FE-EFBE41BB46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{1273E5F0-F0A1-4E9A-AA6E-D7C4926698A9}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31-4775-B0FE-EFBE41BB46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{C6ECBCF5-E9D8-4A6F-B53E-D872DDD97A25}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C31-4775-B0FE-EFBE41BB46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{DFC8D428-B046-464C-8C86-241272A0F302}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C31-4775-B0FE-EFBE41BB46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{11E717AE-B910-40FC-9A1E-EB1BD6C0738D}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C31-4775-B0FE-EFBE41BB46E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{1DA710EF-A6F6-4ECF-A903-EC3F2E471D64}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C31-4775-B0FE-EFBE41BB46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59.9</c:v>
                </c:pt>
                <c:pt idx="32">
                  <c:v>61.3</c:v>
                </c:pt>
              </c:numCache>
            </c:numRef>
          </c:xVal>
          <c:yVal>
            <c:numRef>
              <c:f>公会計指標分析・財政指標組合せ分析表!$BP$51:$DC$51</c:f>
              <c:numCache>
                <c:formatCode>#,##0.0;"▲ "#,##0.0</c:formatCode>
                <c:ptCount val="40"/>
                <c:pt idx="16">
                  <c:v>53.2</c:v>
                </c:pt>
                <c:pt idx="24">
                  <c:v>28.7</c:v>
                </c:pt>
                <c:pt idx="32">
                  <c:v>21.7</c:v>
                </c:pt>
              </c:numCache>
            </c:numRef>
          </c:yVal>
          <c:smooth val="0"/>
          <c:extLst>
            <c:ext xmlns:c16="http://schemas.microsoft.com/office/drawing/2014/chart" uri="{C3380CC4-5D6E-409C-BE32-E72D297353CC}">
              <c16:uniqueId val="{00000009-EC31-4775-B0FE-EFBE41BB46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{06B8C216-0ED8-446B-BAB5-D047560D9982}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C31-4775-B0FE-EFBE41BB46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{2DD65162-BDAC-4952-87FD-F4F30AF1BBE6}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31-4775-B0FE-EFBE41BB46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{AB61453B-A4C9-4CE6-B1B3-A3C3F2449FC3}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31-4775-B0FE-EFBE41BB46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{0F03FDD8-A9B6-4B30-9DE4-2DBC535B916B}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31-4775-B0FE-EFBE41BB46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{6E0B6F00-6A83-4739-8734-2F7117327915}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31-4775-B0FE-EFBE41BB46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{409C6B55-DCFE-4239-9094-68C46B1D9026}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C31-4775-B0FE-EFBE41BB46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{900598B5-238A-4E9C-AE7C-86FDCEE8E303}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C31-4775-B0FE-EFBE41BB46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{B038A72C-8712-4F9C-95D6-617EE87B3367}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C31-4775-B0FE-EFBE41BB46E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{8DA7C5EE-5A6C-45CA-876F-2C6231E0C2BB}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C31-4775-B0FE-EFBE41BB46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59.8</c:v>
                </c:pt>
                <c:pt idx="32">
                  <c:v>59.7</c:v>
                </c:pt>
              </c:numCache>
            </c:numRef>
          </c:xVal>
          <c:yVal>
            <c:numRef>
              <c:f>公会計指標分析・財政指標組合せ分析表!$BP$55:$DC$55</c:f>
              <c:numCache>
                <c:formatCode>#,##0.0;"▲ "#,##0.0</c:formatCode>
                <c:ptCount val="40"/>
                <c:pt idx="16">
                  <c:v>0</c:v>
                </c:pt>
                <c:pt idx="24">
                  <c:v>0</c:v>
                </c:pt>
                <c:pt idx="32">
                  <c:v>3.1</c:v>
                </c:pt>
              </c:numCache>
            </c:numRef>
          </c:yVal>
          <c:smooth val="0"/>
          <c:extLst>
            <c:ext xmlns:c16="http://schemas.microsoft.com/office/drawing/2014/chart" uri="{C3380CC4-5D6E-409C-BE32-E72D297353CC}">
              <c16:uniqueId val="{00000013-EC31-4775-B0FE-EFBE41BB46E5}"/>
            </c:ext>
          </c:extLst>
        </c:ser>
        <c:dLbls>
          <c:showLegendKey val="0"/>
          <c:showVal val="1"/>
          <c:showCatName val="0"/>
          <c:showSerName val="0"/>
          <c:showPercent val="0"/>
          <c:showBubbleSize val="0"/>
        </c:dLbls>
        <c:axId val="46179840"/>
        <c:axId val="46181760"/>
      </c:scatterChart>
      <c:valAx>
        <c:axId val="46179840"/>
        <c:scaling>
          <c:orientation val="minMax"/>
          <c:max val="61.6"/>
          <c:min val="5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{BEFA9037-D746-4724-8910-FE1AF1C4CF43}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D10-4017-B5C5-97D16CE06D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{07EEC4C6-6AEB-4A9E-8C2D-F107A6BA665D}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10-4017-B5C5-97D16CE06D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{643242B5-9EED-42C8-8C7B-5EAE8AD58C3D}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10-4017-B5C5-97D16CE06D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{D66500BD-8910-4AF3-BC17-88F3B9C9D4C6}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10-4017-B5C5-97D16CE06D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{E2EB9140-DA2A-4578-997D-CE3C1A1B8479}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10-4017-B5C5-97D16CE06D6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{73B1F1AC-8196-4627-B4B3-F7F92C54A1DB}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D10-4017-B5C5-97D16CE06D6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{297560C8-3F3E-4C77-8D50-1C18CA576C7E}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D10-4017-B5C5-97D16CE06D6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{B0A7C29F-83C9-4134-8593-59376E5423D3}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D10-4017-B5C5-97D16CE06D6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{5FC4A134-C379-49A6-9B4C-1E0677A13BAF}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D10-4017-B5C5-97D16CE06D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9.4</c:v>
                </c:pt>
                <c:pt idx="16">
                  <c:v>9.1</c:v>
                </c:pt>
                <c:pt idx="24">
                  <c:v>7.8</c:v>
                </c:pt>
                <c:pt idx="32">
                  <c:v>7.9</c:v>
                </c:pt>
              </c:numCache>
            </c:numRef>
          </c:xVal>
          <c:yVal>
            <c:numRef>
              <c:f>公会計指標分析・財政指標組合せ分析表!$BP$73:$DC$73</c:f>
              <c:numCache>
                <c:formatCode>#,##0.0;"▲ "#,##0.0</c:formatCode>
                <c:ptCount val="40"/>
                <c:pt idx="0">
                  <c:v>74.8</c:v>
                </c:pt>
                <c:pt idx="8">
                  <c:v>71.2</c:v>
                </c:pt>
                <c:pt idx="16">
                  <c:v>53.2</c:v>
                </c:pt>
                <c:pt idx="24">
                  <c:v>28.7</c:v>
                </c:pt>
                <c:pt idx="32">
                  <c:v>21.7</c:v>
                </c:pt>
              </c:numCache>
            </c:numRef>
          </c:yVal>
          <c:smooth val="0"/>
          <c:extLst>
            <c:ext xmlns:c16="http://schemas.microsoft.com/office/drawing/2014/chart" uri="{C3380CC4-5D6E-409C-BE32-E72D297353CC}">
              <c16:uniqueId val="{00000009-9D10-4017-B5C5-97D16CE06D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{8BFAC5E8-40AA-415C-80F2-C859A28345F2}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D10-4017-B5C5-97D16CE06D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{3BF87DB1-2ED4-44D1-9B65-46EB5A16FA44}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10-4017-B5C5-97D16CE06D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{64F2BCA0-FAB1-4584-B155-7BEB79FB5D46}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10-4017-B5C5-97D16CE06D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{70FAD5AD-ED0C-4E74-8903-9D1E35BFB98C}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10-4017-B5C5-97D16CE06D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{5FAE381E-6654-4F28-A74E-149353ECC12E}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10-4017-B5C5-97D16CE06D69}"/>
                </c:ext>
              </c:extLst>
            </c:dLbl>
            <c:dLbl>
              <c:idx val="8"/>
              <c:layout>
                <c:manualLayout>
                  <c:x val="-4.5160355153971272E-2"/>
                  <c:y val="-5.594602943886159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{3813CB33-86D4-4294-9E5F-0FDAE7ABDE43}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D10-4017-B5C5-97D16CE06D69}"/>
                </c:ext>
              </c:extLst>
            </c:dLbl>
            <c:dLbl>
              <c:idx val="16"/>
              <c:layout>
                <c:manualLayout>
                  <c:x val="-1.8235628084249993E-2"/>
                  <c:y val="-5.918116701954302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{382FDE8F-423C-47F8-B04A-C6D34E2FB8A4}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D10-4017-B5C5-97D16CE06D6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{6555E359-C71E-4115-BB5A-E35994491EA8}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D10-4017-B5C5-97D16CE06D69}"/>
                </c:ext>
              </c:extLst>
            </c:dLbl>
            <c:dLbl>
              <c:idx val="32"/>
              <c:layout>
                <c:manualLayout>
                  <c:x val="-3.1570342725075584E-2"/>
                  <c:y val="-7.2122402317407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{F67D3AF3-0A2E-448B-84BF-E75C0F3438D9}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D10-4017-B5C5-97D16CE06D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9D10-4017-B5C5-97D16CE06D69}"/>
            </c:ext>
          </c:extLst>
        </c:ser>
        <c:dLbls>
          <c:showLegendKey val="0"/>
          <c:showVal val="1"/>
          <c:showCatName val="0"/>
          <c:showSerName val="0"/>
          <c:showPercent val="0"/>
          <c:showBubbleSize val="0"/>
        </c:dLbls>
        <c:axId val="84219776"/>
        <c:axId val="84234240"/>
      </c:scatterChart>
      <c:valAx>
        <c:axId val="84219776"/>
        <c:scaling>
          <c:orientation val="minMax"/>
          <c:max val="9.6"/>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本町における実質公債費比率については、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％であり平成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元利償還金については、</a:t>
          </a:r>
          <a:r>
            <a:rPr kumimoji="1" lang="ja-JP" altLang="en-US" sz="1100">
              <a:solidFill>
                <a:schemeClr val="dk1"/>
              </a:solidFill>
              <a:effectLst/>
              <a:latin typeface="+mn-lt"/>
              <a:ea typeface="+mn-ea"/>
              <a:cs typeface="+mn-cs"/>
            </a:rPr>
            <a:t>松島運動公園整備事業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償還完了等により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年度より減額となった。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松島中学校グラウンド改修工事</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町営三浦墓地法面整備事業</a:t>
          </a:r>
          <a:r>
            <a:rPr kumimoji="1" lang="ja-JP" altLang="ja-JP" sz="1100">
              <a:solidFill>
                <a:schemeClr val="dk1"/>
              </a:solidFill>
              <a:effectLst/>
              <a:latin typeface="+mn-lt"/>
              <a:ea typeface="+mn-ea"/>
              <a:cs typeface="+mn-cs"/>
            </a:rPr>
            <a:t>に係る起債の償還開始により元利償還金については高い数値を推移すると見込まれる。新規発行に際しては起債に大きく頼ることのない財政運営に努め、実質公債費比率の上昇を抑えていく。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本町における将来負担比率については、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％であり平成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年度と比べると</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地方債の現在高については、借入を抑制しており、今年度も平成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年度より残高が約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億円減少している。また、一般会計等における現在高の約半分は臨時財政対策債である。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年度はコロナ禍による臨時財政対策債の借入増が見込まれており一時的に増加に転じる可能性があるが、</a:t>
          </a:r>
          <a:r>
            <a:rPr kumimoji="1" lang="ja-JP" altLang="ja-JP" sz="1100">
              <a:solidFill>
                <a:schemeClr val="dk1"/>
              </a:solidFill>
              <a:effectLst/>
              <a:latin typeface="+mn-lt"/>
              <a:ea typeface="+mn-ea"/>
              <a:cs typeface="+mn-cs"/>
            </a:rPr>
            <a:t>今後も新規発行に際しては、事業の緊急性・ニーズ等を的確に把握し適切な処理に努めていく。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・復興交付金事業の財源として配分されている東日本大震災復興交付金基金については、事業進捗により減少している。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財政調整基金については、震災復興特別交付税の過年度精算分により取崩し額が増加したため減少している。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・東日本大震災復興交付金基金については復興交付金事業の進捗により減少していくもので事業完了後には余剰分を国に返還となる。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財政調整基金については、震災復興特別交付税の未精算分も含まれており今後返還等となる予定である。また、直近で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認定こども園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整備等のハード事業が予定されており、他の事業精査と並行して行いながらも積立額は減少となる見込み。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・東日本大震災復興交付金基金：東日本大震災からの復興・復旧に係る避難道路整備事業や下水道整備事業等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・震災復興基金：復興定住促進や住宅再建支援、防災対策事業等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・庁舎建設基金：庁舎敷地購入・庁舎建設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・ふるさと納税基金：寄附者の意向に応じた施策の推進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・長寿社会対策基金：福祉活動の促進、高齢化社会に対応した施策の推進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・東日本大震災復興交付金基金：国からの配分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億円、前年度事業精査による積戻金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億円を積立する一方、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避難道路整備事業や漁港関係事業に係る財源として約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千万円を積立することとしているため増加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・ふるさと納税基金：寄附金の増による増加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・震災復興基金：事業精査により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約百万円積立てた一方、復興事業推進のため復興定住促進事業や津波被災住宅再建支援事業・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避難所備品整理事業等の財源として約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・東日本大震災復興交付金基金：復興交付金事業完了後、未執行分については国に返還予定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・庁舎建設基金：現庁舎敷地は令和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年度までの借地となっており、今後の建替えや敷地購入のため毎年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千万円を積立予定だが、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経常経費増による財源不足により令和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千万円の積立とする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・ふるさと納税基金：寄附者の意向に沿って事業に活用していく予定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・震災復興基金：復興事業に係る財源として取崩し予定で、基金中津波被災住宅再建支援分について残額を返還予定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・復興事業に係る震災復興特別交付税未精算分が含まれていることから増加していたが事業進捗による精算により減少している。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・復興事業の進捗による震災復興特別交付税精算及び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認定こども園推進事業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や施設老朽化対策事業等による財源不足に係る基金取崩など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・予算状況により積立・取崩ししておらず増減なし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・全体事業計画と地方債償還計画を踏まえ今後の予算状況により積立・取崩しを行う予定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％であり、上昇傾向にある。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整備した避難所等の災害関連施設が全体数値を引き下げており、その他多くの固定資産は数値以上に更新時期に来ているため、公共施設等総合管理計画や個別施設計画に基づいた適正管理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102433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30</xdr:row>
      <xdr:rowOff>3356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87520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46899</xdr:rowOff>
    </xdr:from>
    <xdr:to>
      <xdr:col>15</xdr:col>
      <xdr:colOff>187325</xdr:colOff>
      <xdr:row>29</xdr:row>
      <xdr:rowOff>148499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7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97699</xdr:rowOff>
    </xdr:from>
    <xdr:to>
      <xdr:col>19</xdr:col>
      <xdr:colOff>136525</xdr:colOff>
      <xdr:row>29</xdr:row>
      <xdr:rowOff>131626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84127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2103</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5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本町における債務償還比率については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ポイント高くなっている。地方債の新規発行を抑制し、償還が完了した起債もあることから、ここ数年は数値の改善傾向にある。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139721</xdr:rowOff>
    </xdr:from>
    <xdr:to>
      <xdr:col>76</xdr:col>
      <xdr:colOff>73025</xdr:colOff>
      <xdr:row>31</xdr:row>
      <xdr:rowOff>69871</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744700" y="60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118148</xdr:rowOff>
    </xdr:from>
    <xdr:ext cx="469744"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4846300" y="603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23925</xdr:rowOff>
    </xdr:from>
    <xdr:to>
      <xdr:col>72</xdr:col>
      <xdr:colOff>123825</xdr:colOff>
      <xdr:row>31</xdr:row>
      <xdr:rowOff>125525</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033500" y="61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19071</xdr:rowOff>
    </xdr:from>
    <xdr:to>
      <xdr:col>76</xdr:col>
      <xdr:colOff>22225</xdr:colOff>
      <xdr:row>31</xdr:row>
      <xdr:rowOff>74725</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flipV="1">
          <a:off x="14084300" y="6105546"/>
          <a:ext cx="7112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115083</xdr:rowOff>
    </xdr:from>
    <xdr:to>
      <xdr:col>68</xdr:col>
      <xdr:colOff>123825</xdr:colOff>
      <xdr:row>32</xdr:row>
      <xdr:rowOff>45233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2715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74725</xdr:rowOff>
    </xdr:from>
    <xdr:to>
      <xdr:col>72</xdr:col>
      <xdr:colOff>73025</xdr:colOff>
      <xdr:row>31</xdr:row>
      <xdr:rowOff>165883</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3322300" y="6161200"/>
          <a:ext cx="762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73342</xdr:rowOff>
    </xdr:from>
    <xdr:to>
      <xdr:col>64</xdr:col>
      <xdr:colOff>123825</xdr:colOff>
      <xdr:row>32</xdr:row>
      <xdr:rowOff>3492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509500" y="61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124142</xdr:rowOff>
    </xdr:from>
    <xdr:to>
      <xdr:col>68</xdr:col>
      <xdr:colOff>73025</xdr:colOff>
      <xdr:row>31</xdr:row>
      <xdr:rowOff>165883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2560300" y="6210617"/>
          <a:ext cx="7620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23445</xdr:rowOff>
    </xdr:from>
    <xdr:to>
      <xdr:col>60</xdr:col>
      <xdr:colOff>123825</xdr:colOff>
      <xdr:row>31</xdr:row>
      <xdr:rowOff>125045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747500" y="61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74245</xdr:rowOff>
    </xdr:from>
    <xdr:to>
      <xdr:col>64</xdr:col>
      <xdr:colOff>73025</xdr:colOff>
      <xdr:row>31</xdr:row>
      <xdr:rowOff>124142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1798300" y="6160720"/>
          <a:ext cx="762000" cy="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49" name="n_1aveValue債務償還比率">
          <a:extLst>
            <a:ext uri="{FF2B5EF4-FFF2-40B4-BE49-F238E27FC236}">
              <a16:creationId xmlns:a16="http://schemas.microsoft.com/office/drawing/2014/main" id="{00000000-0008-0000-0000-000095000000}"/>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0" name="n_2aveValue債務償還比率">
          <a:extLst>
            <a:ext uri="{FF2B5EF4-FFF2-40B4-BE49-F238E27FC236}">
              <a16:creationId xmlns:a16="http://schemas.microsoft.com/office/drawing/2014/main" id="{00000000-0008-0000-0000-000096000000}"/>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1" name="n_3aveValue債務償還比率">
          <a:extLst>
            <a:ext uri="{FF2B5EF4-FFF2-40B4-BE49-F238E27FC236}">
              <a16:creationId xmlns:a16="http://schemas.microsoft.com/office/drawing/2014/main" id="{00000000-0008-0000-0000-000097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2" name="n_4aveValue債務償還比率">
          <a:extLst>
            <a:ext uri="{FF2B5EF4-FFF2-40B4-BE49-F238E27FC236}">
              <a16:creationId xmlns:a16="http://schemas.microsoft.com/office/drawing/2014/main" id="{00000000-0008-0000-0000-000098000000}"/>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116652</xdr:rowOff>
    </xdr:from>
    <xdr:ext cx="469744" cy="259045"/>
    <xdr:sp macro="" textlink="">
      <xdr:nvSpPr>
        <xdr:cNvPr id="153" name="n_1mainValue債務償還比率">
          <a:extLst>
            <a:ext uri="{FF2B5EF4-FFF2-40B4-BE49-F238E27FC236}">
              <a16:creationId xmlns:a16="http://schemas.microsoft.com/office/drawing/2014/main" id="{00000000-0008-0000-0000-000099000000}"/>
            </a:ext>
          </a:extLst>
        </xdr:cNvPr>
        <xdr:cNvSpPr txBox="1"/>
      </xdr:nvSpPr>
      <xdr:spPr>
        <a:xfrm>
          <a:off x="13836727" y="62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36360</xdr:rowOff>
    </xdr:from>
    <xdr:ext cx="469744" cy="259045"/>
    <xdr:sp macro="" textlink="">
      <xdr:nvSpPr>
        <xdr:cNvPr id="154" name="n_2mainValue債務償還比率">
          <a:extLst>
            <a:ext uri="{FF2B5EF4-FFF2-40B4-BE49-F238E27FC236}">
              <a16:creationId xmlns:a16="http://schemas.microsoft.com/office/drawing/2014/main" id="{00000000-0008-0000-0000-00009A000000}"/>
            </a:ext>
          </a:extLst>
        </xdr:cNvPr>
        <xdr:cNvSpPr txBox="1"/>
      </xdr:nvSpPr>
      <xdr:spPr>
        <a:xfrm>
          <a:off x="13087427" y="629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166069</xdr:rowOff>
    </xdr:from>
    <xdr:ext cx="469744" cy="259045"/>
    <xdr:sp macro="" textlink="">
      <xdr:nvSpPr>
        <xdr:cNvPr id="155" name="n_3mainValue債務償還比率">
          <a:extLst>
            <a:ext uri="{FF2B5EF4-FFF2-40B4-BE49-F238E27FC236}">
              <a16:creationId xmlns:a16="http://schemas.microsoft.com/office/drawing/2014/main" id="{00000000-0008-0000-0000-00009B000000}"/>
            </a:ext>
          </a:extLst>
        </xdr:cNvPr>
        <xdr:cNvSpPr txBox="1"/>
      </xdr:nvSpPr>
      <xdr:spPr>
        <a:xfrm>
          <a:off x="12325427" y="62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116172</xdr:rowOff>
    </xdr:from>
    <xdr:ext cx="469744" cy="259045"/>
    <xdr:sp macro="" textlink="">
      <xdr:nvSpPr>
        <xdr:cNvPr id="156" name="n_4mainValue債務償還比率">
          <a:extLst>
            <a:ext uri="{FF2B5EF4-FFF2-40B4-BE49-F238E27FC236}">
              <a16:creationId xmlns:a16="http://schemas.microsoft.com/office/drawing/2014/main" id="{00000000-0008-0000-0000-00009C000000}"/>
            </a:ext>
          </a:extLst>
        </xdr:cNvPr>
        <xdr:cNvSpPr txBox="1"/>
      </xdr:nvSpPr>
      <xdr:spPr>
        <a:xfrm>
          <a:off x="11563427" y="620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50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106680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42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96704</xdr:rowOff>
    </xdr:from>
    <xdr:to>
      <xdr:col>55</xdr:col>
      <xdr:colOff>50800</xdr:colOff>
      <xdr:row>40</xdr:row>
      <xdr:rowOff>26854</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7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119581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6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104591</xdr:rowOff>
    </xdr:from>
    <xdr:to>
      <xdr:col>50</xdr:col>
      <xdr:colOff>165100</xdr:colOff>
      <xdr:row>40</xdr:row>
      <xdr:rowOff>34741</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147504</xdr:rowOff>
    </xdr:from>
    <xdr:to>
      <xdr:col>55</xdr:col>
      <xdr:colOff>0</xdr:colOff>
      <xdr:row>39</xdr:row>
      <xdr:rowOff>155391</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834054"/>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112478</xdr:rowOff>
    </xdr:from>
    <xdr:to>
      <xdr:col>46</xdr:col>
      <xdr:colOff>38100</xdr:colOff>
      <xdr:row>40</xdr:row>
      <xdr:rowOff>42628</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7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155391</xdr:rowOff>
    </xdr:from>
    <xdr:to>
      <xdr:col>50</xdr:col>
      <xdr:colOff>114300</xdr:colOff>
      <xdr:row>39</xdr:row>
      <xdr:rowOff>163278</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6841941"/>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51268</xdr:rowOff>
    </xdr:from>
    <xdr:ext cx="534377"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59411" y="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59155</xdr:rowOff>
    </xdr:from>
    <xdr:ext cx="534377"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483111" y="65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1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2" name="【橋りょう・トンネル】&#10;有形固定資産減価償却率最小値テキスト">
          <a:extLst>
            <a:ext uri="{FF2B5EF4-FFF2-40B4-BE49-F238E27FC236}">
              <a16:creationId xmlns:a16="http://schemas.microsoft.com/office/drawing/2014/main" id="{00000000-0008-0000-0100-0000A2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00000000-0008-0000-0100-0000A4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100-0000A6000000}"/>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0000000-0008-0000-0100-0000B2000000}"/>
            </a:ext>
          </a:extLst>
        </xdr:cNvPr>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136978</xdr:rowOff>
    </xdr:from>
    <xdr:to>
      <xdr:col>20</xdr:col>
      <xdr:colOff>38100</xdr:colOff>
      <xdr:row>59</xdr:row>
      <xdr:rowOff>67128</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3746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xdr:rowOff>
    </xdr:from>
    <xdr:to>
      <xdr:col>24</xdr:col>
      <xdr:colOff>63500</xdr:colOff>
      <xdr:row>59</xdr:row>
      <xdr:rowOff>45720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3797300" y="1013187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75112</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2908300" y="1013187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86" name="n_4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83655</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162814</xdr:rowOff>
    </xdr:from>
    <xdr:to>
      <xdr:col>55</xdr:col>
      <xdr:colOff>50800</xdr:colOff>
      <xdr:row>64</xdr:row>
      <xdr:rowOff>92964</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9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77741</xdr:rowOff>
    </xdr:from>
    <xdr:ext cx="534377"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8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163477</xdr:rowOff>
    </xdr:from>
    <xdr:to>
      <xdr:col>50</xdr:col>
      <xdr:colOff>165100</xdr:colOff>
      <xdr:row>64</xdr:row>
      <xdr:rowOff>93627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42164</xdr:rowOff>
    </xdr:from>
    <xdr:to>
      <xdr:col>55</xdr:col>
      <xdr:colOff>0</xdr:colOff>
      <xdr:row>64</xdr:row>
      <xdr:rowOff>42827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1014964"/>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167957</xdr:rowOff>
    </xdr:from>
    <xdr:to>
      <xdr:col>46</xdr:col>
      <xdr:colOff>38100</xdr:colOff>
      <xdr:row>64</xdr:row>
      <xdr:rowOff>98107</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9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42827</xdr:rowOff>
    </xdr:from>
    <xdr:to>
      <xdr:col>50</xdr:col>
      <xdr:colOff>114300</xdr:colOff>
      <xdr:row>64</xdr:row>
      <xdr:rowOff>47307</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101562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84754</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59411" y="110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89234</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83111" y="110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100964</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3797300" y="137541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97789</xdr:rowOff>
    </xdr:from>
    <xdr:to>
      <xdr:col>15</xdr:col>
      <xdr:colOff>101600</xdr:colOff>
      <xdr:row>80</xdr:row>
      <xdr:rowOff>27939</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857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148589</xdr:rowOff>
    </xdr:from>
    <xdr:to>
      <xdr:col>19</xdr:col>
      <xdr:colOff>177800</xdr:colOff>
      <xdr:row>80</xdr:row>
      <xdr:rowOff>38100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2908300" y="13693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286" name="n_1aveValue【公営住宅】&#10;有形固定資産減価償却率">
          <a:extLst>
            <a:ext uri="{FF2B5EF4-FFF2-40B4-BE49-F238E27FC236}">
              <a16:creationId xmlns:a16="http://schemas.microsoft.com/office/drawing/2014/main" id="{00000000-0008-0000-0100-00001E010000}"/>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287" name="n_2aveValue【公営住宅】&#10;有形固定資産減価償却率">
          <a:extLst>
            <a:ext uri="{FF2B5EF4-FFF2-40B4-BE49-F238E27FC236}">
              <a16:creationId xmlns:a16="http://schemas.microsoft.com/office/drawing/2014/main" id="{00000000-0008-0000-0100-00001F010000}"/>
            </a:ext>
          </a:extLst>
        </xdr:cNvPr>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288" name="n_3aveValue【公営住宅】&#10;有形固定資産減価償却率">
          <a:extLst>
            <a:ext uri="{FF2B5EF4-FFF2-40B4-BE49-F238E27FC236}">
              <a16:creationId xmlns:a16="http://schemas.microsoft.com/office/drawing/2014/main" id="{00000000-0008-0000-0100-00002001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289" name="n_4aveValue【公営住宅】&#10;有形固定資産減価償却率">
          <a:extLst>
            <a:ext uri="{FF2B5EF4-FFF2-40B4-BE49-F238E27FC236}">
              <a16:creationId xmlns:a16="http://schemas.microsoft.com/office/drawing/2014/main" id="{00000000-0008-0000-0100-000021010000}"/>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105427</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44466</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00000000-0008-0000-01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16" name="【公営住宅】&#10;一人当たり面積最小値テキスト">
          <a:extLst>
            <a:ext uri="{FF2B5EF4-FFF2-40B4-BE49-F238E27FC236}">
              <a16:creationId xmlns:a16="http://schemas.microsoft.com/office/drawing/2014/main" id="{00000000-0008-0000-0100-00003C010000}"/>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18" name="【公営住宅】&#10;一人当たり面積最大値テキスト">
          <a:extLst>
            <a:ext uri="{FF2B5EF4-FFF2-40B4-BE49-F238E27FC236}">
              <a16:creationId xmlns:a16="http://schemas.microsoft.com/office/drawing/2014/main" id="{00000000-0008-0000-0100-00003E010000}"/>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20" name="【公営住宅】&#10;一人当たり面積平均値テキスト">
          <a:extLst>
            <a:ext uri="{FF2B5EF4-FFF2-40B4-BE49-F238E27FC236}">
              <a16:creationId xmlns:a16="http://schemas.microsoft.com/office/drawing/2014/main" id="{00000000-0008-0000-0100-000040010000}"/>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104267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70121</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100-00004C010000}"/>
            </a:ext>
          </a:extLst>
        </xdr:cNvPr>
        <xdr:cNvSpPr txBox="1"/>
      </xdr:nvSpPr>
      <xdr:spPr>
        <a:xfrm>
          <a:off x="10515600"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94551</xdr:rowOff>
    </xdr:from>
    <xdr:to>
      <xdr:col>50</xdr:col>
      <xdr:colOff>165100</xdr:colOff>
      <xdr:row>86</xdr:row>
      <xdr:rowOff>24701</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9588500" y="146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145351</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9639300" y="1471574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97219</xdr:rowOff>
    </xdr:from>
    <xdr:to>
      <xdr:col>46</xdr:col>
      <xdr:colOff>38100</xdr:colOff>
      <xdr:row>86</xdr:row>
      <xdr:rowOff>27369</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8699500" y="146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145351</xdr:rowOff>
    </xdr:from>
    <xdr:to>
      <xdr:col>50</xdr:col>
      <xdr:colOff>114300</xdr:colOff>
      <xdr:row>85</xdr:row>
      <xdr:rowOff>148019</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8750300" y="147186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37" name="n_1aveValue【公営住宅】&#10;一人当たり面積">
          <a:extLst>
            <a:ext uri="{FF2B5EF4-FFF2-40B4-BE49-F238E27FC236}">
              <a16:creationId xmlns:a16="http://schemas.microsoft.com/office/drawing/2014/main" id="{00000000-0008-0000-0100-000051010000}"/>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38" name="n_2aveValue【公営住宅】&#10;一人当たり面積">
          <a:extLst>
            <a:ext uri="{FF2B5EF4-FFF2-40B4-BE49-F238E27FC236}">
              <a16:creationId xmlns:a16="http://schemas.microsoft.com/office/drawing/2014/main" id="{00000000-0008-0000-0100-000052010000}"/>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39" name="n_3aveValue【公営住宅】&#10;一人当たり面積">
          <a:extLst>
            <a:ext uri="{FF2B5EF4-FFF2-40B4-BE49-F238E27FC236}">
              <a16:creationId xmlns:a16="http://schemas.microsoft.com/office/drawing/2014/main" id="{00000000-0008-0000-0100-000053010000}"/>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40" name="n_4aveValue【公営住宅】&#10;一人当たり面積">
          <a:extLst>
            <a:ext uri="{FF2B5EF4-FFF2-40B4-BE49-F238E27FC236}">
              <a16:creationId xmlns:a16="http://schemas.microsoft.com/office/drawing/2014/main" id="{00000000-0008-0000-0100-000054010000}"/>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15828</xdr:rowOff>
    </xdr:from>
    <xdr:ext cx="469744" cy="259045"/>
    <xdr:sp macro="" textlink="">
      <xdr:nvSpPr>
        <xdr:cNvPr id="341" name="n_1mainValue【公営住宅】&#10;一人当たり面積">
          <a:extLst>
            <a:ext uri="{FF2B5EF4-FFF2-40B4-BE49-F238E27FC236}">
              <a16:creationId xmlns:a16="http://schemas.microsoft.com/office/drawing/2014/main" id="{00000000-0008-0000-0100-000055010000}"/>
            </a:ext>
          </a:extLst>
        </xdr:cNvPr>
        <xdr:cNvSpPr txBox="1"/>
      </xdr:nvSpPr>
      <xdr:spPr>
        <a:xfrm>
          <a:off x="9391727" y="147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18496</xdr:rowOff>
    </xdr:from>
    <xdr:ext cx="469744" cy="259045"/>
    <xdr:sp macro="" textlink="">
      <xdr:nvSpPr>
        <xdr:cNvPr id="342" name="n_2mainValue【公営住宅】&#10;一人当たり面積">
          <a:extLst>
            <a:ext uri="{FF2B5EF4-FFF2-40B4-BE49-F238E27FC236}">
              <a16:creationId xmlns:a16="http://schemas.microsoft.com/office/drawing/2014/main" id="{00000000-0008-0000-0100-000056010000}"/>
            </a:ext>
          </a:extLst>
        </xdr:cNvPr>
        <xdr:cNvSpPr txBox="1"/>
      </xdr:nvSpPr>
      <xdr:spPr>
        <a:xfrm>
          <a:off x="8515427" y="1476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a:extLst>
            <a:ext uri="{FF2B5EF4-FFF2-40B4-BE49-F238E27FC236}">
              <a16:creationId xmlns:a16="http://schemas.microsoft.com/office/drawing/2014/main" id="{00000000-0008-0000-01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68" name="【港湾・漁港】&#10;有形固定資産減価償却率最小値テキスト">
          <a:extLst>
            <a:ext uri="{FF2B5EF4-FFF2-40B4-BE49-F238E27FC236}">
              <a16:creationId xmlns:a16="http://schemas.microsoft.com/office/drawing/2014/main" id="{00000000-0008-0000-0100-000070010000}"/>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70" name="【港湾・漁港】&#10;有形固定資産減価償却率最大値テキスト">
          <a:extLst>
            <a:ext uri="{FF2B5EF4-FFF2-40B4-BE49-F238E27FC236}">
              <a16:creationId xmlns:a16="http://schemas.microsoft.com/office/drawing/2014/main" id="{00000000-0008-0000-0100-000072010000}"/>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72" name="【港湾・漁港】&#10;有形固定資産減価償却率平均値テキスト">
          <a:extLst>
            <a:ext uri="{FF2B5EF4-FFF2-40B4-BE49-F238E27FC236}">
              <a16:creationId xmlns:a16="http://schemas.microsoft.com/office/drawing/2014/main" id="{00000000-0008-0000-0100-000074010000}"/>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xdr:rowOff>
    </xdr:from>
    <xdr:to>
      <xdr:col>24</xdr:col>
      <xdr:colOff>114300</xdr:colOff>
      <xdr:row>103</xdr:row>
      <xdr:rowOff>106045</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45847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27322</xdr:rowOff>
    </xdr:from>
    <xdr:ext cx="405111" cy="259045"/>
    <xdr:sp macro="" textlink="">
      <xdr:nvSpPr>
        <xdr:cNvPr id="384" name="【港湾・漁港】&#10;有形固定資産減価償却率該当値テキスト">
          <a:extLst>
            <a:ext uri="{FF2B5EF4-FFF2-40B4-BE49-F238E27FC236}">
              <a16:creationId xmlns:a16="http://schemas.microsoft.com/office/drawing/2014/main" id="{00000000-0008-0000-0100-000080010000}"/>
            </a:ext>
          </a:extLst>
        </xdr:cNvPr>
        <xdr:cNvSpPr txBox="1"/>
      </xdr:nvSpPr>
      <xdr:spPr>
        <a:xfrm>
          <a:off x="4673600"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34925</xdr:rowOff>
    </xdr:from>
    <xdr:to>
      <xdr:col>20</xdr:col>
      <xdr:colOff>38100</xdr:colOff>
      <xdr:row>103</xdr:row>
      <xdr:rowOff>136525</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55245</xdr:rowOff>
    </xdr:from>
    <xdr:to>
      <xdr:col>24</xdr:col>
      <xdr:colOff>63500</xdr:colOff>
      <xdr:row>103</xdr:row>
      <xdr:rowOff>85725</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3797300" y="17714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85725</xdr:rowOff>
    </xdr:from>
    <xdr:to>
      <xdr:col>19</xdr:col>
      <xdr:colOff>177800</xdr:colOff>
      <xdr:row>103</xdr:row>
      <xdr:rowOff>125730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2908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389" name="n_1aveValue【港湾・漁港】&#10;有形固定資産減価償却率">
          <a:extLst>
            <a:ext uri="{FF2B5EF4-FFF2-40B4-BE49-F238E27FC236}">
              <a16:creationId xmlns:a16="http://schemas.microsoft.com/office/drawing/2014/main" id="{00000000-0008-0000-0100-000085010000}"/>
            </a:ext>
          </a:extLst>
        </xdr:cNvPr>
        <xdr:cNvSpPr txBox="1"/>
      </xdr:nvSpPr>
      <xdr:spPr>
        <a:xfrm>
          <a:off x="35820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390" name="n_2aveValue【港湾・漁港】&#10;有形固定資産減価償却率">
          <a:extLst>
            <a:ext uri="{FF2B5EF4-FFF2-40B4-BE49-F238E27FC236}">
              <a16:creationId xmlns:a16="http://schemas.microsoft.com/office/drawing/2014/main" id="{00000000-0008-0000-0100-000086010000}"/>
            </a:ext>
          </a:extLst>
        </xdr:cNvPr>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91" name="n_3aveValue【港湾・漁港】&#10;有形固定資産減価償却率">
          <a:extLst>
            <a:ext uri="{FF2B5EF4-FFF2-40B4-BE49-F238E27FC236}">
              <a16:creationId xmlns:a16="http://schemas.microsoft.com/office/drawing/2014/main" id="{00000000-0008-0000-0100-000087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392" name="n_4aveValue【港湾・漁港】&#10;有形固定資産減価償却率">
          <a:extLst>
            <a:ext uri="{FF2B5EF4-FFF2-40B4-BE49-F238E27FC236}">
              <a16:creationId xmlns:a16="http://schemas.microsoft.com/office/drawing/2014/main" id="{00000000-0008-0000-0100-000088010000}"/>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153052</xdr:rowOff>
    </xdr:from>
    <xdr:ext cx="405111" cy="259045"/>
    <xdr:sp macro="" textlink="">
      <xdr:nvSpPr>
        <xdr:cNvPr id="393" name="n_1mainValue【港湾・漁港】&#10;有形固定資産減価償却率">
          <a:extLst>
            <a:ext uri="{FF2B5EF4-FFF2-40B4-BE49-F238E27FC236}">
              <a16:creationId xmlns:a16="http://schemas.microsoft.com/office/drawing/2014/main" id="{00000000-0008-0000-0100-000089010000}"/>
            </a:ext>
          </a:extLst>
        </xdr:cNvPr>
        <xdr:cNvSpPr txBox="1"/>
      </xdr:nvSpPr>
      <xdr:spPr>
        <a:xfrm>
          <a:off x="35820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21607</xdr:rowOff>
    </xdr:from>
    <xdr:ext cx="405111" cy="259045"/>
    <xdr:sp macro="" textlink="">
      <xdr:nvSpPr>
        <xdr:cNvPr id="394" name="n_2mainValue【港湾・漁港】&#10;有形固定資産減価償却率">
          <a:extLst>
            <a:ext uri="{FF2B5EF4-FFF2-40B4-BE49-F238E27FC236}">
              <a16:creationId xmlns:a16="http://schemas.microsoft.com/office/drawing/2014/main" id="{00000000-0008-0000-0100-00008A010000}"/>
            </a:ext>
          </a:extLst>
        </xdr:cNvPr>
        <xdr:cNvSpPr txBox="1"/>
      </xdr:nvSpPr>
      <xdr:spPr>
        <a:xfrm>
          <a:off x="2705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港湾・漁港】&#10;一人当たり有形固定資産（償却資産）額グラフ枠">
          <a:extLst>
            <a:ext uri="{FF2B5EF4-FFF2-40B4-BE49-F238E27FC236}">
              <a16:creationId xmlns:a16="http://schemas.microsoft.com/office/drawing/2014/main" id="{00000000-0008-0000-0100-00009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17" name="【港湾・漁港】&#10;一人当たり有形固定資産（償却資産）額最小値テキスト">
          <a:extLst>
            <a:ext uri="{FF2B5EF4-FFF2-40B4-BE49-F238E27FC236}">
              <a16:creationId xmlns:a16="http://schemas.microsoft.com/office/drawing/2014/main" id="{00000000-0008-0000-0100-0000A1010000}"/>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19" name="【港湾・漁港】&#10;一人当たり有形固定資産（償却資産）額最大値テキスト">
          <a:extLst>
            <a:ext uri="{FF2B5EF4-FFF2-40B4-BE49-F238E27FC236}">
              <a16:creationId xmlns:a16="http://schemas.microsoft.com/office/drawing/2014/main" id="{00000000-0008-0000-0100-0000A3010000}"/>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21" name="【港湾・漁港】&#10;一人当たり有形固定資産（償却資産）額平均値テキスト">
          <a:extLst>
            <a:ext uri="{FF2B5EF4-FFF2-40B4-BE49-F238E27FC236}">
              <a16:creationId xmlns:a16="http://schemas.microsoft.com/office/drawing/2014/main" id="{00000000-0008-0000-0100-0000A5010000}"/>
            </a:ext>
          </a:extLst>
        </xdr:cNvPr>
        <xdr:cNvSpPr txBox="1"/>
      </xdr:nvSpPr>
      <xdr:spPr>
        <a:xfrm>
          <a:off x="105156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112241</xdr:rowOff>
    </xdr:from>
    <xdr:to>
      <xdr:col>55</xdr:col>
      <xdr:colOff>50800</xdr:colOff>
      <xdr:row>108</xdr:row>
      <xdr:rowOff>42391</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0426700" y="184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27168</xdr:rowOff>
    </xdr:from>
    <xdr:ext cx="599010" cy="259045"/>
    <xdr:sp macro="" textlink="">
      <xdr:nvSpPr>
        <xdr:cNvPr id="433" name="【港湾・漁港】&#10;一人当たり有形固定資産（償却資産）額該当値テキスト">
          <a:extLst>
            <a:ext uri="{FF2B5EF4-FFF2-40B4-BE49-F238E27FC236}">
              <a16:creationId xmlns:a16="http://schemas.microsoft.com/office/drawing/2014/main" id="{00000000-0008-0000-0100-0000B1010000}"/>
            </a:ext>
          </a:extLst>
        </xdr:cNvPr>
        <xdr:cNvSpPr txBox="1"/>
      </xdr:nvSpPr>
      <xdr:spPr>
        <a:xfrm>
          <a:off x="10515600" y="1837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120050</xdr:rowOff>
    </xdr:from>
    <xdr:to>
      <xdr:col>50</xdr:col>
      <xdr:colOff>165100</xdr:colOff>
      <xdr:row>108</xdr:row>
      <xdr:rowOff>50200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9588500" y="184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163041</xdr:rowOff>
    </xdr:from>
    <xdr:to>
      <xdr:col>55</xdr:col>
      <xdr:colOff>0</xdr:colOff>
      <xdr:row>107</xdr:row>
      <xdr:rowOff>170850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9639300" y="18508191"/>
          <a:ext cx="8382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127726</xdr:rowOff>
    </xdr:from>
    <xdr:to>
      <xdr:col>46</xdr:col>
      <xdr:colOff>38100</xdr:colOff>
      <xdr:row>108</xdr:row>
      <xdr:rowOff>57876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8699500" y="184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170850</xdr:rowOff>
    </xdr:from>
    <xdr:to>
      <xdr:col>50</xdr:col>
      <xdr:colOff>114300</xdr:colOff>
      <xdr:row>108</xdr:row>
      <xdr:rowOff>7076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8750300" y="18516000"/>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38" name="n_1aveValue【港湾・漁港】&#10;一人当たり有形固定資産（償却資産）額">
          <a:extLst>
            <a:ext uri="{FF2B5EF4-FFF2-40B4-BE49-F238E27FC236}">
              <a16:creationId xmlns:a16="http://schemas.microsoft.com/office/drawing/2014/main" id="{00000000-0008-0000-0100-0000B6010000}"/>
            </a:ext>
          </a:extLst>
        </xdr:cNvPr>
        <xdr:cNvSpPr txBox="1"/>
      </xdr:nvSpPr>
      <xdr:spPr>
        <a:xfrm>
          <a:off x="93270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39" name="n_2aveValue【港湾・漁港】&#10;一人当たり有形固定資産（償却資産）額">
          <a:extLst>
            <a:ext uri="{FF2B5EF4-FFF2-40B4-BE49-F238E27FC236}">
              <a16:creationId xmlns:a16="http://schemas.microsoft.com/office/drawing/2014/main" id="{00000000-0008-0000-0100-0000B7010000}"/>
            </a:ext>
          </a:extLst>
        </xdr:cNvPr>
        <xdr:cNvSpPr txBox="1"/>
      </xdr:nvSpPr>
      <xdr:spPr>
        <a:xfrm>
          <a:off x="8450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40" name="n_3ave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41" name="n_4ave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41327</xdr:rowOff>
    </xdr:from>
    <xdr:ext cx="599010" cy="259045"/>
    <xdr:sp macro="" textlink="">
      <xdr:nvSpPr>
        <xdr:cNvPr id="442" name="n_1main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9327095" y="185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49003</xdr:rowOff>
    </xdr:from>
    <xdr:ext cx="599010" cy="259045"/>
    <xdr:sp macro="" textlink="">
      <xdr:nvSpPr>
        <xdr:cNvPr id="443" name="n_2main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8450795" y="1856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00000000-0008-0000-0100-0000D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9" name="【認定こども園・幼稚園・保育所】&#10;有形固定資産減価償却率最小値テキスト">
          <a:extLst>
            <a:ext uri="{FF2B5EF4-FFF2-40B4-BE49-F238E27FC236}">
              <a16:creationId xmlns:a16="http://schemas.microsoft.com/office/drawing/2014/main" id="{00000000-0008-0000-0100-0000D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00000000-0008-0000-0100-0000D7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00000000-0008-0000-0100-0000D9010000}"/>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485" name="【認定こども園・幼稚園・保育所】&#10;有形固定資産減価償却率該当値テキスト">
          <a:extLst>
            <a:ext uri="{FF2B5EF4-FFF2-40B4-BE49-F238E27FC236}">
              <a16:creationId xmlns:a16="http://schemas.microsoft.com/office/drawing/2014/main" id="{00000000-0008-0000-0100-0000E5010000}"/>
            </a:ext>
          </a:extLst>
        </xdr:cNvPr>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110490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5481300" y="67722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85725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4592300" y="67494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90" name="n_1aveValue【認定こども園・幼稚園・保育所】&#10;有形固定資産減価償却率">
          <a:extLst>
            <a:ext uri="{FF2B5EF4-FFF2-40B4-BE49-F238E27FC236}">
              <a16:creationId xmlns:a16="http://schemas.microsoft.com/office/drawing/2014/main" id="{00000000-0008-0000-0100-0000EA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91" name="n_2aveValue【認定こども園・幼稚園・保育所】&#10;有形固定資産減価償却率">
          <a:extLst>
            <a:ext uri="{FF2B5EF4-FFF2-40B4-BE49-F238E27FC236}">
              <a16:creationId xmlns:a16="http://schemas.microsoft.com/office/drawing/2014/main" id="{00000000-0008-0000-0100-0000EB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92" name="n_3aveValue【認定こども園・幼稚園・保育所】&#10;有形固定資産減価償却率">
          <a:extLst>
            <a:ext uri="{FF2B5EF4-FFF2-40B4-BE49-F238E27FC236}">
              <a16:creationId xmlns:a16="http://schemas.microsoft.com/office/drawing/2014/main" id="{00000000-0008-0000-0100-0000EC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493" name="n_4ave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127652</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認定こども園・幼稚園・保育所】&#10;一人当たり面積グラフ枠">
          <a:extLst>
            <a:ext uri="{FF2B5EF4-FFF2-40B4-BE49-F238E27FC236}">
              <a16:creationId xmlns:a16="http://schemas.microsoft.com/office/drawing/2014/main" id="{00000000-0008-0000-0100-00000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18" name="【認定こども園・幼稚園・保育所】&#10;一人当たり面積最小値テキスト">
          <a:extLst>
            <a:ext uri="{FF2B5EF4-FFF2-40B4-BE49-F238E27FC236}">
              <a16:creationId xmlns:a16="http://schemas.microsoft.com/office/drawing/2014/main" id="{00000000-0008-0000-0100-00000602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20" name="【認定こども園・幼稚園・保育所】&#10;一人当たり面積最大値テキスト">
          <a:extLst>
            <a:ext uri="{FF2B5EF4-FFF2-40B4-BE49-F238E27FC236}">
              <a16:creationId xmlns:a16="http://schemas.microsoft.com/office/drawing/2014/main" id="{00000000-0008-0000-0100-00000802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22" name="【認定こども園・幼稚園・保育所】&#10;一人当たり面積平均値テキスト">
          <a:extLst>
            <a:ext uri="{FF2B5EF4-FFF2-40B4-BE49-F238E27FC236}">
              <a16:creationId xmlns:a16="http://schemas.microsoft.com/office/drawing/2014/main" id="{00000000-0008-0000-0100-00000A020000}"/>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112268</xdr:rowOff>
    </xdr:from>
    <xdr:to>
      <xdr:col>116</xdr:col>
      <xdr:colOff>114300</xdr:colOff>
      <xdr:row>39</xdr:row>
      <xdr:rowOff>42418</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2110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135145</xdr:rowOff>
    </xdr:from>
    <xdr:ext cx="469744" cy="259045"/>
    <xdr:sp macro="" textlink="">
      <xdr:nvSpPr>
        <xdr:cNvPr id="534" name="【認定こども園・幼稚園・保育所】&#10;一人当たり面積該当値テキスト">
          <a:extLst>
            <a:ext uri="{FF2B5EF4-FFF2-40B4-BE49-F238E27FC236}">
              <a16:creationId xmlns:a16="http://schemas.microsoft.com/office/drawing/2014/main" id="{00000000-0008-0000-0100-000016020000}"/>
            </a:ext>
          </a:extLst>
        </xdr:cNvPr>
        <xdr:cNvSpPr txBox="1"/>
      </xdr:nvSpPr>
      <xdr:spPr>
        <a:xfrm>
          <a:off x="22199600" y="64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163068</xdr:rowOff>
    </xdr:from>
    <xdr:to>
      <xdr:col>116</xdr:col>
      <xdr:colOff>63500</xdr:colOff>
      <xdr:row>39</xdr:row>
      <xdr:rowOff>762</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21323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9906</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20434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39" name="n_1aveValue【認定こども園・幼稚園・保育所】&#10;一人当たり面積">
          <a:extLst>
            <a:ext uri="{FF2B5EF4-FFF2-40B4-BE49-F238E27FC236}">
              <a16:creationId xmlns:a16="http://schemas.microsoft.com/office/drawing/2014/main" id="{00000000-0008-0000-0100-00001B020000}"/>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40" name="n_2aveValue【認定こども園・幼稚園・保育所】&#10;一人当たり面積">
          <a:extLst>
            <a:ext uri="{FF2B5EF4-FFF2-40B4-BE49-F238E27FC236}">
              <a16:creationId xmlns:a16="http://schemas.microsoft.com/office/drawing/2014/main" id="{00000000-0008-0000-0100-00001C02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41" name="n_3aveValue【認定こども園・幼稚園・保育所】&#10;一人当たり面積">
          <a:extLst>
            <a:ext uri="{FF2B5EF4-FFF2-40B4-BE49-F238E27FC236}">
              <a16:creationId xmlns:a16="http://schemas.microsoft.com/office/drawing/2014/main" id="{00000000-0008-0000-0100-00001D02000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42" name="n_4aveValue【認定こども園・幼稚園・保育所】&#10;一人当たり面積">
          <a:extLst>
            <a:ext uri="{FF2B5EF4-FFF2-40B4-BE49-F238E27FC236}">
              <a16:creationId xmlns:a16="http://schemas.microsoft.com/office/drawing/2014/main" id="{00000000-0008-0000-0100-00001E020000}"/>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543" name="n_1mainValue【認定こども園・幼稚園・保育所】&#10;一人当たり面積">
          <a:extLst>
            <a:ext uri="{FF2B5EF4-FFF2-40B4-BE49-F238E27FC236}">
              <a16:creationId xmlns:a16="http://schemas.microsoft.com/office/drawing/2014/main" id="{00000000-0008-0000-0100-00001F020000}"/>
            </a:ext>
          </a:extLst>
        </xdr:cNvPr>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51833</xdr:rowOff>
    </xdr:from>
    <xdr:ext cx="469744" cy="259045"/>
    <xdr:sp macro="" textlink="">
      <xdr:nvSpPr>
        <xdr:cNvPr id="544" name="n_2mainValue【認定こども園・幼稚園・保育所】&#10;一人当たり面積">
          <a:extLst>
            <a:ext uri="{FF2B5EF4-FFF2-40B4-BE49-F238E27FC236}">
              <a16:creationId xmlns:a16="http://schemas.microsoft.com/office/drawing/2014/main" id="{00000000-0008-0000-0100-000020020000}"/>
            </a:ext>
          </a:extLst>
        </xdr:cNvPr>
        <xdr:cNvSpPr txBox="1"/>
      </xdr:nvSpPr>
      <xdr:spPr>
        <a:xfrm>
          <a:off x="20199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学校施設】&#10;有形固定資産減価償却率グラフ枠">
          <a:extLst>
            <a:ext uri="{FF2B5EF4-FFF2-40B4-BE49-F238E27FC236}">
              <a16:creationId xmlns:a16="http://schemas.microsoft.com/office/drawing/2014/main" id="{00000000-0008-0000-0100-00003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71" name="【学校施設】&#10;有形固定資産減価償却率最小値テキスト">
          <a:extLst>
            <a:ext uri="{FF2B5EF4-FFF2-40B4-BE49-F238E27FC236}">
              <a16:creationId xmlns:a16="http://schemas.microsoft.com/office/drawing/2014/main" id="{00000000-0008-0000-0100-00003B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73" name="【学校施設】&#10;有形固定資産減価償却率最大値テキスト">
          <a:extLst>
            <a:ext uri="{FF2B5EF4-FFF2-40B4-BE49-F238E27FC236}">
              <a16:creationId xmlns:a16="http://schemas.microsoft.com/office/drawing/2014/main" id="{00000000-0008-0000-0100-00003D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75" name="【学校施設】&#10;有形固定資産減価償却率平均値テキスト">
          <a:extLst>
            <a:ext uri="{FF2B5EF4-FFF2-40B4-BE49-F238E27FC236}">
              <a16:creationId xmlns:a16="http://schemas.microsoft.com/office/drawing/2014/main" id="{00000000-0008-0000-0100-00003F02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47172</xdr:rowOff>
    </xdr:from>
    <xdr:to>
      <xdr:col>85</xdr:col>
      <xdr:colOff>177800</xdr:colOff>
      <xdr:row>62</xdr:row>
      <xdr:rowOff>148772</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6268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25599</xdr:rowOff>
    </xdr:from>
    <xdr:ext cx="405111" cy="259045"/>
    <xdr:sp macro="" textlink="">
      <xdr:nvSpPr>
        <xdr:cNvPr id="587" name="【学校施設】&#10;有形固定資産減価償却率該当値テキスト">
          <a:extLst>
            <a:ext uri="{FF2B5EF4-FFF2-40B4-BE49-F238E27FC236}">
              <a16:creationId xmlns:a16="http://schemas.microsoft.com/office/drawing/2014/main" id="{00000000-0008-0000-0100-00004B020000}"/>
            </a:ext>
          </a:extLst>
        </xdr:cNvPr>
        <xdr:cNvSpPr txBox="1"/>
      </xdr:nvSpPr>
      <xdr:spPr>
        <a:xfrm>
          <a:off x="16357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97972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5481300" y="106984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68580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4592300" y="1067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592" name="n_1aveValue【学校施設】&#10;有形固定資産減価償却率">
          <a:extLst>
            <a:ext uri="{FF2B5EF4-FFF2-40B4-BE49-F238E27FC236}">
              <a16:creationId xmlns:a16="http://schemas.microsoft.com/office/drawing/2014/main" id="{00000000-0008-0000-0100-00005002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93" name="n_2aveValue【学校施設】&#10;有形固定資産減価償却率">
          <a:extLst>
            <a:ext uri="{FF2B5EF4-FFF2-40B4-BE49-F238E27FC236}">
              <a16:creationId xmlns:a16="http://schemas.microsoft.com/office/drawing/2014/main" id="{00000000-0008-0000-0100-000051020000}"/>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94" name="n_3aveValue【学校施設】&#10;有形固定資産減価償却率">
          <a:extLst>
            <a:ext uri="{FF2B5EF4-FFF2-40B4-BE49-F238E27FC236}">
              <a16:creationId xmlns:a16="http://schemas.microsoft.com/office/drawing/2014/main" id="{00000000-0008-0000-0100-00005202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595" name="n_4aveValue【学校施設】&#10;有形固定資産減価償却率">
          <a:extLst>
            <a:ext uri="{FF2B5EF4-FFF2-40B4-BE49-F238E27FC236}">
              <a16:creationId xmlns:a16="http://schemas.microsoft.com/office/drawing/2014/main" id="{00000000-0008-0000-0100-000053020000}"/>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96" name="n_1mainValue【学校施設】&#10;有形固定資産減価償却率">
          <a:extLst>
            <a:ext uri="{FF2B5EF4-FFF2-40B4-BE49-F238E27FC236}">
              <a16:creationId xmlns:a16="http://schemas.microsoft.com/office/drawing/2014/main" id="{00000000-0008-0000-0100-000054020000}"/>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97" name="n_2mainValue【学校施設】&#10;有形固定資産減価償却率">
          <a:extLst>
            <a:ext uri="{FF2B5EF4-FFF2-40B4-BE49-F238E27FC236}">
              <a16:creationId xmlns:a16="http://schemas.microsoft.com/office/drawing/2014/main" id="{00000000-0008-0000-0100-000055020000}"/>
            </a:ext>
          </a:extLst>
        </xdr:cNvPr>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a:extLst>
            <a:ext uri="{FF2B5EF4-FFF2-40B4-BE49-F238E27FC236}">
              <a16:creationId xmlns:a16="http://schemas.microsoft.com/office/drawing/2014/main" id="{00000000-0008-0000-0100-00006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23" name="【学校施設】&#10;一人当たり面積最小値テキスト">
          <a:extLst>
            <a:ext uri="{FF2B5EF4-FFF2-40B4-BE49-F238E27FC236}">
              <a16:creationId xmlns:a16="http://schemas.microsoft.com/office/drawing/2014/main" id="{00000000-0008-0000-0100-00006F02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25" name="【学校施設】&#10;一人当たり面積最大値テキスト">
          <a:extLst>
            <a:ext uri="{FF2B5EF4-FFF2-40B4-BE49-F238E27FC236}">
              <a16:creationId xmlns:a16="http://schemas.microsoft.com/office/drawing/2014/main" id="{00000000-0008-0000-0100-00007102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27" name="【学校施設】&#10;一人当たり面積平均値テキスト">
          <a:extLst>
            <a:ext uri="{FF2B5EF4-FFF2-40B4-BE49-F238E27FC236}">
              <a16:creationId xmlns:a16="http://schemas.microsoft.com/office/drawing/2014/main" id="{00000000-0008-0000-0100-000073020000}"/>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170561</xdr:rowOff>
    </xdr:from>
    <xdr:to>
      <xdr:col>116</xdr:col>
      <xdr:colOff>114300</xdr:colOff>
      <xdr:row>63</xdr:row>
      <xdr:rowOff>100711</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2110700" y="108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148988</xdr:rowOff>
    </xdr:from>
    <xdr:ext cx="469744" cy="259045"/>
    <xdr:sp macro="" textlink="">
      <xdr:nvSpPr>
        <xdr:cNvPr id="639" name="【学校施設】&#10;一人当たり面積該当値テキスト">
          <a:extLst>
            <a:ext uri="{FF2B5EF4-FFF2-40B4-BE49-F238E27FC236}">
              <a16:creationId xmlns:a16="http://schemas.microsoft.com/office/drawing/2014/main" id="{00000000-0008-0000-0100-00007F020000}"/>
            </a:ext>
          </a:extLst>
        </xdr:cNvPr>
        <xdr:cNvSpPr txBox="1"/>
      </xdr:nvSpPr>
      <xdr:spPr>
        <a:xfrm>
          <a:off x="22199600" y="107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xdr:rowOff>
    </xdr:from>
    <xdr:to>
      <xdr:col>112</xdr:col>
      <xdr:colOff>38100</xdr:colOff>
      <xdr:row>63</xdr:row>
      <xdr:rowOff>112141</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21272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49911</xdr:rowOff>
    </xdr:from>
    <xdr:to>
      <xdr:col>116</xdr:col>
      <xdr:colOff>63500</xdr:colOff>
      <xdr:row>63</xdr:row>
      <xdr:rowOff>61341</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1323300" y="1085126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21590</xdr:rowOff>
    </xdr:from>
    <xdr:to>
      <xdr:col>107</xdr:col>
      <xdr:colOff>101600</xdr:colOff>
      <xdr:row>63</xdr:row>
      <xdr:rowOff>123190</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61341</xdr:rowOff>
    </xdr:from>
    <xdr:to>
      <xdr:col>111</xdr:col>
      <xdr:colOff>177800</xdr:colOff>
      <xdr:row>63</xdr:row>
      <xdr:rowOff>72390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20434300" y="1086269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644" name="n_1aveValue【学校施設】&#10;一人当たり面積">
          <a:extLst>
            <a:ext uri="{FF2B5EF4-FFF2-40B4-BE49-F238E27FC236}">
              <a16:creationId xmlns:a16="http://schemas.microsoft.com/office/drawing/2014/main" id="{00000000-0008-0000-0100-000084020000}"/>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645" name="n_2aveValue【学校施設】&#10;一人当たり面積">
          <a:extLst>
            <a:ext uri="{FF2B5EF4-FFF2-40B4-BE49-F238E27FC236}">
              <a16:creationId xmlns:a16="http://schemas.microsoft.com/office/drawing/2014/main" id="{00000000-0008-0000-0100-000085020000}"/>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646" name="n_3aveValue【学校施設】&#10;一人当たり面積">
          <a:extLst>
            <a:ext uri="{FF2B5EF4-FFF2-40B4-BE49-F238E27FC236}">
              <a16:creationId xmlns:a16="http://schemas.microsoft.com/office/drawing/2014/main" id="{00000000-0008-0000-0100-00008602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47" name="n_4aveValue【学校施設】&#10;一人当たり面積">
          <a:extLst>
            <a:ext uri="{FF2B5EF4-FFF2-40B4-BE49-F238E27FC236}">
              <a16:creationId xmlns:a16="http://schemas.microsoft.com/office/drawing/2014/main" id="{00000000-0008-0000-0100-000087020000}"/>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103268</xdr:rowOff>
    </xdr:from>
    <xdr:ext cx="469744" cy="259045"/>
    <xdr:sp macro="" textlink="">
      <xdr:nvSpPr>
        <xdr:cNvPr id="648" name="n_1mainValue【学校施設】&#10;一人当たり面積">
          <a:extLst>
            <a:ext uri="{FF2B5EF4-FFF2-40B4-BE49-F238E27FC236}">
              <a16:creationId xmlns:a16="http://schemas.microsoft.com/office/drawing/2014/main" id="{00000000-0008-0000-0100-000088020000}"/>
            </a:ext>
          </a:extLst>
        </xdr:cNvPr>
        <xdr:cNvSpPr txBox="1"/>
      </xdr:nvSpPr>
      <xdr:spPr>
        <a:xfrm>
          <a:off x="210757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649" name="n_2mainValue【学校施設】&#10;一人当たり面積">
          <a:extLst>
            <a:ext uri="{FF2B5EF4-FFF2-40B4-BE49-F238E27FC236}">
              <a16:creationId xmlns:a16="http://schemas.microsoft.com/office/drawing/2014/main" id="{00000000-0008-0000-0100-000089020000}"/>
            </a:ext>
          </a:extLst>
        </xdr:cNvPr>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児童館】&#10;有形固定資産減価償却率グラフ枠">
          <a:extLst>
            <a:ext uri="{FF2B5EF4-FFF2-40B4-BE49-F238E27FC236}">
              <a16:creationId xmlns:a16="http://schemas.microsoft.com/office/drawing/2014/main" id="{00000000-0008-0000-0100-0000A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6" name="【児童館】&#10;有形固定資産減価償却率最小値テキスト">
          <a:extLst>
            <a:ext uri="{FF2B5EF4-FFF2-40B4-BE49-F238E27FC236}">
              <a16:creationId xmlns:a16="http://schemas.microsoft.com/office/drawing/2014/main" id="{00000000-0008-0000-0100-0000A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78" name="【児童館】&#10;有形固定資産減価償却率最大値テキスト">
          <a:extLst>
            <a:ext uri="{FF2B5EF4-FFF2-40B4-BE49-F238E27FC236}">
              <a16:creationId xmlns:a16="http://schemas.microsoft.com/office/drawing/2014/main" id="{00000000-0008-0000-0100-0000A6020000}"/>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80" name="【児童館】&#10;有形固定資産減価償却率平均値テキスト">
          <a:extLst>
            <a:ext uri="{FF2B5EF4-FFF2-40B4-BE49-F238E27FC236}">
              <a16:creationId xmlns:a16="http://schemas.microsoft.com/office/drawing/2014/main" id="{00000000-0008-0000-0100-0000A8020000}"/>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692" name="【児童館】&#10;有形固定資産減価償却率該当値テキスト">
          <a:extLst>
            <a:ext uri="{FF2B5EF4-FFF2-40B4-BE49-F238E27FC236}">
              <a16:creationId xmlns:a16="http://schemas.microsoft.com/office/drawing/2014/main" id="{00000000-0008-0000-0100-0000B4020000}"/>
            </a:ext>
          </a:extLst>
        </xdr:cNvPr>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111579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5481300" y="135810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132806</xdr:rowOff>
    </xdr:from>
    <xdr:to>
      <xdr:col>81</xdr:col>
      <xdr:colOff>50800</xdr:colOff>
      <xdr:row>79</xdr:row>
      <xdr:rowOff>36468</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4592300" y="135059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97" name="n_1aveValue【児童館】&#10;有形固定資産減価償却率">
          <a:extLst>
            <a:ext uri="{FF2B5EF4-FFF2-40B4-BE49-F238E27FC236}">
              <a16:creationId xmlns:a16="http://schemas.microsoft.com/office/drawing/2014/main" id="{00000000-0008-0000-0100-0000B9020000}"/>
            </a:ext>
          </a:extLst>
        </xdr:cNvPr>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698" name="n_2aveValue【児童館】&#10;有形固定資産減価償却率">
          <a:extLst>
            <a:ext uri="{FF2B5EF4-FFF2-40B4-BE49-F238E27FC236}">
              <a16:creationId xmlns:a16="http://schemas.microsoft.com/office/drawing/2014/main" id="{00000000-0008-0000-0100-0000BA020000}"/>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99" name="n_3aveValue【児童館】&#10;有形固定資産減価償却率">
          <a:extLst>
            <a:ext uri="{FF2B5EF4-FFF2-40B4-BE49-F238E27FC236}">
              <a16:creationId xmlns:a16="http://schemas.microsoft.com/office/drawing/2014/main" id="{00000000-0008-0000-0100-0000BB020000}"/>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700" name="n_4aveValue【児童館】&#10;有形固定資産減価償却率">
          <a:extLst>
            <a:ext uri="{FF2B5EF4-FFF2-40B4-BE49-F238E27FC236}">
              <a16:creationId xmlns:a16="http://schemas.microsoft.com/office/drawing/2014/main" id="{00000000-0008-0000-0100-0000BC020000}"/>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701" name="n_1mainValue【児童館】&#10;有形固定資産減価償却率">
          <a:extLst>
            <a:ext uri="{FF2B5EF4-FFF2-40B4-BE49-F238E27FC236}">
              <a16:creationId xmlns:a16="http://schemas.microsoft.com/office/drawing/2014/main" id="{00000000-0008-0000-0100-0000BD020000}"/>
            </a:ext>
          </a:extLst>
        </xdr:cNvPr>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702" name="n_2mainValue【児童館】&#10;有形固定資産減価償却率">
          <a:extLst>
            <a:ext uri="{FF2B5EF4-FFF2-40B4-BE49-F238E27FC236}">
              <a16:creationId xmlns:a16="http://schemas.microsoft.com/office/drawing/2014/main" id="{00000000-0008-0000-0100-0000BE020000}"/>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児童館】&#10;一人当たり面積グラフ枠">
          <a:extLst>
            <a:ext uri="{FF2B5EF4-FFF2-40B4-BE49-F238E27FC236}">
              <a16:creationId xmlns:a16="http://schemas.microsoft.com/office/drawing/2014/main" id="{00000000-0008-0000-0100-0000D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730" name="【児童館】&#10;一人当たり面積最小値テキスト">
          <a:extLst>
            <a:ext uri="{FF2B5EF4-FFF2-40B4-BE49-F238E27FC236}">
              <a16:creationId xmlns:a16="http://schemas.microsoft.com/office/drawing/2014/main" id="{00000000-0008-0000-0100-0000DA020000}"/>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32" name="【児童館】&#10;一人当たり面積最大値テキスト">
          <a:extLst>
            <a:ext uri="{FF2B5EF4-FFF2-40B4-BE49-F238E27FC236}">
              <a16:creationId xmlns:a16="http://schemas.microsoft.com/office/drawing/2014/main" id="{00000000-0008-0000-0100-0000DC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34" name="【児童館】&#10;一人当たり面積平均値テキスト">
          <a:extLst>
            <a:ext uri="{FF2B5EF4-FFF2-40B4-BE49-F238E27FC236}">
              <a16:creationId xmlns:a16="http://schemas.microsoft.com/office/drawing/2014/main" id="{00000000-0008-0000-0100-0000DE020000}"/>
            </a:ext>
          </a:extLst>
        </xdr:cNvPr>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88191</xdr:rowOff>
    </xdr:from>
    <xdr:ext cx="469744" cy="259045"/>
    <xdr:sp macro="" textlink="">
      <xdr:nvSpPr>
        <xdr:cNvPr id="746" name="【児童館】&#10;一人当たり面積該当値テキスト">
          <a:extLst>
            <a:ext uri="{FF2B5EF4-FFF2-40B4-BE49-F238E27FC236}">
              <a16:creationId xmlns:a16="http://schemas.microsoft.com/office/drawing/2014/main" id="{00000000-0008-0000-0100-0000EA020000}"/>
            </a:ext>
          </a:extLst>
        </xdr:cNvPr>
        <xdr:cNvSpPr txBox="1"/>
      </xdr:nvSpPr>
      <xdr:spPr>
        <a:xfrm>
          <a:off x="22199600"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86</xdr:row>
      <xdr:rowOff>5443</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21323300" y="147338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21771</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20434300" y="147501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751" name="n_1aveValue【児童館】&#10;一人当たり面積">
          <a:extLst>
            <a:ext uri="{FF2B5EF4-FFF2-40B4-BE49-F238E27FC236}">
              <a16:creationId xmlns:a16="http://schemas.microsoft.com/office/drawing/2014/main" id="{00000000-0008-0000-0100-0000EF020000}"/>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752" name="n_2aveValue【児童館】&#10;一人当たり面積">
          <a:extLst>
            <a:ext uri="{FF2B5EF4-FFF2-40B4-BE49-F238E27FC236}">
              <a16:creationId xmlns:a16="http://schemas.microsoft.com/office/drawing/2014/main" id="{00000000-0008-0000-0100-0000F0020000}"/>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53" name="n_3aveValue【児童館】&#10;一人当たり面積">
          <a:extLst>
            <a:ext uri="{FF2B5EF4-FFF2-40B4-BE49-F238E27FC236}">
              <a16:creationId xmlns:a16="http://schemas.microsoft.com/office/drawing/2014/main" id="{00000000-0008-0000-0100-0000F1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54" name="n_4aveValue【児童館】&#10;一人当たり面積">
          <a:extLst>
            <a:ext uri="{FF2B5EF4-FFF2-40B4-BE49-F238E27FC236}">
              <a16:creationId xmlns:a16="http://schemas.microsoft.com/office/drawing/2014/main" id="{00000000-0008-0000-0100-0000F202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55" name="n_1mainValue【児童館】&#10;一人当たり面積">
          <a:extLst>
            <a:ext uri="{FF2B5EF4-FFF2-40B4-BE49-F238E27FC236}">
              <a16:creationId xmlns:a16="http://schemas.microsoft.com/office/drawing/2014/main" id="{00000000-0008-0000-0100-0000F3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56" name="n_2mainValue【児童館】&#10;一人当たり面積">
          <a:extLst>
            <a:ext uri="{FF2B5EF4-FFF2-40B4-BE49-F238E27FC236}">
              <a16:creationId xmlns:a16="http://schemas.microsoft.com/office/drawing/2014/main" id="{00000000-0008-0000-0100-0000F4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公民館】&#10;有形固定資産減価償却率グラフ枠">
          <a:extLst>
            <a:ext uri="{FF2B5EF4-FFF2-40B4-BE49-F238E27FC236}">
              <a16:creationId xmlns:a16="http://schemas.microsoft.com/office/drawing/2014/main" id="{00000000-0008-0000-0100-00000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82" name="【公民館】&#10;有形固定資産減価償却率最小値テキスト">
          <a:extLst>
            <a:ext uri="{FF2B5EF4-FFF2-40B4-BE49-F238E27FC236}">
              <a16:creationId xmlns:a16="http://schemas.microsoft.com/office/drawing/2014/main" id="{00000000-0008-0000-0100-00000E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84" name="【公民館】&#10;有形固定資産減価償却率最大値テキスト">
          <a:extLst>
            <a:ext uri="{FF2B5EF4-FFF2-40B4-BE49-F238E27FC236}">
              <a16:creationId xmlns:a16="http://schemas.microsoft.com/office/drawing/2014/main" id="{00000000-0008-0000-0100-00001003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86" name="【公民館】&#10;有形固定資産減価償却率平均値テキスト">
          <a:extLst>
            <a:ext uri="{FF2B5EF4-FFF2-40B4-BE49-F238E27FC236}">
              <a16:creationId xmlns:a16="http://schemas.microsoft.com/office/drawing/2014/main" id="{00000000-0008-0000-0100-00001203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126364</xdr:rowOff>
    </xdr:from>
    <xdr:to>
      <xdr:col>85</xdr:col>
      <xdr:colOff>177800</xdr:colOff>
      <xdr:row>107</xdr:row>
      <xdr:rowOff>56514</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6268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104791</xdr:rowOff>
    </xdr:from>
    <xdr:ext cx="405111" cy="259045"/>
    <xdr:sp macro="" textlink="">
      <xdr:nvSpPr>
        <xdr:cNvPr id="798" name="【公民館】&#10;有形固定資産減価償却率該当値テキスト">
          <a:extLst>
            <a:ext uri="{FF2B5EF4-FFF2-40B4-BE49-F238E27FC236}">
              <a16:creationId xmlns:a16="http://schemas.microsoft.com/office/drawing/2014/main" id="{00000000-0008-0000-0100-00001E030000}"/>
            </a:ext>
          </a:extLst>
        </xdr:cNvPr>
        <xdr:cNvSpPr txBox="1"/>
      </xdr:nvSpPr>
      <xdr:spPr>
        <a:xfrm>
          <a:off x="16357600"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92075</xdr:rowOff>
    </xdr:from>
    <xdr:to>
      <xdr:col>81</xdr:col>
      <xdr:colOff>101600</xdr:colOff>
      <xdr:row>107</xdr:row>
      <xdr:rowOff>22225</xdr:rowOff>
    </xdr:to>
    <xdr:sp macro="" textlink="">
      <xdr:nvSpPr>
        <xdr:cNvPr id="799" name="楕円 798">
          <a:extLst>
            <a:ext uri="{FF2B5EF4-FFF2-40B4-BE49-F238E27FC236}">
              <a16:creationId xmlns:a16="http://schemas.microsoft.com/office/drawing/2014/main" id="{00000000-0008-0000-0100-00001F030000}"/>
            </a:ext>
          </a:extLst>
        </xdr:cNvPr>
        <xdr:cNvSpPr/>
      </xdr:nvSpPr>
      <xdr:spPr>
        <a:xfrm>
          <a:off x="1543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142875</xdr:rowOff>
    </xdr:from>
    <xdr:to>
      <xdr:col>85</xdr:col>
      <xdr:colOff>127000</xdr:colOff>
      <xdr:row>107</xdr:row>
      <xdr:rowOff>5714</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5481300" y="183165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106</xdr:row>
      <xdr:rowOff>142875</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4592300" y="18280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803" name="n_1aveValue【公民館】&#10;有形固定資産減価償却率">
          <a:extLst>
            <a:ext uri="{FF2B5EF4-FFF2-40B4-BE49-F238E27FC236}">
              <a16:creationId xmlns:a16="http://schemas.microsoft.com/office/drawing/2014/main" id="{00000000-0008-0000-0100-00002303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04" name="n_2aveValue【公民館】&#10;有形固定資産減価償却率">
          <a:extLst>
            <a:ext uri="{FF2B5EF4-FFF2-40B4-BE49-F238E27FC236}">
              <a16:creationId xmlns:a16="http://schemas.microsoft.com/office/drawing/2014/main" id="{00000000-0008-0000-0100-00002403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805" name="n_3aveValue【公民館】&#10;有形固定資産減価償却率">
          <a:extLst>
            <a:ext uri="{FF2B5EF4-FFF2-40B4-BE49-F238E27FC236}">
              <a16:creationId xmlns:a16="http://schemas.microsoft.com/office/drawing/2014/main" id="{00000000-0008-0000-0100-00002503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806" name="n_4aveValue【公民館】&#10;有形固定資産減価償却率">
          <a:extLst>
            <a:ext uri="{FF2B5EF4-FFF2-40B4-BE49-F238E27FC236}">
              <a16:creationId xmlns:a16="http://schemas.microsoft.com/office/drawing/2014/main" id="{00000000-0008-0000-0100-00002603000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13352</xdr:rowOff>
    </xdr:from>
    <xdr:ext cx="405111" cy="259045"/>
    <xdr:sp macro="" textlink="">
      <xdr:nvSpPr>
        <xdr:cNvPr id="807" name="n_1mainValue【公民館】&#10;有形固定資産減価償却率">
          <a:extLst>
            <a:ext uri="{FF2B5EF4-FFF2-40B4-BE49-F238E27FC236}">
              <a16:creationId xmlns:a16="http://schemas.microsoft.com/office/drawing/2014/main" id="{00000000-0008-0000-0100-000027030000}"/>
            </a:ext>
          </a:extLst>
        </xdr:cNvPr>
        <xdr:cNvSpPr txBox="1"/>
      </xdr:nvSpPr>
      <xdr:spPr>
        <a:xfrm>
          <a:off x="15266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808" name="n_2mainValue【公民館】&#10;有形固定資産減価償却率">
          <a:extLst>
            <a:ext uri="{FF2B5EF4-FFF2-40B4-BE49-F238E27FC236}">
              <a16:creationId xmlns:a16="http://schemas.microsoft.com/office/drawing/2014/main" id="{00000000-0008-0000-0100-000028030000}"/>
            </a:ext>
          </a:extLst>
        </xdr:cNvPr>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公民館】&#10;一人当たり面積グラフ枠">
          <a:extLst>
            <a:ext uri="{FF2B5EF4-FFF2-40B4-BE49-F238E27FC236}">
              <a16:creationId xmlns:a16="http://schemas.microsoft.com/office/drawing/2014/main" id="{00000000-0008-0000-0100-00003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33" name="【公民館】&#10;一人当たり面積最小値テキスト">
          <a:extLst>
            <a:ext uri="{FF2B5EF4-FFF2-40B4-BE49-F238E27FC236}">
              <a16:creationId xmlns:a16="http://schemas.microsoft.com/office/drawing/2014/main" id="{00000000-0008-0000-0100-000041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35" name="【公民館】&#10;一人当たり面積最大値テキスト">
          <a:extLst>
            <a:ext uri="{FF2B5EF4-FFF2-40B4-BE49-F238E27FC236}">
              <a16:creationId xmlns:a16="http://schemas.microsoft.com/office/drawing/2014/main" id="{00000000-0008-0000-0100-000043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837" name="【公民館】&#10;一人当たり面積平均値テキスト">
          <a:extLst>
            <a:ext uri="{FF2B5EF4-FFF2-40B4-BE49-F238E27FC236}">
              <a16:creationId xmlns:a16="http://schemas.microsoft.com/office/drawing/2014/main" id="{00000000-0008-0000-0100-00004503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39" name="フローチャート: 判断 838">
          <a:extLst>
            <a:ext uri="{FF2B5EF4-FFF2-40B4-BE49-F238E27FC236}">
              <a16:creationId xmlns:a16="http://schemas.microsoft.com/office/drawing/2014/main" id="{00000000-0008-0000-0100-00004703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40" name="フローチャート: 判断 839">
          <a:extLst>
            <a:ext uri="{FF2B5EF4-FFF2-40B4-BE49-F238E27FC236}">
              <a16:creationId xmlns:a16="http://schemas.microsoft.com/office/drawing/2014/main" id="{00000000-0008-0000-0100-00004803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41" name="フローチャート: 判断 840">
          <a:extLst>
            <a:ext uri="{FF2B5EF4-FFF2-40B4-BE49-F238E27FC236}">
              <a16:creationId xmlns:a16="http://schemas.microsoft.com/office/drawing/2014/main" id="{00000000-0008-0000-0100-00004903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42" name="フローチャート: 判断 841">
          <a:extLst>
            <a:ext uri="{FF2B5EF4-FFF2-40B4-BE49-F238E27FC236}">
              <a16:creationId xmlns:a16="http://schemas.microsoft.com/office/drawing/2014/main" id="{00000000-0008-0000-0100-00004A030000}"/>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142239</xdr:rowOff>
    </xdr:from>
    <xdr:to>
      <xdr:col>116</xdr:col>
      <xdr:colOff>114300</xdr:colOff>
      <xdr:row>107</xdr:row>
      <xdr:rowOff>72389</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2110700" y="18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120666</xdr:rowOff>
    </xdr:from>
    <xdr:ext cx="469744" cy="259045"/>
    <xdr:sp macro="" textlink="">
      <xdr:nvSpPr>
        <xdr:cNvPr id="849" name="【公民館】&#10;一人当たり面積該当値テキスト">
          <a:extLst>
            <a:ext uri="{FF2B5EF4-FFF2-40B4-BE49-F238E27FC236}">
              <a16:creationId xmlns:a16="http://schemas.microsoft.com/office/drawing/2014/main" id="{00000000-0008-0000-0100-000051030000}"/>
            </a:ext>
          </a:extLst>
        </xdr:cNvPr>
        <xdr:cNvSpPr txBox="1"/>
      </xdr:nvSpPr>
      <xdr:spPr>
        <a:xfrm>
          <a:off x="22199600" y="182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21589</xdr:rowOff>
    </xdr:from>
    <xdr:to>
      <xdr:col>116</xdr:col>
      <xdr:colOff>63500</xdr:colOff>
      <xdr:row>107</xdr:row>
      <xdr:rowOff>26670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21323300" y="1836673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153670</xdr:rowOff>
    </xdr:from>
    <xdr:to>
      <xdr:col>107</xdr:col>
      <xdr:colOff>101600</xdr:colOff>
      <xdr:row>107</xdr:row>
      <xdr:rowOff>83820</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20383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33020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20434300" y="183718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74947</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認定こども園・幼稚園・保育所、学校施設、公民館であり、それ以外の類型においては同水準か、下回っている。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認定こども園・幼稚園・保育所については、令和</a:t>
          </a:r>
          <a:r>
            <a:rPr lang="en-US" altLang="ja-JP" sz="1400">
              <a:effectLst/>
              <a:latin typeface="ＭＳ Ｐゴシック" panose="020B0600070205080204" pitchFamily="50" charset="-128"/>
              <a:ea typeface="ＭＳ Ｐゴシック" panose="020B0600070205080204" pitchFamily="50" charset="-128"/>
            </a:rPr>
            <a:t>5</a:t>
          </a:r>
          <a:r>
            <a:rPr lang="ja-JP" altLang="en-US" sz="1400">
              <a:effectLst/>
              <a:latin typeface="ＭＳ Ｐゴシック" panose="020B0600070205080204" pitchFamily="50" charset="-128"/>
              <a:ea typeface="ＭＳ Ｐゴシック" panose="020B0600070205080204" pitchFamily="50" charset="-128"/>
            </a:rPr>
            <a:t>年度に認定こども園の新設を予定しており、数値の改善が見込まれる。学校施設については、中学校が耐用年数を経過しており有形固定資産減価償却率を引き上げているが、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済であり、長寿命化に向けた取組を行っている。公民館については、地域にある分館の老朽化が進んでおり、高い数値となっている。道路については類近年整備した避難道路等が数値を引き下げ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その他の多くの道路は数値以上に更新時期に来ている。橋りょう・トンネルについては近年において計画的な更新を行っており、数値を見ると全国平均よりも低い数値となっている。公営住宅については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町営住宅総数の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程度が東日本大震災の災害公営住宅であり、建築から間もないことから大きく数値を引き下げている。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一人あたりの面積については、学校施設と児童館が低い水準にあるが、子どもの数が少なくなっているため、毎年上昇している。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67310</xdr:rowOff>
    </xdr:from>
    <xdr:to>
      <xdr:col>24</xdr:col>
      <xdr:colOff>114300</xdr:colOff>
      <xdr:row>57</xdr:row>
      <xdr:rowOff>168910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90187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76200</xdr:rowOff>
    </xdr:from>
    <xdr:to>
      <xdr:col>24</xdr:col>
      <xdr:colOff>63500</xdr:colOff>
      <xdr:row>57</xdr:row>
      <xdr:rowOff>118110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848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34290</xdr:rowOff>
    </xdr:from>
    <xdr:to>
      <xdr:col>19</xdr:col>
      <xdr:colOff>177800</xdr:colOff>
      <xdr:row>57</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9806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5" name="n_1ave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96" name="n_2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7" name="n_3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98" name="n_4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125549</xdr:rowOff>
    </xdr:from>
    <xdr:to>
      <xdr:col>55</xdr:col>
      <xdr:colOff>50800</xdr:colOff>
      <xdr:row>62</xdr:row>
      <xdr:rowOff>55699</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426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103976</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200-00008F000000}"/>
            </a:ext>
          </a:extLst>
        </xdr:cNvPr>
        <xdr:cNvSpPr txBox="1"/>
      </xdr:nvSpPr>
      <xdr:spPr>
        <a:xfrm>
          <a:off x="10515600" y="1056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133713</xdr:rowOff>
    </xdr:from>
    <xdr:to>
      <xdr:col>50</xdr:col>
      <xdr:colOff>165100</xdr:colOff>
      <xdr:row>62</xdr:row>
      <xdr:rowOff>63863</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588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4899</xdr:rowOff>
    </xdr:from>
    <xdr:to>
      <xdr:col>55</xdr:col>
      <xdr:colOff>0</xdr:colOff>
      <xdr:row>62</xdr:row>
      <xdr:rowOff>13063</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9639300" y="106347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13063</xdr:rowOff>
    </xdr:from>
    <xdr:to>
      <xdr:col>50</xdr:col>
      <xdr:colOff>114300</xdr:colOff>
      <xdr:row>62</xdr:row>
      <xdr:rowOff>22860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750300" y="106429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54990</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00000000-0008-0000-0200-0000B400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00000000-0008-0000-0200-0000B600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00000000-0008-0000-0200-0000B800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166914</xdr:rowOff>
    </xdr:from>
    <xdr:to>
      <xdr:col>24</xdr:col>
      <xdr:colOff>114300</xdr:colOff>
      <xdr:row>86</xdr:row>
      <xdr:rowOff>97064</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45847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81841</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00000000-0008-0000-0200-0000C4000000}"/>
            </a:ext>
          </a:extLst>
        </xdr:cNvPr>
        <xdr:cNvSpPr txBox="1"/>
      </xdr:nvSpPr>
      <xdr:spPr>
        <a:xfrm>
          <a:off x="4673600" y="1465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127726</xdr:rowOff>
    </xdr:from>
    <xdr:to>
      <xdr:col>20</xdr:col>
      <xdr:colOff>38100</xdr:colOff>
      <xdr:row>86</xdr:row>
      <xdr:rowOff>57876</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3746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7076</xdr:rowOff>
    </xdr:from>
    <xdr:to>
      <xdr:col>24</xdr:col>
      <xdr:colOff>63500</xdr:colOff>
      <xdr:row>86</xdr:row>
      <xdr:rowOff>46264</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3797300" y="1475177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85271</xdr:rowOff>
    </xdr:from>
    <xdr:to>
      <xdr:col>15</xdr:col>
      <xdr:colOff>101600</xdr:colOff>
      <xdr:row>86</xdr:row>
      <xdr:rowOff>15421</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2857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136071</xdr:rowOff>
    </xdr:from>
    <xdr:to>
      <xdr:col>19</xdr:col>
      <xdr:colOff>177800</xdr:colOff>
      <xdr:row>86</xdr:row>
      <xdr:rowOff>7076</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908300" y="147093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01" name="n_1aveValue【福祉施設】&#10;有形固定資産減価償却率">
          <a:extLst>
            <a:ext uri="{FF2B5EF4-FFF2-40B4-BE49-F238E27FC236}">
              <a16:creationId xmlns:a16="http://schemas.microsoft.com/office/drawing/2014/main" id="{00000000-0008-0000-0200-0000C9000000}"/>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02" name="n_2aveValue【福祉施設】&#10;有形固定資産減価償却率">
          <a:extLst>
            <a:ext uri="{FF2B5EF4-FFF2-40B4-BE49-F238E27FC236}">
              <a16:creationId xmlns:a16="http://schemas.microsoft.com/office/drawing/2014/main" id="{00000000-0008-0000-0200-0000CA00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03" name="n_3aveValue【福祉施設】&#10;有形固定資産減価償却率">
          <a:extLst>
            <a:ext uri="{FF2B5EF4-FFF2-40B4-BE49-F238E27FC236}">
              <a16:creationId xmlns:a16="http://schemas.microsoft.com/office/drawing/2014/main" id="{00000000-0008-0000-0200-0000CB00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04" name="n_4aveValue【福祉施設】&#10;有形固定資産減価償却率">
          <a:extLst>
            <a:ext uri="{FF2B5EF4-FFF2-40B4-BE49-F238E27FC236}">
              <a16:creationId xmlns:a16="http://schemas.microsoft.com/office/drawing/2014/main" id="{00000000-0008-0000-0200-0000CC000000}"/>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49003</xdr:rowOff>
    </xdr:from>
    <xdr:ext cx="405111" cy="259045"/>
    <xdr:sp macro="" textlink="">
      <xdr:nvSpPr>
        <xdr:cNvPr id="205" name="n_1mainValue【福祉施設】&#10;有形固定資産減価償却率">
          <a:extLst>
            <a:ext uri="{FF2B5EF4-FFF2-40B4-BE49-F238E27FC236}">
              <a16:creationId xmlns:a16="http://schemas.microsoft.com/office/drawing/2014/main" id="{00000000-0008-0000-0200-0000CD000000}"/>
            </a:ext>
          </a:extLst>
        </xdr:cNvPr>
        <xdr:cNvSpPr txBox="1"/>
      </xdr:nvSpPr>
      <xdr:spPr>
        <a:xfrm>
          <a:off x="3582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6548</xdr:rowOff>
    </xdr:from>
    <xdr:ext cx="405111" cy="259045"/>
    <xdr:sp macro="" textlink="">
      <xdr:nvSpPr>
        <xdr:cNvPr id="206" name="n_2mainValue【福祉施設】&#10;有形固定資産減価償却率">
          <a:extLst>
            <a:ext uri="{FF2B5EF4-FFF2-40B4-BE49-F238E27FC236}">
              <a16:creationId xmlns:a16="http://schemas.microsoft.com/office/drawing/2014/main" id="{00000000-0008-0000-0200-0000CE000000}"/>
            </a:ext>
          </a:extLst>
        </xdr:cNvPr>
        <xdr:cNvSpPr txBox="1"/>
      </xdr:nvSpPr>
      <xdr:spPr>
        <a:xfrm>
          <a:off x="2705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31" name="【福祉施設】&#10;一人当たり面積最小値テキスト">
          <a:extLst>
            <a:ext uri="{FF2B5EF4-FFF2-40B4-BE49-F238E27FC236}">
              <a16:creationId xmlns:a16="http://schemas.microsoft.com/office/drawing/2014/main" id="{00000000-0008-0000-0200-0000E700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33" name="【福祉施設】&#10;一人当たり面積最大値テキスト">
          <a:extLst>
            <a:ext uri="{FF2B5EF4-FFF2-40B4-BE49-F238E27FC236}">
              <a16:creationId xmlns:a16="http://schemas.microsoft.com/office/drawing/2014/main" id="{00000000-0008-0000-0200-0000E900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35" name="【福祉施設】&#10;一人当たり面積平均値テキスト">
          <a:extLst>
            <a:ext uri="{FF2B5EF4-FFF2-40B4-BE49-F238E27FC236}">
              <a16:creationId xmlns:a16="http://schemas.microsoft.com/office/drawing/2014/main" id="{00000000-0008-0000-0200-0000EB000000}"/>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69214</xdr:rowOff>
    </xdr:from>
    <xdr:to>
      <xdr:col>55</xdr:col>
      <xdr:colOff>50800</xdr:colOff>
      <xdr:row>85</xdr:row>
      <xdr:rowOff>170814</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47641</xdr:rowOff>
    </xdr:from>
    <xdr:ext cx="469744" cy="259045"/>
    <xdr:sp macro="" textlink="">
      <xdr:nvSpPr>
        <xdr:cNvPr id="247" name="【福祉施設】&#10;一人当たり面積該当値テキスト">
          <a:extLst>
            <a:ext uri="{FF2B5EF4-FFF2-40B4-BE49-F238E27FC236}">
              <a16:creationId xmlns:a16="http://schemas.microsoft.com/office/drawing/2014/main" id="{00000000-0008-0000-0200-0000F7000000}"/>
            </a:ext>
          </a:extLst>
        </xdr:cNvPr>
        <xdr:cNvSpPr txBox="1"/>
      </xdr:nvSpPr>
      <xdr:spPr>
        <a:xfrm>
          <a:off x="10515600"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120014</xdr:rowOff>
    </xdr:from>
    <xdr:to>
      <xdr:col>55</xdr:col>
      <xdr:colOff>0</xdr:colOff>
      <xdr:row>85</xdr:row>
      <xdr:rowOff>121920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46932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125730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252" name="n_1aveValue【福祉施設】&#10;一人当たり面積">
          <a:extLst>
            <a:ext uri="{FF2B5EF4-FFF2-40B4-BE49-F238E27FC236}">
              <a16:creationId xmlns:a16="http://schemas.microsoft.com/office/drawing/2014/main" id="{00000000-0008-0000-0200-0000FC00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253" name="n_2aveValue【福祉施設】&#10;一人当たり面積">
          <a:extLst>
            <a:ext uri="{FF2B5EF4-FFF2-40B4-BE49-F238E27FC236}">
              <a16:creationId xmlns:a16="http://schemas.microsoft.com/office/drawing/2014/main" id="{00000000-0008-0000-0200-0000FD00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254" name="n_3aveValue【福祉施設】&#10;一人当たり面積">
          <a:extLst>
            <a:ext uri="{FF2B5EF4-FFF2-40B4-BE49-F238E27FC236}">
              <a16:creationId xmlns:a16="http://schemas.microsoft.com/office/drawing/2014/main" id="{00000000-0008-0000-0200-0000FE00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255" name="n_4aveValue【福祉施設】&#10;一人当たり面積">
          <a:extLst>
            <a:ext uri="{FF2B5EF4-FFF2-40B4-BE49-F238E27FC236}">
              <a16:creationId xmlns:a16="http://schemas.microsoft.com/office/drawing/2014/main" id="{00000000-0008-0000-0200-0000FF000000}"/>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256" name="n_1mainValue【福祉施設】&#10;一人当たり面積">
          <a:extLst>
            <a:ext uri="{FF2B5EF4-FFF2-40B4-BE49-F238E27FC236}">
              <a16:creationId xmlns:a16="http://schemas.microsoft.com/office/drawing/2014/main" id="{00000000-0008-0000-0200-000000010000}"/>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257" name="n_2mainValue【福祉施設】&#10;一人当たり面積">
          <a:extLst>
            <a:ext uri="{FF2B5EF4-FFF2-40B4-BE49-F238E27FC236}">
              <a16:creationId xmlns:a16="http://schemas.microsoft.com/office/drawing/2014/main" id="{00000000-0008-0000-0200-000001010000}"/>
            </a:ext>
          </a:extLst>
        </xdr:cNvPr>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9" name="【消防施設】&#10;有形固定資産減価償却率グラフ枠">
          <a:extLst>
            <a:ext uri="{FF2B5EF4-FFF2-40B4-BE49-F238E27FC236}">
              <a16:creationId xmlns:a16="http://schemas.microsoft.com/office/drawing/2014/main" id="{00000000-0008-0000-0200-00004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331" name="【消防施設】&#10;有形固定資産減価償却率最小値テキスト">
          <a:extLst>
            <a:ext uri="{FF2B5EF4-FFF2-40B4-BE49-F238E27FC236}">
              <a16:creationId xmlns:a16="http://schemas.microsoft.com/office/drawing/2014/main" id="{00000000-0008-0000-0200-00004B01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333" name="【消防施設】&#10;有形固定資産減価償却率最大値テキスト">
          <a:extLst>
            <a:ext uri="{FF2B5EF4-FFF2-40B4-BE49-F238E27FC236}">
              <a16:creationId xmlns:a16="http://schemas.microsoft.com/office/drawing/2014/main" id="{00000000-0008-0000-0200-00004D01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335" name="【消防施設】&#10;有形固定資産減価償却率平均値テキスト">
          <a:extLst>
            <a:ext uri="{FF2B5EF4-FFF2-40B4-BE49-F238E27FC236}">
              <a16:creationId xmlns:a16="http://schemas.microsoft.com/office/drawing/2014/main" id="{00000000-0008-0000-0200-00004F010000}"/>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347" name="【消防施設】&#10;有形固定資産減価償却率該当値テキスト">
          <a:extLst>
            <a:ext uri="{FF2B5EF4-FFF2-40B4-BE49-F238E27FC236}">
              <a16:creationId xmlns:a16="http://schemas.microsoft.com/office/drawing/2014/main" id="{00000000-0008-0000-0200-00005B010000}"/>
            </a:ext>
          </a:extLst>
        </xdr:cNvPr>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81914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5481300" y="142779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47625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4592300" y="14245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352" name="n_1aveValue【消防施設】&#10;有形固定資産減価償却率">
          <a:extLst>
            <a:ext uri="{FF2B5EF4-FFF2-40B4-BE49-F238E27FC236}">
              <a16:creationId xmlns:a16="http://schemas.microsoft.com/office/drawing/2014/main" id="{00000000-0008-0000-0200-00006001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353" name="n_2aveValue【消防施設】&#10;有形固定資産減価償却率">
          <a:extLst>
            <a:ext uri="{FF2B5EF4-FFF2-40B4-BE49-F238E27FC236}">
              <a16:creationId xmlns:a16="http://schemas.microsoft.com/office/drawing/2014/main" id="{00000000-0008-0000-0200-00006101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354" name="n_3aveValue【消防施設】&#10;有形固定資産減価償却率">
          <a:extLst>
            <a:ext uri="{FF2B5EF4-FFF2-40B4-BE49-F238E27FC236}">
              <a16:creationId xmlns:a16="http://schemas.microsoft.com/office/drawing/2014/main" id="{00000000-0008-0000-0200-00006201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355" name="n_4aveValue【消防施設】&#10;有形固定資産減価償却率">
          <a:extLst>
            <a:ext uri="{FF2B5EF4-FFF2-40B4-BE49-F238E27FC236}">
              <a16:creationId xmlns:a16="http://schemas.microsoft.com/office/drawing/2014/main" id="{00000000-0008-0000-0200-00006301000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356" name="n_1mainValue【消防施設】&#10;有形固定資産減価償却率">
          <a:extLst>
            <a:ext uri="{FF2B5EF4-FFF2-40B4-BE49-F238E27FC236}">
              <a16:creationId xmlns:a16="http://schemas.microsoft.com/office/drawing/2014/main" id="{00000000-0008-0000-0200-000064010000}"/>
            </a:ext>
          </a:extLst>
        </xdr:cNvPr>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357" name="n_2mainValue【消防施設】&#10;有形固定資産減価償却率">
          <a:extLst>
            <a:ext uri="{FF2B5EF4-FFF2-40B4-BE49-F238E27FC236}">
              <a16:creationId xmlns:a16="http://schemas.microsoft.com/office/drawing/2014/main" id="{00000000-0008-0000-0200-000065010000}"/>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0" name="【消防施設】&#10;一人当たり面積グラフ枠">
          <a:extLst>
            <a:ext uri="{FF2B5EF4-FFF2-40B4-BE49-F238E27FC236}">
              <a16:creationId xmlns:a16="http://schemas.microsoft.com/office/drawing/2014/main" id="{00000000-0008-0000-0200-00007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382" name="【消防施設】&#10;一人当たり面積最小値テキスト">
          <a:extLst>
            <a:ext uri="{FF2B5EF4-FFF2-40B4-BE49-F238E27FC236}">
              <a16:creationId xmlns:a16="http://schemas.microsoft.com/office/drawing/2014/main" id="{00000000-0008-0000-0200-00007E01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384" name="【消防施設】&#10;一人当たり面積最大値テキスト">
          <a:extLst>
            <a:ext uri="{FF2B5EF4-FFF2-40B4-BE49-F238E27FC236}">
              <a16:creationId xmlns:a16="http://schemas.microsoft.com/office/drawing/2014/main" id="{00000000-0008-0000-0200-00008001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386" name="【消防施設】&#10;一人当たり面積平均値テキスト">
          <a:extLst>
            <a:ext uri="{FF2B5EF4-FFF2-40B4-BE49-F238E27FC236}">
              <a16:creationId xmlns:a16="http://schemas.microsoft.com/office/drawing/2014/main" id="{00000000-0008-0000-0200-00008201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2110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398" name="【消防施設】&#10;一人当たり面積該当値テキスト">
          <a:extLst>
            <a:ext uri="{FF2B5EF4-FFF2-40B4-BE49-F238E27FC236}">
              <a16:creationId xmlns:a16="http://schemas.microsoft.com/office/drawing/2014/main" id="{00000000-0008-0000-0200-00008E010000}"/>
            </a:ext>
          </a:extLst>
        </xdr:cNvPr>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127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137161</xdr:rowOff>
    </xdr:from>
    <xdr:to>
      <xdr:col>116</xdr:col>
      <xdr:colOff>63500</xdr:colOff>
      <xdr:row>84</xdr:row>
      <xdr:rowOff>140970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1323300" y="14538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97789</xdr:rowOff>
    </xdr:from>
    <xdr:to>
      <xdr:col>107</xdr:col>
      <xdr:colOff>101600</xdr:colOff>
      <xdr:row>85</xdr:row>
      <xdr:rowOff>27939</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20383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84</xdr:row>
      <xdr:rowOff>148589</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20434300" y="14542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403" name="n_1aveValue【消防施設】&#10;一人当たり面積">
          <a:extLst>
            <a:ext uri="{FF2B5EF4-FFF2-40B4-BE49-F238E27FC236}">
              <a16:creationId xmlns:a16="http://schemas.microsoft.com/office/drawing/2014/main" id="{00000000-0008-0000-0200-00009301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404" name="n_2aveValue【消防施設】&#10;一人当たり面積">
          <a:extLst>
            <a:ext uri="{FF2B5EF4-FFF2-40B4-BE49-F238E27FC236}">
              <a16:creationId xmlns:a16="http://schemas.microsoft.com/office/drawing/2014/main" id="{00000000-0008-0000-0200-00009401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405" name="n_3aveValue【消防施設】&#10;一人当たり面積">
          <a:extLst>
            <a:ext uri="{FF2B5EF4-FFF2-40B4-BE49-F238E27FC236}">
              <a16:creationId xmlns:a16="http://schemas.microsoft.com/office/drawing/2014/main" id="{00000000-0008-0000-0200-00009501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406" name="n_4aveValue【消防施設】&#10;一人当たり面積">
          <a:extLst>
            <a:ext uri="{FF2B5EF4-FFF2-40B4-BE49-F238E27FC236}">
              <a16:creationId xmlns:a16="http://schemas.microsoft.com/office/drawing/2014/main" id="{00000000-0008-0000-0200-000096010000}"/>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11447</xdr:rowOff>
    </xdr:from>
    <xdr:ext cx="469744" cy="259045"/>
    <xdr:sp macro="" textlink="">
      <xdr:nvSpPr>
        <xdr:cNvPr id="407" name="n_1mainValue【消防施設】&#10;一人当たり面積">
          <a:extLst>
            <a:ext uri="{FF2B5EF4-FFF2-40B4-BE49-F238E27FC236}">
              <a16:creationId xmlns:a16="http://schemas.microsoft.com/office/drawing/2014/main" id="{00000000-0008-0000-0200-000097010000}"/>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19066</xdr:rowOff>
    </xdr:from>
    <xdr:ext cx="469744" cy="259045"/>
    <xdr:sp macro="" textlink="">
      <xdr:nvSpPr>
        <xdr:cNvPr id="408" name="n_2mainValue【消防施設】&#10;一人当たり面積">
          <a:extLst>
            <a:ext uri="{FF2B5EF4-FFF2-40B4-BE49-F238E27FC236}">
              <a16:creationId xmlns:a16="http://schemas.microsoft.com/office/drawing/2014/main" id="{00000000-0008-0000-0200-000098010000}"/>
            </a:ext>
          </a:extLst>
        </xdr:cNvPr>
        <xdr:cNvSpPr txBox="1"/>
      </xdr:nvSpPr>
      <xdr:spPr>
        <a:xfrm>
          <a:off x="201994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庁舎】&#10;有形固定資産減価償却率グラフ枠">
          <a:extLst>
            <a:ext uri="{FF2B5EF4-FFF2-40B4-BE49-F238E27FC236}">
              <a16:creationId xmlns:a16="http://schemas.microsoft.com/office/drawing/2014/main" id="{00000000-0008-0000-0200-0000B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435" name="【庁舎】&#10;有形固定資産減価償却率最小値テキスト">
          <a:extLst>
            <a:ext uri="{FF2B5EF4-FFF2-40B4-BE49-F238E27FC236}">
              <a16:creationId xmlns:a16="http://schemas.microsoft.com/office/drawing/2014/main" id="{00000000-0008-0000-0200-0000B301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437" name="【庁舎】&#10;有形固定資産減価償却率最大値テキスト">
          <a:extLst>
            <a:ext uri="{FF2B5EF4-FFF2-40B4-BE49-F238E27FC236}">
              <a16:creationId xmlns:a16="http://schemas.microsoft.com/office/drawing/2014/main" id="{00000000-0008-0000-0200-0000B501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439" name="【庁舎】&#10;有形固定資産減価償却率平均値テキスト">
          <a:extLst>
            <a:ext uri="{FF2B5EF4-FFF2-40B4-BE49-F238E27FC236}">
              <a16:creationId xmlns:a16="http://schemas.microsoft.com/office/drawing/2014/main" id="{00000000-0008-0000-0200-0000B7010000}"/>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159294</xdr:rowOff>
    </xdr:from>
    <xdr:to>
      <xdr:col>85</xdr:col>
      <xdr:colOff>177800</xdr:colOff>
      <xdr:row>101</xdr:row>
      <xdr:rowOff>89444</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6268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74221</xdr:rowOff>
    </xdr:from>
    <xdr:ext cx="405111" cy="259045"/>
    <xdr:sp macro="" textlink="">
      <xdr:nvSpPr>
        <xdr:cNvPr id="451" name="【庁舎】&#10;有形固定資産減価償却率該当値テキスト">
          <a:extLst>
            <a:ext uri="{FF2B5EF4-FFF2-40B4-BE49-F238E27FC236}">
              <a16:creationId xmlns:a16="http://schemas.microsoft.com/office/drawing/2014/main" id="{00000000-0008-0000-0200-0000C3010000}"/>
            </a:ext>
          </a:extLst>
        </xdr:cNvPr>
        <xdr:cNvSpPr txBox="1"/>
      </xdr:nvSpPr>
      <xdr:spPr>
        <a:xfrm>
          <a:off x="16357600" y="17219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166007</xdr:rowOff>
    </xdr:from>
    <xdr:to>
      <xdr:col>85</xdr:col>
      <xdr:colOff>127000</xdr:colOff>
      <xdr:row>101</xdr:row>
      <xdr:rowOff>38644</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5481300" y="1731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71120</xdr:rowOff>
    </xdr:from>
    <xdr:to>
      <xdr:col>76</xdr:col>
      <xdr:colOff>165100</xdr:colOff>
      <xdr:row>101</xdr:row>
      <xdr:rowOff>1270</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4541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100</xdr:row>
      <xdr:rowOff>166007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4592300" y="1726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456" name="n_1aveValue【庁舎】&#10;有形固定資産減価償却率">
          <a:extLst>
            <a:ext uri="{FF2B5EF4-FFF2-40B4-BE49-F238E27FC236}">
              <a16:creationId xmlns:a16="http://schemas.microsoft.com/office/drawing/2014/main" id="{00000000-0008-0000-0200-0000C801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457" name="n_2aveValue【庁舎】&#10;有形固定資産減価償却率">
          <a:extLst>
            <a:ext uri="{FF2B5EF4-FFF2-40B4-BE49-F238E27FC236}">
              <a16:creationId xmlns:a16="http://schemas.microsoft.com/office/drawing/2014/main" id="{00000000-0008-0000-0200-0000C9010000}"/>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458" name="n_3aveValue【庁舎】&#10;有形固定資産減価償却率">
          <a:extLst>
            <a:ext uri="{FF2B5EF4-FFF2-40B4-BE49-F238E27FC236}">
              <a16:creationId xmlns:a16="http://schemas.microsoft.com/office/drawing/2014/main" id="{00000000-0008-0000-0200-0000CA01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59" name="n_4aveValue【庁舎】&#10;有形固定資産減価償却率">
          <a:extLst>
            <a:ext uri="{FF2B5EF4-FFF2-40B4-BE49-F238E27FC236}">
              <a16:creationId xmlns:a16="http://schemas.microsoft.com/office/drawing/2014/main" id="{00000000-0008-0000-0200-0000CB01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460" name="n_1mainValue【庁舎】&#10;有形固定資産減価償却率">
          <a:extLst>
            <a:ext uri="{FF2B5EF4-FFF2-40B4-BE49-F238E27FC236}">
              <a16:creationId xmlns:a16="http://schemas.microsoft.com/office/drawing/2014/main" id="{00000000-0008-0000-0200-0000CC010000}"/>
            </a:ext>
          </a:extLst>
        </xdr:cNvPr>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17797</xdr:rowOff>
    </xdr:from>
    <xdr:ext cx="405111" cy="259045"/>
    <xdr:sp macro="" textlink="">
      <xdr:nvSpPr>
        <xdr:cNvPr id="461" name="n_2mainValue【庁舎】&#10;有形固定資産減価償却率">
          <a:extLst>
            <a:ext uri="{FF2B5EF4-FFF2-40B4-BE49-F238E27FC236}">
              <a16:creationId xmlns:a16="http://schemas.microsoft.com/office/drawing/2014/main" id="{00000000-0008-0000-0200-0000CD010000}"/>
            </a:ext>
          </a:extLst>
        </xdr:cNvPr>
        <xdr:cNvSpPr txBox="1"/>
      </xdr:nvSpPr>
      <xdr:spPr>
        <a:xfrm>
          <a:off x="14389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4" name="【庁舎】&#10;一人当たり面積グラフ枠">
          <a:extLst>
            <a:ext uri="{FF2B5EF4-FFF2-40B4-BE49-F238E27FC236}">
              <a16:creationId xmlns:a16="http://schemas.microsoft.com/office/drawing/2014/main" id="{00000000-0008-0000-0200-0000E4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486" name="【庁舎】&#10;一人当たり面積最小値テキスト">
          <a:extLst>
            <a:ext uri="{FF2B5EF4-FFF2-40B4-BE49-F238E27FC236}">
              <a16:creationId xmlns:a16="http://schemas.microsoft.com/office/drawing/2014/main" id="{00000000-0008-0000-0200-0000E601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488" name="【庁舎】&#10;一人当たり面積最大値テキスト">
          <a:extLst>
            <a:ext uri="{FF2B5EF4-FFF2-40B4-BE49-F238E27FC236}">
              <a16:creationId xmlns:a16="http://schemas.microsoft.com/office/drawing/2014/main" id="{00000000-0008-0000-0200-0000E801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490" name="【庁舎】&#10;一人当たり面積平均値テキスト">
          <a:extLst>
            <a:ext uri="{FF2B5EF4-FFF2-40B4-BE49-F238E27FC236}">
              <a16:creationId xmlns:a16="http://schemas.microsoft.com/office/drawing/2014/main" id="{00000000-0008-0000-0200-0000EA01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491" name="フローチャート: 判断 490">
          <a:extLst>
            <a:ext uri="{FF2B5EF4-FFF2-40B4-BE49-F238E27FC236}">
              <a16:creationId xmlns:a16="http://schemas.microsoft.com/office/drawing/2014/main" id="{00000000-0008-0000-0200-0000EB01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502" name="【庁舎】&#10;一人当たり面積該当値テキスト">
          <a:extLst>
            <a:ext uri="{FF2B5EF4-FFF2-40B4-BE49-F238E27FC236}">
              <a16:creationId xmlns:a16="http://schemas.microsoft.com/office/drawing/2014/main" id="{00000000-0008-0000-0200-0000F6010000}"/>
            </a:ext>
          </a:extLst>
        </xdr:cNvPr>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80011</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21323300" y="18246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106</xdr:row>
      <xdr:rowOff>87630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20434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507" name="n_1aveValue【庁舎】&#10;一人当たり面積">
          <a:extLst>
            <a:ext uri="{FF2B5EF4-FFF2-40B4-BE49-F238E27FC236}">
              <a16:creationId xmlns:a16="http://schemas.microsoft.com/office/drawing/2014/main" id="{00000000-0008-0000-0200-0000FB01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508" name="n_2aveValue【庁舎】&#10;一人当たり面積">
          <a:extLst>
            <a:ext uri="{FF2B5EF4-FFF2-40B4-BE49-F238E27FC236}">
              <a16:creationId xmlns:a16="http://schemas.microsoft.com/office/drawing/2014/main" id="{00000000-0008-0000-0200-0000FC01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509" name="n_3aveValue【庁舎】&#10;一人当たり面積">
          <a:extLst>
            <a:ext uri="{FF2B5EF4-FFF2-40B4-BE49-F238E27FC236}">
              <a16:creationId xmlns:a16="http://schemas.microsoft.com/office/drawing/2014/main" id="{00000000-0008-0000-0200-0000FD01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510" name="n_4aveValue【庁舎】&#10;一人当たり面積">
          <a:extLst>
            <a:ext uri="{FF2B5EF4-FFF2-40B4-BE49-F238E27FC236}">
              <a16:creationId xmlns:a16="http://schemas.microsoft.com/office/drawing/2014/main" id="{00000000-0008-0000-0200-0000FE01000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511" name="n_1mainValue【庁舎】&#10;一人当たり面積">
          <a:extLst>
            <a:ext uri="{FF2B5EF4-FFF2-40B4-BE49-F238E27FC236}">
              <a16:creationId xmlns:a16="http://schemas.microsoft.com/office/drawing/2014/main" id="{00000000-0008-0000-0200-0000FF010000}"/>
            </a:ext>
          </a:extLst>
        </xdr:cNvPr>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512" name="n_2mainValue【庁舎】&#10;一人当たり面積">
          <a:extLst>
            <a:ext uri="{FF2B5EF4-FFF2-40B4-BE49-F238E27FC236}">
              <a16:creationId xmlns:a16="http://schemas.microsoft.com/office/drawing/2014/main" id="{00000000-0008-0000-0200-00000002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類似団体と比較して有形固定資産減価償却率が高くなっている施設は、福祉施設と消防施設であり、低くなっている施設は体育館・プールと庁舎である。　</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福祉施設については、</a:t>
          </a:r>
          <a:r>
            <a:rPr kumimoji="1" lang="en-US" altLang="ja-JP" sz="1400">
              <a:latin typeface="ＭＳ Ｐゴシック" panose="020B0600070205080204" pitchFamily="50" charset="-128"/>
              <a:ea typeface="ＭＳ Ｐゴシック" panose="020B0600070205080204" pitchFamily="50" charset="-128"/>
            </a:rPr>
            <a:t>92.5</a:t>
          </a:r>
          <a:r>
            <a:rPr kumimoji="1" lang="ja-JP" altLang="en-US" sz="1400">
              <a:latin typeface="ＭＳ Ｐゴシック" panose="020B0600070205080204" pitchFamily="50" charset="-128"/>
              <a:ea typeface="ＭＳ Ｐゴシック" panose="020B0600070205080204" pitchFamily="50" charset="-128"/>
            </a:rPr>
            <a:t>％となっているが、大規模修繕を行うなど、老朽化対策に取り組んでいくこととしている。消防施設については震災後の災害対策事業として順次更新を行っており、近年中に数値の改善を見込んでいる。庁舎については、震災後に建て替えているため、有形固定資産減価償却率が低く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一人あたりの面積については人口減少の影響により若干であるが上昇しており、今後も上昇傾向が続くと想定される。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から変わらず</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同等とな</a:t>
          </a:r>
          <a:r>
            <a:rPr kumimoji="1" lang="ja-JP" altLang="ja-JP" sz="1100">
              <a:solidFill>
                <a:schemeClr val="dk1"/>
              </a:solidFill>
              <a:effectLst/>
              <a:latin typeface="+mn-lt"/>
              <a:ea typeface="+mn-ea"/>
              <a:cs typeface="+mn-cs"/>
            </a:rPr>
            <a:t>っており、また、全国平均・宮城県平均よりも下回っている。</a:t>
          </a:r>
          <a:endParaRPr lang="ja-JP" altLang="ja-JP" sz="1400">
            <a:effectLst/>
          </a:endParaRPr>
        </a:p>
        <a:p>
          <a:r>
            <a:rPr kumimoji="1" lang="ja-JP" altLang="ja-JP" sz="1100">
              <a:solidFill>
                <a:schemeClr val="dk1"/>
              </a:solidFill>
              <a:effectLst/>
              <a:latin typeface="+mn-lt"/>
              <a:ea typeface="+mn-ea"/>
              <a:cs typeface="+mn-cs"/>
            </a:rPr>
            <a:t>　人口減少や高齢化率が進んでいることに加え、町税の減収などから</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類似団体平均を下回っており、今後もこの傾向は継続する見通しである。公共施設等の適切な管理・統廃合に加え、企業誘致・定住促進の推進、徴税の徴収強化を図り、歳入確保に努める。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保育士不足による保育士派遣業務等に伴う物件費の増等支出は前年同様の傾向であるが、</a:t>
          </a:r>
          <a:r>
            <a:rPr kumimoji="1" lang="ja-JP" altLang="en-US" sz="1100">
              <a:solidFill>
                <a:schemeClr val="dk1"/>
              </a:solidFill>
              <a:effectLst/>
              <a:latin typeface="+mn-lt"/>
              <a:ea typeface="+mn-ea"/>
              <a:cs typeface="+mn-cs"/>
            </a:rPr>
            <a:t>前年度あった</a:t>
          </a:r>
          <a:r>
            <a:rPr kumimoji="1" lang="ja-JP" altLang="ja-JP" sz="1100">
              <a:solidFill>
                <a:schemeClr val="dk1"/>
              </a:solidFill>
              <a:effectLst/>
              <a:latin typeface="+mn-lt"/>
              <a:ea typeface="+mn-ea"/>
              <a:cs typeface="+mn-cs"/>
            </a:rPr>
            <a:t>企業の財産処分による一時的な法人町民税の増</a:t>
          </a:r>
          <a:r>
            <a:rPr kumimoji="1" lang="ja-JP" altLang="en-US" sz="1100">
              <a:solidFill>
                <a:schemeClr val="dk1"/>
              </a:solidFill>
              <a:effectLst/>
              <a:latin typeface="+mn-lt"/>
              <a:ea typeface="+mn-ea"/>
              <a:cs typeface="+mn-cs"/>
            </a:rPr>
            <a:t>が無くなったことなど</a:t>
          </a:r>
          <a:r>
            <a:rPr kumimoji="1" lang="ja-JP" altLang="ja-JP" sz="1100">
              <a:solidFill>
                <a:schemeClr val="dk1"/>
              </a:solidFill>
              <a:effectLst/>
              <a:latin typeface="+mn-lt"/>
              <a:ea typeface="+mn-ea"/>
              <a:cs typeface="+mn-cs"/>
            </a:rPr>
            <a:t>が経常収支比率を引き</a:t>
          </a:r>
          <a:r>
            <a:rPr kumimoji="1" lang="ja-JP" altLang="en-US" sz="1100">
              <a:solidFill>
                <a:schemeClr val="dk1"/>
              </a:solidFill>
              <a:effectLst/>
              <a:latin typeface="+mn-lt"/>
              <a:ea typeface="+mn-ea"/>
              <a:cs typeface="+mn-cs"/>
            </a:rPr>
            <a:t>上げた</a:t>
          </a:r>
          <a:r>
            <a:rPr kumimoji="1" lang="ja-JP" altLang="ja-JP" sz="1100">
              <a:solidFill>
                <a:schemeClr val="dk1"/>
              </a:solidFill>
              <a:effectLst/>
              <a:latin typeface="+mn-lt"/>
              <a:ea typeface="+mn-ea"/>
              <a:cs typeface="+mn-cs"/>
            </a:rPr>
            <a:t>ものと考えられる。今後も厳しい状況は変わらず、引き続き事務事業の見直しを進めるとともに、事業の優先度を確認し計画的に廃止・縮小を進め経常経費の削減を図る必要がある。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79587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27715"/>
          <a:ext cx="8382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43392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2771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43392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347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82127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69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117704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人当たり人件費・物件費等決算額は類似団体平均と比べて低くなっているが、平成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年度から徐々に増加してきている傾向がある。</a:t>
          </a:r>
          <a:endParaRPr lang="ja-JP" altLang="ja-JP" sz="1400">
            <a:effectLst/>
          </a:endParaRPr>
        </a:p>
        <a:p>
          <a:r>
            <a:rPr kumimoji="1" lang="ja-JP" altLang="ja-JP" sz="1100">
              <a:solidFill>
                <a:schemeClr val="dk1"/>
              </a:solidFill>
              <a:effectLst/>
              <a:latin typeface="+mn-lt"/>
              <a:ea typeface="+mn-ea"/>
              <a:cs typeface="+mn-cs"/>
            </a:rPr>
            <a:t>　人口が減少していることが大きな要因であり、保育士不足による保育士派遣業務等に伴う物件費の増、公共施設の維持管理費の経費なども影響している。</a:t>
          </a:r>
          <a:endParaRPr lang="ja-JP" altLang="ja-JP" sz="1400">
            <a:effectLst/>
          </a:endParaRPr>
        </a:p>
        <a:p>
          <a:r>
            <a:rPr kumimoji="1" lang="ja-JP" altLang="ja-JP" sz="1100">
              <a:solidFill>
                <a:schemeClr val="dk1"/>
              </a:solidFill>
              <a:effectLst/>
              <a:latin typeface="+mn-lt"/>
              <a:ea typeface="+mn-ea"/>
              <a:cs typeface="+mn-cs"/>
            </a:rPr>
            <a:t>　全国・県平均共に上回っており、今後も事業経費の精査・削減に努めていくとともに、事業の効率化、機械化による適切な定員管理を行い人件費の抑制に努める。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168255</xdr:rowOff>
    </xdr:from>
    <xdr:to>
      <xdr:col>23</xdr:col>
      <xdr:colOff>133350</xdr:colOff>
      <xdr:row>82</xdr:row>
      <xdr:rowOff>64988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55705"/>
          <a:ext cx="838200" cy="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168255</xdr:rowOff>
    </xdr:from>
    <xdr:to>
      <xdr:col>19</xdr:col>
      <xdr:colOff>133350</xdr:colOff>
      <xdr:row>82</xdr:row>
      <xdr:rowOff>5438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55705"/>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166236</xdr:rowOff>
    </xdr:from>
    <xdr:to>
      <xdr:col>15</xdr:col>
      <xdr:colOff>82550</xdr:colOff>
      <xdr:row>82</xdr:row>
      <xdr:rowOff>5438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53686"/>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139415</xdr:rowOff>
    </xdr:from>
    <xdr:to>
      <xdr:col>11</xdr:col>
      <xdr:colOff>31750</xdr:colOff>
      <xdr:row>81</xdr:row>
      <xdr:rowOff>166236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26865"/>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14188</xdr:rowOff>
    </xdr:from>
    <xdr:to>
      <xdr:col>23</xdr:col>
      <xdr:colOff>184150</xdr:colOff>
      <xdr:row>82</xdr:row>
      <xdr:rowOff>115788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30715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1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117455</xdr:rowOff>
    </xdr:from>
    <xdr:to>
      <xdr:col>19</xdr:col>
      <xdr:colOff>184150</xdr:colOff>
      <xdr:row>82</xdr:row>
      <xdr:rowOff>47605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57782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7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126088</xdr:rowOff>
    </xdr:from>
    <xdr:to>
      <xdr:col>15</xdr:col>
      <xdr:colOff>133350</xdr:colOff>
      <xdr:row>82</xdr:row>
      <xdr:rowOff>56238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66415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115436</xdr:rowOff>
    </xdr:from>
    <xdr:to>
      <xdr:col>11</xdr:col>
      <xdr:colOff>82550</xdr:colOff>
      <xdr:row>82</xdr:row>
      <xdr:rowOff>45586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55763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7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88615</xdr:rowOff>
    </xdr:from>
    <xdr:to>
      <xdr:col>7</xdr:col>
      <xdr:colOff>31750</xdr:colOff>
      <xdr:row>82</xdr:row>
      <xdr:rowOff>18765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28942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4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しているが、全国町村平均及び類似団体を下回っている状況であり、</a:t>
          </a:r>
          <a:r>
            <a:rPr kumimoji="1" lang="ja-JP" altLang="en-US" sz="1100">
              <a:solidFill>
                <a:schemeClr val="dk1"/>
              </a:solidFill>
              <a:effectLst/>
              <a:latin typeface="+mn-lt"/>
              <a:ea typeface="+mn-ea"/>
              <a:cs typeface="+mn-cs"/>
            </a:rPr>
            <a:t>低くはあるが</a:t>
          </a:r>
          <a:r>
            <a:rPr kumimoji="1" lang="ja-JP" altLang="ja-JP" sz="1100">
              <a:solidFill>
                <a:schemeClr val="dk1"/>
              </a:solidFill>
              <a:effectLst/>
              <a:latin typeface="+mn-lt"/>
              <a:ea typeface="+mn-ea"/>
              <a:cs typeface="+mn-cs"/>
            </a:rPr>
            <a:t>適正な水準内にあると考えられる。</a:t>
          </a:r>
          <a:endParaRPr lang="ja-JP" altLang="ja-JP" sz="1400">
            <a:effectLst/>
          </a:endParaRPr>
        </a:p>
        <a:p>
          <a:r>
            <a:rPr kumimoji="1" lang="ja-JP" altLang="ja-JP" sz="1100">
              <a:solidFill>
                <a:schemeClr val="dk1"/>
              </a:solidFill>
              <a:effectLst/>
              <a:latin typeface="+mn-lt"/>
              <a:ea typeface="+mn-ea"/>
              <a:cs typeface="+mn-cs"/>
            </a:rPr>
            <a:t>　今後も人事院勧告に準拠し、適正な給与水準の保持に努める。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144841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6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144841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522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121859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98879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ポイント増となっており、類似団体・全国平均と比較しても高い数値となっている。</a:t>
          </a:r>
          <a:endParaRPr lang="ja-JP" altLang="ja-JP" sz="1400">
            <a:effectLst/>
          </a:endParaRPr>
        </a:p>
        <a:p>
          <a:r>
            <a:rPr kumimoji="1" lang="ja-JP" altLang="ja-JP" sz="1100">
              <a:solidFill>
                <a:schemeClr val="dk1"/>
              </a:solidFill>
              <a:effectLst/>
              <a:latin typeface="+mn-lt"/>
              <a:ea typeface="+mn-ea"/>
              <a:cs typeface="+mn-cs"/>
            </a:rPr>
            <a:t>　指定管理者制度等を導入していく取組を推進し、適正な定員管理に努めて</a:t>
          </a:r>
          <a:r>
            <a:rPr kumimoji="1" lang="ja-JP" altLang="en-US" sz="1100">
              <a:solidFill>
                <a:schemeClr val="dk1"/>
              </a:solidFill>
              <a:effectLst/>
              <a:latin typeface="+mn-lt"/>
              <a:ea typeface="+mn-ea"/>
              <a:cs typeface="+mn-cs"/>
            </a:rPr>
            <a:t>おり、幼稚園・保育所の統合を図り認定こども園整備を計画するなど、改善に取り組んでいる。数年かけて減少側に</a:t>
          </a:r>
          <a:r>
            <a:rPr kumimoji="1" lang="ja-JP" altLang="ja-JP" sz="1100">
              <a:solidFill>
                <a:schemeClr val="dk1"/>
              </a:solidFill>
              <a:effectLst/>
              <a:latin typeface="+mn-lt"/>
              <a:ea typeface="+mn-ea"/>
              <a:cs typeface="+mn-cs"/>
            </a:rPr>
            <a:t>推移すると予想される。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短期的にも</a:t>
          </a:r>
          <a:r>
            <a:rPr kumimoji="1" lang="ja-JP" altLang="ja-JP" sz="1100">
              <a:solidFill>
                <a:schemeClr val="dk1"/>
              </a:solidFill>
              <a:effectLst/>
              <a:latin typeface="+mn-lt"/>
              <a:ea typeface="+mn-ea"/>
              <a:cs typeface="+mn-cs"/>
            </a:rPr>
            <a:t>事業内容等を精査し、まずは類似団体平均</a:t>
          </a:r>
          <a:r>
            <a:rPr kumimoji="1" lang="en-US" altLang="ja-JP" sz="1100">
              <a:solidFill>
                <a:schemeClr val="dk1"/>
              </a:solidFill>
              <a:effectLst/>
              <a:latin typeface="+mn-lt"/>
              <a:ea typeface="+mn-ea"/>
              <a:cs typeface="+mn-cs"/>
            </a:rPr>
            <a:t>10.59</a:t>
          </a:r>
          <a:r>
            <a:rPr kumimoji="1" lang="ja-JP" altLang="ja-JP" sz="1100">
              <a:solidFill>
                <a:schemeClr val="dk1"/>
              </a:solidFill>
              <a:effectLst/>
              <a:latin typeface="+mn-lt"/>
              <a:ea typeface="+mn-ea"/>
              <a:cs typeface="+mn-cs"/>
            </a:rPr>
            <a:t>を下回るよう適正な定員管理に努めていく。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123241</xdr:rowOff>
    </xdr:from>
    <xdr:to>
      <xdr:col>81</xdr:col>
      <xdr:colOff>44450</xdr:colOff>
      <xdr:row>61</xdr:row>
      <xdr:rowOff>126619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1691"/>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113106</xdr:rowOff>
    </xdr:from>
    <xdr:to>
      <xdr:col>77</xdr:col>
      <xdr:colOff>44450</xdr:colOff>
      <xdr:row>61</xdr:row>
      <xdr:rowOff>123241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15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99593</xdr:rowOff>
    </xdr:from>
    <xdr:to>
      <xdr:col>72</xdr:col>
      <xdr:colOff>203200</xdr:colOff>
      <xdr:row>61</xdr:row>
      <xdr:rowOff>113106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8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99593</xdr:rowOff>
    </xdr:from>
    <xdr:to>
      <xdr:col>68</xdr:col>
      <xdr:colOff>152400</xdr:colOff>
      <xdr:row>61</xdr:row>
      <xdr:rowOff>100076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5804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47896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72441</xdr:rowOff>
    </xdr:from>
    <xdr:to>
      <xdr:col>77</xdr:col>
      <xdr:colOff>95250</xdr:colOff>
      <xdr:row>62</xdr:row>
      <xdr:rowOff>2591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158818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17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62306</xdr:rowOff>
    </xdr:from>
    <xdr:to>
      <xdr:col>73</xdr:col>
      <xdr:colOff>44450</xdr:colOff>
      <xdr:row>61</xdr:row>
      <xdr:rowOff>163906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148683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0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48793</xdr:rowOff>
    </xdr:from>
    <xdr:to>
      <xdr:col>68</xdr:col>
      <xdr:colOff>203200</xdr:colOff>
      <xdr:row>61</xdr:row>
      <xdr:rowOff>150393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135170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49276</xdr:rowOff>
    </xdr:from>
    <xdr:to>
      <xdr:col>64</xdr:col>
      <xdr:colOff>152400</xdr:colOff>
      <xdr:row>61</xdr:row>
      <xdr:rowOff>150876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135653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ほぼ横ばいで、</a:t>
          </a:r>
          <a:r>
            <a:rPr kumimoji="1" lang="ja-JP" altLang="ja-JP" sz="1100">
              <a:solidFill>
                <a:schemeClr val="dk1"/>
              </a:solidFill>
              <a:effectLst/>
              <a:latin typeface="+mn-lt"/>
              <a:ea typeface="+mn-ea"/>
              <a:cs typeface="+mn-cs"/>
            </a:rPr>
            <a:t>類似団体と同等、県平均よりも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ポイント悪い数値となっている。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ただ、ここ数年は借入抑制により償還額を下回る借入額に納めていることもあり、</a:t>
          </a:r>
          <a:r>
            <a:rPr kumimoji="1" lang="ja-JP" altLang="ja-JP" sz="1100">
              <a:solidFill>
                <a:schemeClr val="dk1"/>
              </a:solidFill>
              <a:effectLst/>
              <a:latin typeface="+mn-lt"/>
              <a:ea typeface="+mn-ea"/>
              <a:cs typeface="+mn-cs"/>
            </a:rPr>
            <a:t>比率が大幅に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することはないと思われる。起債に大きく頼ることのない財政運営に努め、比率の上昇を抑えていく。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102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113877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1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ポイント減となっており、全国平均</a:t>
          </a:r>
          <a:r>
            <a:rPr kumimoji="1" lang="ja-JP" altLang="en-US" sz="1100">
              <a:solidFill>
                <a:schemeClr val="dk1"/>
              </a:solidFill>
              <a:effectLst/>
              <a:latin typeface="+mn-lt"/>
              <a:ea typeface="+mn-ea"/>
              <a:cs typeface="+mn-cs"/>
            </a:rPr>
            <a:t>を下回る</a:t>
          </a:r>
          <a:r>
            <a:rPr kumimoji="1" lang="ja-JP" altLang="ja-JP" sz="1100">
              <a:solidFill>
                <a:schemeClr val="dk1"/>
              </a:solidFill>
              <a:effectLst/>
              <a:latin typeface="+mn-lt"/>
              <a:ea typeface="+mn-ea"/>
              <a:cs typeface="+mn-cs"/>
            </a:rPr>
            <a:t>数値となっているが、類似団体内では悪い数値となっている。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下水道事業特別会計への元金償還に充てる繰出金が減少したこと、地方債の現在高が平成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年度を下回ったことなどにより将来負担額が減少している。</a:t>
          </a:r>
          <a:endParaRPr lang="ja-JP" altLang="ja-JP" sz="1400">
            <a:effectLst/>
          </a:endParaRPr>
        </a:p>
        <a:p>
          <a:r>
            <a:rPr kumimoji="1" lang="ja-JP" altLang="ja-JP" sz="1100">
              <a:solidFill>
                <a:schemeClr val="dk1"/>
              </a:solidFill>
              <a:effectLst/>
              <a:latin typeface="+mn-lt"/>
              <a:ea typeface="+mn-ea"/>
              <a:cs typeface="+mn-cs"/>
            </a:rPr>
            <a:t>　今後も地方債において、新規発行に際しては借入抑制を実施し、将来負担比率の適正化に努める。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88798</xdr:rowOff>
    </xdr:from>
    <xdr:to>
      <xdr:col>81</xdr:col>
      <xdr:colOff>44450</xdr:colOff>
      <xdr:row>15</xdr:row>
      <xdr:rowOff>156362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605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156362</xdr:rowOff>
    </xdr:from>
    <xdr:to>
      <xdr:col>77</xdr:col>
      <xdr:colOff>44450</xdr:colOff>
      <xdr:row>17</xdr:row>
      <xdr:rowOff>49936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2811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49936</xdr:rowOff>
    </xdr:from>
    <xdr:to>
      <xdr:col>72</xdr:col>
      <xdr:colOff>203200</xdr:colOff>
      <xdr:row>18</xdr:row>
      <xdr:rowOff>52222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9645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52222</xdr:rowOff>
    </xdr:from>
    <xdr:to>
      <xdr:col>68</xdr:col>
      <xdr:colOff>152400</xdr:colOff>
      <xdr:row>18</xdr:row>
      <xdr:rowOff>86970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138322"/>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37998</xdr:rowOff>
    </xdr:from>
    <xdr:to>
      <xdr:col>81</xdr:col>
      <xdr:colOff>95250</xdr:colOff>
      <xdr:row>15</xdr:row>
      <xdr:rowOff>139598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10075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105562</xdr:rowOff>
    </xdr:from>
    <xdr:to>
      <xdr:col>77</xdr:col>
      <xdr:colOff>95250</xdr:colOff>
      <xdr:row>16</xdr:row>
      <xdr:rowOff>35712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20489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6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170586</xdr:rowOff>
    </xdr:from>
    <xdr:to>
      <xdr:col>73</xdr:col>
      <xdr:colOff>44450</xdr:colOff>
      <xdr:row>17</xdr:row>
      <xdr:rowOff>100736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85513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1422</xdr:rowOff>
    </xdr:from>
    <xdr:to>
      <xdr:col>68</xdr:col>
      <xdr:colOff>203200</xdr:colOff>
      <xdr:row>18</xdr:row>
      <xdr:rowOff>103022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0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87799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17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36170</xdr:rowOff>
    </xdr:from>
    <xdr:to>
      <xdr:col>64</xdr:col>
      <xdr:colOff>152400</xdr:colOff>
      <xdr:row>18</xdr:row>
      <xdr:rowOff>137770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1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122546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ポイント増となって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これは、台風第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号対応のため職員の時間外手当が増加したことによるものである。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内訳を類似団体平均と比較すると、職員給は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％低い値となったが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議員報酬が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％以上高い値となっている。今後も引き続き適正な定員管理を行い、人件費の抑制に努めていく。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となっており、類似団体平均を</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前年に引き続き保育士不足による臨時職員賃金により物件費が増となっている。また、教育費の委託料が類似団体より多いが、これは指定管理委託料によるもので、その分賃金は低くなっている。現在進行中の保育所再編事業により人員の適正配置が実現すれば数値は改善するものと考え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20</xdr:row>
      <xdr:rowOff>23586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04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736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5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これは、敬老祝金の額を減額改定したこと及び令和元年度における長寿社会対策基金への積立金を減額したことによる。全体としては</a:t>
          </a:r>
          <a:r>
            <a:rPr kumimoji="1" lang="ja-JP" altLang="ja-JP" sz="1100">
              <a:solidFill>
                <a:schemeClr val="dk1"/>
              </a:solidFill>
              <a:effectLst/>
              <a:latin typeface="+mn-lt"/>
              <a:ea typeface="+mn-ea"/>
              <a:cs typeface="+mn-cs"/>
            </a:rPr>
            <a:t>少子化対策事業の推進や高齢化率の上昇などにより増加傾向にあるが、類似団体平均と比較すると単独事業費が特に低く、人口一人当たりにかかる扶助費が全国でも低いことが分かる。今後も適正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575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ポイント減だが、類似団体を</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下水道特別会計への繰出金が減少したことによる。</a:t>
          </a:r>
          <a:endParaRPr lang="ja-JP" altLang="ja-JP" sz="1400">
            <a:effectLst/>
          </a:endParaRPr>
        </a:p>
        <a:p>
          <a:r>
            <a:rPr kumimoji="1" lang="ja-JP" altLang="ja-JP" sz="1100">
              <a:solidFill>
                <a:schemeClr val="dk1"/>
              </a:solidFill>
              <a:effectLst/>
              <a:latin typeface="+mn-lt"/>
              <a:ea typeface="+mn-ea"/>
              <a:cs typeface="+mn-cs"/>
            </a:rPr>
            <a:t>　後期高齢者医療・介護給付費に係る繰出金は依然として多く、今後も同様の傾向が予想される。更に、</a:t>
          </a:r>
          <a:r>
            <a:rPr kumimoji="1" lang="ja-JP" altLang="en-US" sz="1100">
              <a:solidFill>
                <a:schemeClr val="dk1"/>
              </a:solidFill>
              <a:effectLst/>
              <a:latin typeface="+mn-lt"/>
              <a:ea typeface="+mn-ea"/>
              <a:cs typeface="+mn-cs"/>
            </a:rPr>
            <a:t>個別施設計画の整備に伴い計画的補修が本格化すれば</a:t>
          </a:r>
          <a:r>
            <a:rPr kumimoji="1" lang="ja-JP" altLang="ja-JP" sz="1100">
              <a:solidFill>
                <a:schemeClr val="dk1"/>
              </a:solidFill>
              <a:effectLst/>
              <a:latin typeface="+mn-lt"/>
              <a:ea typeface="+mn-ea"/>
              <a:cs typeface="+mn-cs"/>
            </a:rPr>
            <a:t>維持補修費の増加も見込まれる。</a:t>
          </a:r>
          <a:r>
            <a:rPr kumimoji="1" lang="ja-JP" altLang="en-US" sz="1100">
              <a:solidFill>
                <a:schemeClr val="dk1"/>
              </a:solidFill>
              <a:effectLst/>
              <a:latin typeface="+mn-lt"/>
              <a:ea typeface="+mn-ea"/>
              <a:cs typeface="+mn-cs"/>
            </a:rPr>
            <a:t>まずは類似団体平均を目指し</a:t>
          </a:r>
          <a:r>
            <a:rPr kumimoji="1" lang="ja-JP" altLang="ja-JP" sz="1100">
              <a:solidFill>
                <a:schemeClr val="dk1"/>
              </a:solidFill>
              <a:effectLst/>
              <a:latin typeface="+mn-lt"/>
              <a:ea typeface="+mn-ea"/>
              <a:cs typeface="+mn-cs"/>
            </a:rPr>
            <a:t>町全体で事業精査を行い額を減らしていくよう努める。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152146</xdr:rowOff>
    </xdr:from>
    <xdr:to>
      <xdr:col>82</xdr:col>
      <xdr:colOff>107950</xdr:colOff>
      <xdr:row>59</xdr:row>
      <xdr:rowOff>42418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389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14495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3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42418</xdr:rowOff>
    </xdr:from>
    <xdr:to>
      <xdr:col>82</xdr:col>
      <xdr:colOff>196850</xdr:colOff>
      <xdr:row>59</xdr:row>
      <xdr:rowOff>42418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67073</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152146</xdr:rowOff>
    </xdr:from>
    <xdr:to>
      <xdr:col>82</xdr:col>
      <xdr:colOff>196850</xdr:colOff>
      <xdr:row>53</xdr:row>
      <xdr:rowOff>152146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58</xdr:row>
      <xdr:rowOff>163576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848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163576</xdr:rowOff>
    </xdr:from>
    <xdr:to>
      <xdr:col>78</xdr:col>
      <xdr:colOff>69850</xdr:colOff>
      <xdr:row>59</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076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131064</xdr:rowOff>
    </xdr:from>
    <xdr:to>
      <xdr:col>78</xdr:col>
      <xdr:colOff>120650</xdr:colOff>
      <xdr:row>57</xdr:row>
      <xdr:rowOff>61214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65278</xdr:rowOff>
    </xdr:from>
    <xdr:to>
      <xdr:col>73</xdr:col>
      <xdr:colOff>180975</xdr:colOff>
      <xdr:row>59</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180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65278</xdr:rowOff>
    </xdr:from>
    <xdr:to>
      <xdr:col>69</xdr:col>
      <xdr:colOff>92075</xdr:colOff>
      <xdr:row>59</xdr:row>
      <xdr:rowOff>165862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180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135636</xdr:rowOff>
    </xdr:from>
    <xdr:to>
      <xdr:col>69</xdr:col>
      <xdr:colOff>142875</xdr:colOff>
      <xdr:row>57</xdr:row>
      <xdr:rowOff>65786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14478</xdr:rowOff>
    </xdr:from>
    <xdr:to>
      <xdr:col>69</xdr:col>
      <xdr:colOff>142875</xdr:colOff>
      <xdr:row>59</xdr:row>
      <xdr:rowOff>116078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100855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115062</xdr:rowOff>
    </xdr:from>
    <xdr:to>
      <xdr:col>65</xdr:col>
      <xdr:colOff>53975</xdr:colOff>
      <xdr:row>60</xdr:row>
      <xdr:rowOff>45212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29989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毎年度実績を元に</a:t>
          </a:r>
          <a:r>
            <a:rPr kumimoji="1" lang="ja-JP" altLang="ja-JP" sz="1100">
              <a:solidFill>
                <a:schemeClr val="dk1"/>
              </a:solidFill>
              <a:effectLst/>
              <a:latin typeface="+mn-lt"/>
              <a:ea typeface="+mn-ea"/>
              <a:cs typeface="+mn-cs"/>
            </a:rPr>
            <a:t>金額の精査に努め総額は減少している。特に、単独で行う事業は類似団体に比べ</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％低い値となっている。今後も事業の見直しを行い、補助金の交付について金額が適正か、事業の廃止が必要か等を検討し経費の縮減に努めていく。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44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ポイントであり、類似団体を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前年度と大きく変わらず平均内を推移しており、今後も事業精査を行い、新規発行に際しては適切な処理に努める。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163576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84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145287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公債費以外に係る経常収支比率は前年度から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物件費については、保育士派遣業務委託や保育臨時職員賃金、扶助費においても少子化対策事業の推進や高齢化率の上昇などにより増加傾向にある。高齢者・介護への繰出金や維持補修費も今後増加する見込みである。</a:t>
          </a:r>
          <a:endParaRPr lang="ja-JP" altLang="ja-JP" sz="1400">
            <a:effectLst/>
          </a:endParaRPr>
        </a:p>
        <a:p>
          <a:r>
            <a:rPr kumimoji="1" lang="ja-JP" altLang="ja-JP" sz="1100">
              <a:solidFill>
                <a:schemeClr val="dk1"/>
              </a:solidFill>
              <a:effectLst/>
              <a:latin typeface="+mn-lt"/>
              <a:ea typeface="+mn-ea"/>
              <a:cs typeface="+mn-cs"/>
            </a:rPr>
            <a:t>引き続き事業経費の精査・削減に努めていく。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97282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5092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60706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5092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68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58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18559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151026</xdr:rowOff>
    </xdr:from>
    <xdr:to>
      <xdr:col>29</xdr:col>
      <xdr:colOff>127000</xdr:colOff>
      <xdr:row>17</xdr:row>
      <xdr:rowOff>161092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3301"/>
          <a:ext cx="647700" cy="1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151026</xdr:rowOff>
    </xdr:from>
    <xdr:to>
      <xdr:col>26</xdr:col>
      <xdr:colOff>50800</xdr:colOff>
      <xdr:row>17</xdr:row>
      <xdr:rowOff>154226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3301"/>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154226</xdr:rowOff>
    </xdr:from>
    <xdr:to>
      <xdr:col>22</xdr:col>
      <xdr:colOff>114300</xdr:colOff>
      <xdr:row>17</xdr:row>
      <xdr:rowOff>160886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6501"/>
          <a:ext cx="698500" cy="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160886</xdr:rowOff>
    </xdr:from>
    <xdr:to>
      <xdr:col>18</xdr:col>
      <xdr:colOff>177800</xdr:colOff>
      <xdr:row>18</xdr:row>
      <xdr:rowOff>21631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3161"/>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110292</xdr:rowOff>
    </xdr:from>
    <xdr:to>
      <xdr:col>29</xdr:col>
      <xdr:colOff>177800</xdr:colOff>
      <xdr:row>18</xdr:row>
      <xdr:rowOff>40442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82369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100226</xdr:rowOff>
    </xdr:from>
    <xdr:to>
      <xdr:col>26</xdr:col>
      <xdr:colOff>101600</xdr:colOff>
      <xdr:row>18</xdr:row>
      <xdr:rowOff>30376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103426</xdr:rowOff>
    </xdr:from>
    <xdr:to>
      <xdr:col>22</xdr:col>
      <xdr:colOff>165100</xdr:colOff>
      <xdr:row>18</xdr:row>
      <xdr:rowOff>33576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18353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110086</xdr:rowOff>
    </xdr:from>
    <xdr:to>
      <xdr:col>19</xdr:col>
      <xdr:colOff>38100</xdr:colOff>
      <xdr:row>18</xdr:row>
      <xdr:rowOff>40236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50413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142281</xdr:rowOff>
    </xdr:from>
    <xdr:to>
      <xdr:col>15</xdr:col>
      <xdr:colOff>101600</xdr:colOff>
      <xdr:row>18</xdr:row>
      <xdr:rowOff>72431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57207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112179</xdr:rowOff>
    </xdr:from>
    <xdr:to>
      <xdr:col>29</xdr:col>
      <xdr:colOff>127000</xdr:colOff>
      <xdr:row>35</xdr:row>
      <xdr:rowOff>321463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22529"/>
          <a:ext cx="647700" cy="20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96956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188417</xdr:rowOff>
    </xdr:from>
    <xdr:to>
      <xdr:col>26</xdr:col>
      <xdr:colOff>50800</xdr:colOff>
      <xdr:row>35</xdr:row>
      <xdr:rowOff>321463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98767"/>
          <a:ext cx="698500" cy="13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156756</xdr:rowOff>
    </xdr:from>
    <xdr:to>
      <xdr:col>22</xdr:col>
      <xdr:colOff>114300</xdr:colOff>
      <xdr:row>35</xdr:row>
      <xdr:rowOff>188417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67106"/>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156756</xdr:rowOff>
    </xdr:from>
    <xdr:to>
      <xdr:col>18</xdr:col>
      <xdr:colOff>177800</xdr:colOff>
      <xdr:row>35</xdr:row>
      <xdr:rowOff>170320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67106"/>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61379</xdr:rowOff>
    </xdr:from>
    <xdr:to>
      <xdr:col>29</xdr:col>
      <xdr:colOff>177800</xdr:colOff>
      <xdr:row>35</xdr:row>
      <xdr:rowOff>162979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249356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270663</xdr:rowOff>
    </xdr:from>
    <xdr:to>
      <xdr:col>26</xdr:col>
      <xdr:colOff>101600</xdr:colOff>
      <xdr:row>36</xdr:row>
      <xdr:rowOff>29363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137617</xdr:rowOff>
    </xdr:from>
    <xdr:to>
      <xdr:col>22</xdr:col>
      <xdr:colOff>165100</xdr:colOff>
      <xdr:row>35</xdr:row>
      <xdr:rowOff>239217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223994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105956</xdr:rowOff>
    </xdr:from>
    <xdr:to>
      <xdr:col>19</xdr:col>
      <xdr:colOff>38100</xdr:colOff>
      <xdr:row>35</xdr:row>
      <xdr:rowOff>207556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217733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119520</xdr:rowOff>
    </xdr:from>
    <xdr:to>
      <xdr:col>15</xdr:col>
      <xdr:colOff>101600</xdr:colOff>
      <xdr:row>35</xdr:row>
      <xdr:rowOff>221120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205897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138047</xdr:rowOff>
    </xdr:from>
    <xdr:to>
      <xdr:col>24</xdr:col>
      <xdr:colOff>63500</xdr:colOff>
      <xdr:row>37</xdr:row>
      <xdr:rowOff>169578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1697"/>
          <a:ext cx="8382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169578</xdr:rowOff>
    </xdr:from>
    <xdr:to>
      <xdr:col>19</xdr:col>
      <xdr:colOff>177800</xdr:colOff>
      <xdr:row>38</xdr:row>
      <xdr:rowOff>8476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3228"/>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5367</xdr:rowOff>
    </xdr:from>
    <xdr:to>
      <xdr:col>15</xdr:col>
      <xdr:colOff>50800</xdr:colOff>
      <xdr:row>38</xdr:row>
      <xdr:rowOff>8476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2046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5367</xdr:rowOff>
    </xdr:from>
    <xdr:to>
      <xdr:col>10</xdr:col>
      <xdr:colOff>114300</xdr:colOff>
      <xdr:row>38</xdr:row>
      <xdr:rowOff>13337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0467"/>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87247</xdr:rowOff>
    </xdr:from>
    <xdr:to>
      <xdr:col>24</xdr:col>
      <xdr:colOff>114300</xdr:colOff>
      <xdr:row>38</xdr:row>
      <xdr:rowOff>17397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118778</xdr:rowOff>
    </xdr:from>
    <xdr:to>
      <xdr:col>20</xdr:col>
      <xdr:colOff>38100</xdr:colOff>
      <xdr:row>38</xdr:row>
      <xdr:rowOff>48928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40055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129126</xdr:rowOff>
    </xdr:from>
    <xdr:to>
      <xdr:col>15</xdr:col>
      <xdr:colOff>101600</xdr:colOff>
      <xdr:row>38</xdr:row>
      <xdr:rowOff>59275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2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50403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126017</xdr:rowOff>
    </xdr:from>
    <xdr:to>
      <xdr:col>10</xdr:col>
      <xdr:colOff>165100</xdr:colOff>
      <xdr:row>38</xdr:row>
      <xdr:rowOff>56167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47294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133988</xdr:rowOff>
    </xdr:from>
    <xdr:to>
      <xdr:col>6</xdr:col>
      <xdr:colOff>38100</xdr:colOff>
      <xdr:row>38</xdr:row>
      <xdr:rowOff>64137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7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55264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23192</xdr:rowOff>
    </xdr:from>
    <xdr:to>
      <xdr:col>24</xdr:col>
      <xdr:colOff>63500</xdr:colOff>
      <xdr:row>56</xdr:row>
      <xdr:rowOff>85883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4392"/>
          <a:ext cx="8382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74664</xdr:rowOff>
    </xdr:from>
    <xdr:to>
      <xdr:col>19</xdr:col>
      <xdr:colOff>177800</xdr:colOff>
      <xdr:row>56</xdr:row>
      <xdr:rowOff>85883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75864"/>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74664</xdr:rowOff>
    </xdr:from>
    <xdr:to>
      <xdr:col>15</xdr:col>
      <xdr:colOff>50800</xdr:colOff>
      <xdr:row>56</xdr:row>
      <xdr:rowOff>82738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75864"/>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82738</xdr:rowOff>
    </xdr:from>
    <xdr:to>
      <xdr:col>10</xdr:col>
      <xdr:colOff>114300</xdr:colOff>
      <xdr:row>56</xdr:row>
      <xdr:rowOff>110878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3938"/>
          <a:ext cx="8890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143842</xdr:rowOff>
    </xdr:from>
    <xdr:to>
      <xdr:col>24</xdr:col>
      <xdr:colOff>114300</xdr:colOff>
      <xdr:row>56</xdr:row>
      <xdr:rowOff>73992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166719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35083</xdr:rowOff>
    </xdr:from>
    <xdr:to>
      <xdr:col>20</xdr:col>
      <xdr:colOff>38100</xdr:colOff>
      <xdr:row>56</xdr:row>
      <xdr:rowOff>136683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127810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23864</xdr:rowOff>
    </xdr:from>
    <xdr:to>
      <xdr:col>15</xdr:col>
      <xdr:colOff>101600</xdr:colOff>
      <xdr:row>56</xdr:row>
      <xdr:rowOff>125464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141991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4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31938</xdr:rowOff>
    </xdr:from>
    <xdr:to>
      <xdr:col>10</xdr:col>
      <xdr:colOff>165100</xdr:colOff>
      <xdr:row>56</xdr:row>
      <xdr:rowOff>133538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150065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60078</xdr:rowOff>
    </xdr:from>
    <xdr:to>
      <xdr:col>6</xdr:col>
      <xdr:colOff>38100</xdr:colOff>
      <xdr:row>56</xdr:row>
      <xdr:rowOff>161678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151397</xdr:rowOff>
    </xdr:from>
    <xdr:to>
      <xdr:col>24</xdr:col>
      <xdr:colOff>63500</xdr:colOff>
      <xdr:row>78</xdr:row>
      <xdr:rowOff>163513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2449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141376</xdr:rowOff>
    </xdr:from>
    <xdr:to>
      <xdr:col>19</xdr:col>
      <xdr:colOff>177800</xdr:colOff>
      <xdr:row>78</xdr:row>
      <xdr:rowOff>151397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14476"/>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141376</xdr:rowOff>
    </xdr:from>
    <xdr:to>
      <xdr:col>15</xdr:col>
      <xdr:colOff>50800</xdr:colOff>
      <xdr:row>78</xdr:row>
      <xdr:rowOff>156387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14476"/>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155321</xdr:rowOff>
    </xdr:from>
    <xdr:to>
      <xdr:col>10</xdr:col>
      <xdr:colOff>114300</xdr:colOff>
      <xdr:row>78</xdr:row>
      <xdr:rowOff>156387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2842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112713</xdr:rowOff>
    </xdr:from>
    <xdr:to>
      <xdr:col>24</xdr:col>
      <xdr:colOff>114300</xdr:colOff>
      <xdr:row>79</xdr:row>
      <xdr:rowOff>42863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27640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0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100597</xdr:rowOff>
    </xdr:from>
    <xdr:to>
      <xdr:col>20</xdr:col>
      <xdr:colOff>38100</xdr:colOff>
      <xdr:row>79</xdr:row>
      <xdr:rowOff>30747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21874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90576</xdr:rowOff>
    </xdr:from>
    <xdr:to>
      <xdr:col>15</xdr:col>
      <xdr:colOff>101600</xdr:colOff>
      <xdr:row>79</xdr:row>
      <xdr:rowOff>20726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11853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5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105587</xdr:rowOff>
    </xdr:from>
    <xdr:to>
      <xdr:col>10</xdr:col>
      <xdr:colOff>165100</xdr:colOff>
      <xdr:row>79</xdr:row>
      <xdr:rowOff>35737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26864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104521</xdr:rowOff>
    </xdr:from>
    <xdr:to>
      <xdr:col>6</xdr:col>
      <xdr:colOff>38100</xdr:colOff>
      <xdr:row>79</xdr:row>
      <xdr:rowOff>34671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25798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116115</xdr:rowOff>
    </xdr:from>
    <xdr:to>
      <xdr:col>24</xdr:col>
      <xdr:colOff>63500</xdr:colOff>
      <xdr:row>98</xdr:row>
      <xdr:rowOff>119101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8215"/>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117653</xdr:rowOff>
    </xdr:from>
    <xdr:to>
      <xdr:col>19</xdr:col>
      <xdr:colOff>177800</xdr:colOff>
      <xdr:row>98</xdr:row>
      <xdr:rowOff>119101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975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72313</xdr:rowOff>
    </xdr:from>
    <xdr:to>
      <xdr:col>15</xdr:col>
      <xdr:colOff>50800</xdr:colOff>
      <xdr:row>98</xdr:row>
      <xdr:rowOff>117653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4413"/>
          <a:ext cx="8890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72313</xdr:rowOff>
    </xdr:from>
    <xdr:to>
      <xdr:col>10</xdr:col>
      <xdr:colOff>114300</xdr:colOff>
      <xdr:row>98</xdr:row>
      <xdr:rowOff>160896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4413"/>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65315</xdr:rowOff>
    </xdr:from>
    <xdr:to>
      <xdr:col>24</xdr:col>
      <xdr:colOff>114300</xdr:colOff>
      <xdr:row>98</xdr:row>
      <xdr:rowOff>166915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151692</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68301</xdr:rowOff>
    </xdr:from>
    <xdr:to>
      <xdr:col>20</xdr:col>
      <xdr:colOff>38100</xdr:colOff>
      <xdr:row>98</xdr:row>
      <xdr:rowOff>169901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161028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66853</xdr:rowOff>
    </xdr:from>
    <xdr:to>
      <xdr:col>15</xdr:col>
      <xdr:colOff>101600</xdr:colOff>
      <xdr:row>98</xdr:row>
      <xdr:rowOff>168453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159580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21513</xdr:rowOff>
    </xdr:from>
    <xdr:to>
      <xdr:col>10</xdr:col>
      <xdr:colOff>165100</xdr:colOff>
      <xdr:row>98</xdr:row>
      <xdr:rowOff>123113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114240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110096</xdr:rowOff>
    </xdr:from>
    <xdr:to>
      <xdr:col>6</xdr:col>
      <xdr:colOff>38100</xdr:colOff>
      <xdr:row>99</xdr:row>
      <xdr:rowOff>40246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31373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55941</xdr:rowOff>
    </xdr:from>
    <xdr:to>
      <xdr:col>55</xdr:col>
      <xdr:colOff>0</xdr:colOff>
      <xdr:row>37</xdr:row>
      <xdr:rowOff>104230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99591"/>
          <a:ext cx="8382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73150</xdr:rowOff>
    </xdr:from>
    <xdr:to>
      <xdr:col>50</xdr:col>
      <xdr:colOff>114300</xdr:colOff>
      <xdr:row>37</xdr:row>
      <xdr:rowOff>104230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16800"/>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145090</xdr:rowOff>
    </xdr:from>
    <xdr:to>
      <xdr:col>45</xdr:col>
      <xdr:colOff>177800</xdr:colOff>
      <xdr:row>37</xdr:row>
      <xdr:rowOff>73150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17290"/>
          <a:ext cx="889000" cy="9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145090</xdr:rowOff>
    </xdr:from>
    <xdr:to>
      <xdr:col>41</xdr:col>
      <xdr:colOff>50800</xdr:colOff>
      <xdr:row>37</xdr:row>
      <xdr:rowOff>81480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17290"/>
          <a:ext cx="889000" cy="10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xdr:rowOff>
    </xdr:from>
    <xdr:to>
      <xdr:col>55</xdr:col>
      <xdr:colOff>50800</xdr:colOff>
      <xdr:row>37</xdr:row>
      <xdr:rowOff>106741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91518</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53430</xdr:rowOff>
    </xdr:from>
    <xdr:to>
      <xdr:col>50</xdr:col>
      <xdr:colOff>165100</xdr:colOff>
      <xdr:row>37</xdr:row>
      <xdr:rowOff>155030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9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146157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48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22350</xdr:rowOff>
    </xdr:from>
    <xdr:to>
      <xdr:col>46</xdr:col>
      <xdr:colOff>38100</xdr:colOff>
      <xdr:row>37</xdr:row>
      <xdr:rowOff>123950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115077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94290</xdr:rowOff>
    </xdr:from>
    <xdr:to>
      <xdr:col>41</xdr:col>
      <xdr:colOff>101600</xdr:colOff>
      <xdr:row>37</xdr:row>
      <xdr:rowOff>24440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30680</xdr:rowOff>
    </xdr:from>
    <xdr:to>
      <xdr:col>36</xdr:col>
      <xdr:colOff>165100</xdr:colOff>
      <xdr:row>37</xdr:row>
      <xdr:rowOff>132280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123407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46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153915</xdr:rowOff>
    </xdr:from>
    <xdr:to>
      <xdr:col>55</xdr:col>
      <xdr:colOff>0</xdr:colOff>
      <xdr:row>56</xdr:row>
      <xdr:rowOff>169104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55115"/>
          <a:ext cx="838200" cy="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130598</xdr:rowOff>
    </xdr:from>
    <xdr:to>
      <xdr:col>50</xdr:col>
      <xdr:colOff>114300</xdr:colOff>
      <xdr:row>56</xdr:row>
      <xdr:rowOff>169104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31798"/>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153840</xdr:rowOff>
    </xdr:from>
    <xdr:to>
      <xdr:col>45</xdr:col>
      <xdr:colOff>177800</xdr:colOff>
      <xdr:row>56</xdr:row>
      <xdr:rowOff>130598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412140"/>
          <a:ext cx="889000" cy="3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85283</xdr:rowOff>
    </xdr:from>
    <xdr:to>
      <xdr:col>41</xdr:col>
      <xdr:colOff>50800</xdr:colOff>
      <xdr:row>54</xdr:row>
      <xdr:rowOff>153840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172133"/>
          <a:ext cx="889000" cy="24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103115</xdr:rowOff>
    </xdr:from>
    <xdr:to>
      <xdr:col>55</xdr:col>
      <xdr:colOff>50800</xdr:colOff>
      <xdr:row>57</xdr:row>
      <xdr:rowOff>33265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125992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118304</xdr:rowOff>
    </xdr:from>
    <xdr:to>
      <xdr:col>50</xdr:col>
      <xdr:colOff>165100</xdr:colOff>
      <xdr:row>57</xdr:row>
      <xdr:rowOff>48454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1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64981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9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79798</xdr:rowOff>
    </xdr:from>
    <xdr:to>
      <xdr:col>46</xdr:col>
      <xdr:colOff>38100</xdr:colOff>
      <xdr:row>57</xdr:row>
      <xdr:rowOff>9948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26475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5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103040</xdr:rowOff>
    </xdr:from>
    <xdr:to>
      <xdr:col>41</xdr:col>
      <xdr:colOff>101600</xdr:colOff>
      <xdr:row>55</xdr:row>
      <xdr:rowOff>33190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49717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3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34483</xdr:rowOff>
    </xdr:from>
    <xdr:to>
      <xdr:col>36</xdr:col>
      <xdr:colOff>165100</xdr:colOff>
      <xdr:row>53</xdr:row>
      <xdr:rowOff>136083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152610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89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80688</xdr:rowOff>
    </xdr:from>
    <xdr:to>
      <xdr:col>55</xdr:col>
      <xdr:colOff>0</xdr:colOff>
      <xdr:row>77</xdr:row>
      <xdr:rowOff>144014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82338"/>
          <a:ext cx="838200" cy="6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144014</xdr:rowOff>
    </xdr:from>
    <xdr:to>
      <xdr:col>50</xdr:col>
      <xdr:colOff>114300</xdr:colOff>
      <xdr:row>78</xdr:row>
      <xdr:rowOff>132201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5664"/>
          <a:ext cx="889000" cy="1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128953</xdr:rowOff>
    </xdr:from>
    <xdr:to>
      <xdr:col>45</xdr:col>
      <xdr:colOff>177800</xdr:colOff>
      <xdr:row>78</xdr:row>
      <xdr:rowOff>132201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987703"/>
          <a:ext cx="889000" cy="5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28375</xdr:rowOff>
    </xdr:from>
    <xdr:to>
      <xdr:col>41</xdr:col>
      <xdr:colOff>50800</xdr:colOff>
      <xdr:row>75</xdr:row>
      <xdr:rowOff>128953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87125"/>
          <a:ext cx="889000" cy="10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29888</xdr:rowOff>
    </xdr:from>
    <xdr:to>
      <xdr:col>55</xdr:col>
      <xdr:colOff>50800</xdr:colOff>
      <xdr:row>77</xdr:row>
      <xdr:rowOff>131488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52765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8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93214</xdr:rowOff>
    </xdr:from>
    <xdr:to>
      <xdr:col>50</xdr:col>
      <xdr:colOff>165100</xdr:colOff>
      <xdr:row>78</xdr:row>
      <xdr:rowOff>23364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39891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81401</xdr:rowOff>
    </xdr:from>
    <xdr:to>
      <xdr:col>46</xdr:col>
      <xdr:colOff>38100</xdr:colOff>
      <xdr:row>79</xdr:row>
      <xdr:rowOff>11551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28078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2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78153</xdr:rowOff>
    </xdr:from>
    <xdr:to>
      <xdr:col>41</xdr:col>
      <xdr:colOff>101600</xdr:colOff>
      <xdr:row>76</xdr:row>
      <xdr:rowOff>8303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9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24830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71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149025</xdr:rowOff>
    </xdr:from>
    <xdr:to>
      <xdr:col>36</xdr:col>
      <xdr:colOff>165100</xdr:colOff>
      <xdr:row>75</xdr:row>
      <xdr:rowOff>79175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8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95702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6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27973</xdr:rowOff>
    </xdr:from>
    <xdr:to>
      <xdr:col>55</xdr:col>
      <xdr:colOff>0</xdr:colOff>
      <xdr:row>98</xdr:row>
      <xdr:rowOff>46696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30073"/>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148076</xdr:rowOff>
    </xdr:from>
    <xdr:to>
      <xdr:col>50</xdr:col>
      <xdr:colOff>114300</xdr:colOff>
      <xdr:row>98</xdr:row>
      <xdr:rowOff>27973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07276"/>
          <a:ext cx="889000" cy="2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148076</xdr:rowOff>
    </xdr:from>
    <xdr:to>
      <xdr:col>45</xdr:col>
      <xdr:colOff>177800</xdr:colOff>
      <xdr:row>98</xdr:row>
      <xdr:rowOff>79894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07276"/>
          <a:ext cx="889000" cy="27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60353</xdr:rowOff>
    </xdr:from>
    <xdr:to>
      <xdr:col>41</xdr:col>
      <xdr:colOff>50800</xdr:colOff>
      <xdr:row>98</xdr:row>
      <xdr:rowOff>79894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62453"/>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167346</xdr:rowOff>
    </xdr:from>
    <xdr:to>
      <xdr:col>55</xdr:col>
      <xdr:colOff>50800</xdr:colOff>
      <xdr:row>98</xdr:row>
      <xdr:rowOff>97496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82273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1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148623</xdr:rowOff>
    </xdr:from>
    <xdr:to>
      <xdr:col>50</xdr:col>
      <xdr:colOff>165100</xdr:colOff>
      <xdr:row>98</xdr:row>
      <xdr:rowOff>78773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69900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97276</xdr:rowOff>
    </xdr:from>
    <xdr:to>
      <xdr:col>46</xdr:col>
      <xdr:colOff>38100</xdr:colOff>
      <xdr:row>97</xdr:row>
      <xdr:rowOff>27426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43953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29094</xdr:rowOff>
    </xdr:from>
    <xdr:to>
      <xdr:col>41</xdr:col>
      <xdr:colOff>101600</xdr:colOff>
      <xdr:row>98</xdr:row>
      <xdr:rowOff>130694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121821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9553</xdr:rowOff>
    </xdr:from>
    <xdr:to>
      <xdr:col>36</xdr:col>
      <xdr:colOff>165100</xdr:colOff>
      <xdr:row>98</xdr:row>
      <xdr:rowOff>111153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102280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15672</xdr:rowOff>
    </xdr:from>
    <xdr:to>
      <xdr:col>85</xdr:col>
      <xdr:colOff>127000</xdr:colOff>
      <xdr:row>38</xdr:row>
      <xdr:rowOff>31877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187872"/>
          <a:ext cx="838200" cy="3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91046</xdr:rowOff>
    </xdr:from>
    <xdr:to>
      <xdr:col>81</xdr:col>
      <xdr:colOff>50800</xdr:colOff>
      <xdr:row>38</xdr:row>
      <xdr:rowOff>31877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920346"/>
          <a:ext cx="889000" cy="6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91046</xdr:rowOff>
    </xdr:from>
    <xdr:to>
      <xdr:col>76</xdr:col>
      <xdr:colOff>114300</xdr:colOff>
      <xdr:row>35</xdr:row>
      <xdr:rowOff>139319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920346"/>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139319</xdr:rowOff>
    </xdr:from>
    <xdr:to>
      <xdr:col>71</xdr:col>
      <xdr:colOff>177800</xdr:colOff>
      <xdr:row>36</xdr:row>
      <xdr:rowOff>125349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140069"/>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136322</xdr:rowOff>
    </xdr:from>
    <xdr:to>
      <xdr:col>85</xdr:col>
      <xdr:colOff>177800</xdr:colOff>
      <xdr:row>36</xdr:row>
      <xdr:rowOff>66472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159199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152527</xdr:rowOff>
    </xdr:from>
    <xdr:to>
      <xdr:col>81</xdr:col>
      <xdr:colOff>101600</xdr:colOff>
      <xdr:row>38</xdr:row>
      <xdr:rowOff>82677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99204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7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40246</xdr:rowOff>
    </xdr:from>
    <xdr:to>
      <xdr:col>76</xdr:col>
      <xdr:colOff>165100</xdr:colOff>
      <xdr:row>34</xdr:row>
      <xdr:rowOff>141846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158373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88519</xdr:rowOff>
    </xdr:from>
    <xdr:to>
      <xdr:col>72</xdr:col>
      <xdr:colOff>38100</xdr:colOff>
      <xdr:row>36</xdr:row>
      <xdr:rowOff>18669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35196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74549</xdr:rowOff>
    </xdr:from>
    <xdr:to>
      <xdr:col>67</xdr:col>
      <xdr:colOff>101600</xdr:colOff>
      <xdr:row>37</xdr:row>
      <xdr:rowOff>4699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2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21226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97165</xdr:rowOff>
    </xdr:from>
    <xdr:to>
      <xdr:col>85</xdr:col>
      <xdr:colOff>127000</xdr:colOff>
      <xdr:row>77</xdr:row>
      <xdr:rowOff>98994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9881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97165</xdr:rowOff>
    </xdr:from>
    <xdr:to>
      <xdr:col>81</xdr:col>
      <xdr:colOff>50800</xdr:colOff>
      <xdr:row>77</xdr:row>
      <xdr:rowOff>105150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98815"/>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105150</xdr:rowOff>
    </xdr:from>
    <xdr:to>
      <xdr:col>76</xdr:col>
      <xdr:colOff>114300</xdr:colOff>
      <xdr:row>77</xdr:row>
      <xdr:rowOff>122289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6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110858</xdr:rowOff>
    </xdr:from>
    <xdr:to>
      <xdr:col>71</xdr:col>
      <xdr:colOff>177800</xdr:colOff>
      <xdr:row>77</xdr:row>
      <xdr:rowOff>122289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2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48194</xdr:rowOff>
    </xdr:from>
    <xdr:to>
      <xdr:col>85</xdr:col>
      <xdr:colOff>177800</xdr:colOff>
      <xdr:row>77</xdr:row>
      <xdr:rowOff>149794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26621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46365</xdr:rowOff>
    </xdr:from>
    <xdr:to>
      <xdr:col>81</xdr:col>
      <xdr:colOff>101600</xdr:colOff>
      <xdr:row>77</xdr:row>
      <xdr:rowOff>147965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139092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4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54350</xdr:rowOff>
    </xdr:from>
    <xdr:to>
      <xdr:col>76</xdr:col>
      <xdr:colOff>165100</xdr:colOff>
      <xdr:row>77</xdr:row>
      <xdr:rowOff>155950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147077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71489</xdr:rowOff>
    </xdr:from>
    <xdr:to>
      <xdr:col>72</xdr:col>
      <xdr:colOff>38100</xdr:colOff>
      <xdr:row>78</xdr:row>
      <xdr:rowOff>1639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164216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60058</xdr:rowOff>
    </xdr:from>
    <xdr:to>
      <xdr:col>67</xdr:col>
      <xdr:colOff>101600</xdr:colOff>
      <xdr:row>77</xdr:row>
      <xdr:rowOff>161658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152785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100051</xdr:rowOff>
    </xdr:from>
    <xdr:to>
      <xdr:col>85</xdr:col>
      <xdr:colOff>126364</xdr:colOff>
      <xdr:row>98</xdr:row>
      <xdr:rowOff>136993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6559251"/>
          <a:ext cx="1269" cy="37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140820</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136993</xdr:rowOff>
    </xdr:from>
    <xdr:to>
      <xdr:col>86</xdr:col>
      <xdr:colOff>25400</xdr:colOff>
      <xdr:row>98</xdr:row>
      <xdr:rowOff>136993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46728</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63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100051</xdr:rowOff>
    </xdr:from>
    <xdr:to>
      <xdr:col>86</xdr:col>
      <xdr:colOff>25400</xdr:colOff>
      <xdr:row>96</xdr:row>
      <xdr:rowOff>100051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559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147203</xdr:rowOff>
    </xdr:from>
    <xdr:to>
      <xdr:col>85</xdr:col>
      <xdr:colOff>127000</xdr:colOff>
      <xdr:row>97</xdr:row>
      <xdr:rowOff>140523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06403"/>
          <a:ext cx="838200" cy="1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121336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1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142909</xdr:rowOff>
    </xdr:from>
    <xdr:to>
      <xdr:col>85</xdr:col>
      <xdr:colOff>177800</xdr:colOff>
      <xdr:row>98</xdr:row>
      <xdr:rowOff>73059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1448</xdr:rowOff>
    </xdr:from>
    <xdr:to>
      <xdr:col>81</xdr:col>
      <xdr:colOff>50800</xdr:colOff>
      <xdr:row>97</xdr:row>
      <xdr:rowOff>140523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5774848"/>
          <a:ext cx="889000" cy="99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143650</xdr:rowOff>
    </xdr:from>
    <xdr:to>
      <xdr:col>81</xdr:col>
      <xdr:colOff>101600</xdr:colOff>
      <xdr:row>98</xdr:row>
      <xdr:rowOff>73800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64927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1448</xdr:rowOff>
    </xdr:from>
    <xdr:to>
      <xdr:col>76</xdr:col>
      <xdr:colOff>114300</xdr:colOff>
      <xdr:row>96</xdr:row>
      <xdr:rowOff>132952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5774848"/>
          <a:ext cx="889000" cy="8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152158</xdr:rowOff>
    </xdr:from>
    <xdr:to>
      <xdr:col>76</xdr:col>
      <xdr:colOff>165100</xdr:colOff>
      <xdr:row>98</xdr:row>
      <xdr:rowOff>82308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73435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164818</xdr:rowOff>
    </xdr:from>
    <xdr:to>
      <xdr:col>71</xdr:col>
      <xdr:colOff>177800</xdr:colOff>
      <xdr:row>96</xdr:row>
      <xdr:rowOff>132952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5595318"/>
          <a:ext cx="889000" cy="99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158212</xdr:rowOff>
    </xdr:from>
    <xdr:to>
      <xdr:col>72</xdr:col>
      <xdr:colOff>38100</xdr:colOff>
      <xdr:row>98</xdr:row>
      <xdr:rowOff>88362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79489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141570</xdr:rowOff>
    </xdr:from>
    <xdr:to>
      <xdr:col>67</xdr:col>
      <xdr:colOff>101600</xdr:colOff>
      <xdr:row>98</xdr:row>
      <xdr:rowOff>71720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62847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96403</xdr:rowOff>
    </xdr:from>
    <xdr:to>
      <xdr:col>85</xdr:col>
      <xdr:colOff>177800</xdr:colOff>
      <xdr:row>97</xdr:row>
      <xdr:rowOff>26553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11330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4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89723</xdr:rowOff>
    </xdr:from>
    <xdr:to>
      <xdr:col>81</xdr:col>
      <xdr:colOff>101600</xdr:colOff>
      <xdr:row>98</xdr:row>
      <xdr:rowOff>19873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36400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49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122098</xdr:rowOff>
    </xdr:from>
    <xdr:to>
      <xdr:col>76</xdr:col>
      <xdr:colOff>165100</xdr:colOff>
      <xdr:row>92</xdr:row>
      <xdr:rowOff>52248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5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68775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54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82152</xdr:rowOff>
    </xdr:from>
    <xdr:to>
      <xdr:col>72</xdr:col>
      <xdr:colOff>38100</xdr:colOff>
      <xdr:row>97</xdr:row>
      <xdr:rowOff>12302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28829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114018</xdr:rowOff>
    </xdr:from>
    <xdr:to>
      <xdr:col>67</xdr:col>
      <xdr:colOff>101600</xdr:colOff>
      <xdr:row>91</xdr:row>
      <xdr:rowOff>44168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60695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53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169608</xdr:rowOff>
    </xdr:from>
    <xdr:to>
      <xdr:col>116</xdr:col>
      <xdr:colOff>63500</xdr:colOff>
      <xdr:row>58</xdr:row>
      <xdr:rowOff>10275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42258"/>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169608</xdr:rowOff>
    </xdr:from>
    <xdr:to>
      <xdr:col>111</xdr:col>
      <xdr:colOff>177800</xdr:colOff>
      <xdr:row>58</xdr:row>
      <xdr:rowOff>2463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4225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2463</xdr:rowOff>
    </xdr:from>
    <xdr:to>
      <xdr:col>107</xdr:col>
      <xdr:colOff>50800</xdr:colOff>
      <xdr:row>58</xdr:row>
      <xdr:rowOff>5435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4656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1092</xdr:rowOff>
    </xdr:from>
    <xdr:to>
      <xdr:col>102</xdr:col>
      <xdr:colOff>114300</xdr:colOff>
      <xdr:row>58</xdr:row>
      <xdr:rowOff>5435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4519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130925</xdr:rowOff>
    </xdr:from>
    <xdr:to>
      <xdr:col>116</xdr:col>
      <xdr:colOff>114300</xdr:colOff>
      <xdr:row>58</xdr:row>
      <xdr:rowOff>61075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153802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5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118808</xdr:rowOff>
    </xdr:from>
    <xdr:to>
      <xdr:col>112</xdr:col>
      <xdr:colOff>38100</xdr:colOff>
      <xdr:row>58</xdr:row>
      <xdr:rowOff>48958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65485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6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123113</xdr:rowOff>
    </xdr:from>
    <xdr:to>
      <xdr:col>107</xdr:col>
      <xdr:colOff>101600</xdr:colOff>
      <xdr:row>58</xdr:row>
      <xdr:rowOff>53263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69790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126085</xdr:rowOff>
    </xdr:from>
    <xdr:to>
      <xdr:col>102</xdr:col>
      <xdr:colOff>165100</xdr:colOff>
      <xdr:row>58</xdr:row>
      <xdr:rowOff>56235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72762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7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121742</xdr:rowOff>
    </xdr:from>
    <xdr:to>
      <xdr:col>98</xdr:col>
      <xdr:colOff>38100</xdr:colOff>
      <xdr:row>58</xdr:row>
      <xdr:rowOff>51892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68419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6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73017</xdr:rowOff>
    </xdr:from>
    <xdr:to>
      <xdr:col>116</xdr:col>
      <xdr:colOff>62864</xdr:colOff>
      <xdr:row>79</xdr:row>
      <xdr:rowOff>17276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588867"/>
          <a:ext cx="1269" cy="972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21103</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17276</xdr:rowOff>
    </xdr:from>
    <xdr:to>
      <xdr:col>116</xdr:col>
      <xdr:colOff>152400</xdr:colOff>
      <xdr:row>79</xdr:row>
      <xdr:rowOff>17276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19694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36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73017</xdr:rowOff>
    </xdr:from>
    <xdr:to>
      <xdr:col>116</xdr:col>
      <xdr:colOff>152400</xdr:colOff>
      <xdr:row>73</xdr:row>
      <xdr:rowOff>73017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58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98079</xdr:rowOff>
    </xdr:from>
    <xdr:to>
      <xdr:col>116</xdr:col>
      <xdr:colOff>63500</xdr:colOff>
      <xdr:row>73</xdr:row>
      <xdr:rowOff>73017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271029"/>
          <a:ext cx="838200" cy="3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45260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7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66833</xdr:rowOff>
    </xdr:from>
    <xdr:to>
      <xdr:col>116</xdr:col>
      <xdr:colOff>114300</xdr:colOff>
      <xdr:row>76</xdr:row>
      <xdr:rowOff>168433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9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98079</xdr:rowOff>
    </xdr:from>
    <xdr:to>
      <xdr:col>111</xdr:col>
      <xdr:colOff>177800</xdr:colOff>
      <xdr:row>73</xdr:row>
      <xdr:rowOff>76820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71029"/>
          <a:ext cx="8890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62299</xdr:rowOff>
    </xdr:from>
    <xdr:to>
      <xdr:col>112</xdr:col>
      <xdr:colOff>38100</xdr:colOff>
      <xdr:row>76</xdr:row>
      <xdr:rowOff>163899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155026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23007</xdr:rowOff>
    </xdr:from>
    <xdr:to>
      <xdr:col>107</xdr:col>
      <xdr:colOff>50800</xdr:colOff>
      <xdr:row>73</xdr:row>
      <xdr:rowOff>76820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195957"/>
          <a:ext cx="889000" cy="3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57635</xdr:rowOff>
    </xdr:from>
    <xdr:to>
      <xdr:col>107</xdr:col>
      <xdr:colOff>101600</xdr:colOff>
      <xdr:row>76</xdr:row>
      <xdr:rowOff>159235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150362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23007</xdr:rowOff>
    </xdr:from>
    <xdr:to>
      <xdr:col>102</xdr:col>
      <xdr:colOff>114300</xdr:colOff>
      <xdr:row>71</xdr:row>
      <xdr:rowOff>142032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195957"/>
          <a:ext cx="889000" cy="1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66109</xdr:rowOff>
    </xdr:from>
    <xdr:to>
      <xdr:col>102</xdr:col>
      <xdr:colOff>165100</xdr:colOff>
      <xdr:row>76</xdr:row>
      <xdr:rowOff>167709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44833</xdr:rowOff>
    </xdr:from>
    <xdr:to>
      <xdr:col>98</xdr:col>
      <xdr:colOff>38100</xdr:colOff>
      <xdr:row>76</xdr:row>
      <xdr:rowOff>146433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137560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22217</xdr:rowOff>
    </xdr:from>
    <xdr:to>
      <xdr:col>116</xdr:col>
      <xdr:colOff>114300</xdr:colOff>
      <xdr:row>73</xdr:row>
      <xdr:rowOff>123817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146694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9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47279</xdr:rowOff>
    </xdr:from>
    <xdr:to>
      <xdr:col>112</xdr:col>
      <xdr:colOff>38100</xdr:colOff>
      <xdr:row>71</xdr:row>
      <xdr:rowOff>148879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165406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199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26020</xdr:rowOff>
    </xdr:from>
    <xdr:to>
      <xdr:col>107</xdr:col>
      <xdr:colOff>101600</xdr:colOff>
      <xdr:row>73</xdr:row>
      <xdr:rowOff>127620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144147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3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143657</xdr:rowOff>
    </xdr:from>
    <xdr:to>
      <xdr:col>102</xdr:col>
      <xdr:colOff>165100</xdr:colOff>
      <xdr:row>71</xdr:row>
      <xdr:rowOff>73807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90334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192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91232</xdr:rowOff>
    </xdr:from>
    <xdr:to>
      <xdr:col>98</xdr:col>
      <xdr:colOff>38100</xdr:colOff>
      <xdr:row>72</xdr:row>
      <xdr:rowOff>21382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37909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03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人件費は住民１人当たり</a:t>
          </a:r>
          <a:r>
            <a:rPr kumimoji="1" lang="en-US" altLang="ja-JP" sz="1100">
              <a:solidFill>
                <a:schemeClr val="dk1"/>
              </a:solidFill>
              <a:effectLst/>
              <a:latin typeface="+mn-lt"/>
              <a:ea typeface="+mn-ea"/>
              <a:cs typeface="+mn-cs"/>
            </a:rPr>
            <a:t>82,717</a:t>
          </a:r>
          <a:r>
            <a:rPr kumimoji="1" lang="ja-JP" altLang="ja-JP" sz="1100">
              <a:solidFill>
                <a:schemeClr val="dk1"/>
              </a:solidFill>
              <a:effectLst/>
              <a:latin typeface="+mn-lt"/>
              <a:ea typeface="+mn-ea"/>
              <a:cs typeface="+mn-cs"/>
            </a:rPr>
            <a:t>円となっており県平均や類似団体平均と比べても低い水準となっている。ラスパイレス指数が</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で類似団体平均と比べて低いことが要因である。</a:t>
          </a:r>
          <a:endParaRPr lang="ja-JP" altLang="ja-JP" sz="1400">
            <a:effectLst/>
          </a:endParaRPr>
        </a:p>
        <a:p>
          <a:r>
            <a:rPr kumimoji="1" lang="ja-JP" altLang="ja-JP" sz="1100">
              <a:solidFill>
                <a:schemeClr val="dk1"/>
              </a:solidFill>
              <a:effectLst/>
              <a:latin typeface="+mn-lt"/>
              <a:ea typeface="+mn-ea"/>
              <a:cs typeface="+mn-cs"/>
            </a:rPr>
            <a:t>普通建設事業費は住民１人当たり</a:t>
          </a:r>
          <a:r>
            <a:rPr kumimoji="1" lang="en-US" altLang="ja-JP" sz="1100">
              <a:solidFill>
                <a:schemeClr val="dk1"/>
              </a:solidFill>
              <a:effectLst/>
              <a:latin typeface="+mn-lt"/>
              <a:ea typeface="+mn-ea"/>
              <a:cs typeface="+mn-cs"/>
            </a:rPr>
            <a:t>140,847</a:t>
          </a:r>
          <a:r>
            <a:rPr kumimoji="1" lang="ja-JP" altLang="ja-JP" sz="1100">
              <a:solidFill>
                <a:schemeClr val="dk1"/>
              </a:solidFill>
              <a:effectLst/>
              <a:latin typeface="+mn-lt"/>
              <a:ea typeface="+mn-ea"/>
              <a:cs typeface="+mn-cs"/>
            </a:rPr>
            <a:t>円と昨年度から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高水準となっている。また繰出金は住民１人当たり</a:t>
          </a:r>
          <a:r>
            <a:rPr kumimoji="1" lang="en-US" altLang="ja-JP" sz="1100">
              <a:solidFill>
                <a:schemeClr val="dk1"/>
              </a:solidFill>
              <a:effectLst/>
              <a:latin typeface="+mn-lt"/>
              <a:ea typeface="+mn-ea"/>
              <a:cs typeface="+mn-cs"/>
            </a:rPr>
            <a:t>131,251</a:t>
          </a:r>
          <a:r>
            <a:rPr kumimoji="1" lang="ja-JP" altLang="ja-JP" sz="1100">
              <a:solidFill>
                <a:schemeClr val="dk1"/>
              </a:solidFill>
              <a:effectLst/>
              <a:latin typeface="+mn-lt"/>
              <a:ea typeface="+mn-ea"/>
              <a:cs typeface="+mn-cs"/>
            </a:rPr>
            <a:t>円と類似団体最大値となっている。これらについては、東日本大震災復興交付金事業である避難道路整備事業や下水道整備事業に伴うものであり復興期間中は高水準で推移するものである。なお、普通建設事業費のうち更新整備に関しては類似団体平均を下回り、新規整備とは逆に低い水準で推移している。</a:t>
          </a:r>
          <a:endParaRPr lang="ja-JP" altLang="ja-JP" sz="1400">
            <a:effectLst/>
          </a:endParaRPr>
        </a:p>
        <a:p>
          <a:r>
            <a:rPr kumimoji="1" lang="ja-JP" altLang="ja-JP" sz="1100">
              <a:solidFill>
                <a:schemeClr val="dk1"/>
              </a:solidFill>
              <a:effectLst/>
              <a:latin typeface="+mn-lt"/>
              <a:ea typeface="+mn-ea"/>
              <a:cs typeface="+mn-cs"/>
            </a:rPr>
            <a:t>災害復旧事業費は住民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42,766</a:t>
          </a:r>
          <a:r>
            <a:rPr kumimoji="1" lang="ja-JP" altLang="ja-JP" sz="1100">
              <a:solidFill>
                <a:schemeClr val="dk1"/>
              </a:solidFill>
              <a:effectLst/>
              <a:latin typeface="+mn-lt"/>
              <a:ea typeface="+mn-ea"/>
              <a:cs typeface="+mn-cs"/>
            </a:rPr>
            <a:t>円と昨年度から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倍以上の増</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依然として類似団体平均と比べ高水準である。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台風第</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号分の災害復旧事業費に加え</a:t>
          </a:r>
          <a:r>
            <a:rPr kumimoji="1" lang="ja-JP" altLang="en-US" sz="1100">
              <a:solidFill>
                <a:schemeClr val="dk1"/>
              </a:solidFill>
              <a:effectLst/>
              <a:latin typeface="+mn-lt"/>
              <a:ea typeface="+mn-ea"/>
              <a:cs typeface="+mn-cs"/>
            </a:rPr>
            <a:t>、例年同様</a:t>
          </a:r>
          <a:r>
            <a:rPr kumimoji="1" lang="ja-JP" altLang="ja-JP" sz="1100">
              <a:solidFill>
                <a:schemeClr val="dk1"/>
              </a:solidFill>
              <a:effectLst/>
              <a:latin typeface="+mn-lt"/>
              <a:ea typeface="+mn-ea"/>
              <a:cs typeface="+mn-cs"/>
            </a:rPr>
            <a:t>震災による橋梁災害復旧事業が大きな要因であり事業完了までは高水準が続くものである。</a:t>
          </a:r>
          <a:endParaRPr lang="ja-JP" altLang="ja-JP" sz="1400">
            <a:effectLst/>
          </a:endParaRPr>
        </a:p>
        <a:p>
          <a:r>
            <a:rPr kumimoji="1" lang="ja-JP" altLang="ja-JP" sz="1100">
              <a:solidFill>
                <a:schemeClr val="dk1"/>
              </a:solidFill>
              <a:effectLst/>
              <a:latin typeface="+mn-lt"/>
              <a:ea typeface="+mn-ea"/>
              <a:cs typeface="+mn-cs"/>
            </a:rPr>
            <a:t>積立金は住民１人当たり</a:t>
          </a:r>
          <a:r>
            <a:rPr kumimoji="1" lang="en-US" altLang="ja-JP" sz="1100">
              <a:solidFill>
                <a:schemeClr val="dk1"/>
              </a:solidFill>
              <a:effectLst/>
              <a:latin typeface="+mn-lt"/>
              <a:ea typeface="+mn-ea"/>
              <a:cs typeface="+mn-cs"/>
            </a:rPr>
            <a:t>73,359</a:t>
          </a:r>
          <a:r>
            <a:rPr kumimoji="1" lang="ja-JP" altLang="ja-JP" sz="1100">
              <a:solidFill>
                <a:schemeClr val="dk1"/>
              </a:solidFill>
              <a:effectLst/>
              <a:latin typeface="+mn-lt"/>
              <a:ea typeface="+mn-ea"/>
              <a:cs typeface="+mn-cs"/>
            </a:rPr>
            <a:t>円と昨年度から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倍近くの増加</a:t>
          </a:r>
          <a:r>
            <a:rPr kumimoji="1" lang="ja-JP" altLang="ja-JP" sz="1100">
              <a:solidFill>
                <a:schemeClr val="dk1"/>
              </a:solidFill>
              <a:effectLst/>
              <a:latin typeface="+mn-lt"/>
              <a:ea typeface="+mn-ea"/>
              <a:cs typeface="+mn-cs"/>
            </a:rPr>
            <a:t>となっているが、東日本大震災復興交付金の積立によるものであり、事業が完了するまでは</a:t>
          </a:r>
          <a:r>
            <a:rPr kumimoji="1" lang="ja-JP" altLang="en-US" sz="1100">
              <a:solidFill>
                <a:schemeClr val="dk1"/>
              </a:solidFill>
              <a:effectLst/>
              <a:latin typeface="+mn-lt"/>
              <a:ea typeface="+mn-ea"/>
              <a:cs typeface="+mn-cs"/>
            </a:rPr>
            <a:t>増減を繰り返しながら</a:t>
          </a:r>
          <a:r>
            <a:rPr kumimoji="1" lang="ja-JP" altLang="ja-JP" sz="1100">
              <a:solidFill>
                <a:schemeClr val="dk1"/>
              </a:solidFill>
              <a:effectLst/>
              <a:latin typeface="+mn-lt"/>
              <a:ea typeface="+mn-ea"/>
              <a:cs typeface="+mn-cs"/>
            </a:rPr>
            <a:t>高水準となる。</a:t>
          </a:r>
          <a:endParaRPr lang="ja-JP" altLang="ja-JP" sz="1400">
            <a:effectLst/>
          </a:endParaRPr>
        </a:p>
        <a:p>
          <a:r>
            <a:rPr kumimoji="1" lang="ja-JP" altLang="ja-JP" sz="1100">
              <a:solidFill>
                <a:schemeClr val="dk1"/>
              </a:solidFill>
              <a:effectLst/>
              <a:latin typeface="+mn-lt"/>
              <a:ea typeface="+mn-ea"/>
              <a:cs typeface="+mn-cs"/>
            </a:rPr>
            <a:t>復興事業により住民１人当たりのコストが高水準となっているが、その後の維持費等も考慮し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年度以降は類似団体平均を目指し</a:t>
          </a:r>
          <a:r>
            <a:rPr kumimoji="1" lang="ja-JP" altLang="ja-JP" sz="1100">
              <a:solidFill>
                <a:schemeClr val="dk1"/>
              </a:solidFill>
              <a:effectLst/>
              <a:latin typeface="+mn-lt"/>
              <a:ea typeface="+mn-ea"/>
              <a:cs typeface="+mn-cs"/>
            </a:rPr>
            <a:t>事業の選択・精査を徹底し事業費の削減に努めていく。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13,896
13,838
53.56
11,681,464
9,859,395
322,224
3,856,774
5,527,682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89598</xdr:rowOff>
    </xdr:from>
    <xdr:to>
      <xdr:col>24</xdr:col>
      <xdr:colOff>63500</xdr:colOff>
      <xdr:row>34</xdr:row>
      <xdr:rowOff>110744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8898"/>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110744</xdr:rowOff>
    </xdr:from>
    <xdr:to>
      <xdr:col>19</xdr:col>
      <xdr:colOff>177800</xdr:colOff>
      <xdr:row>35</xdr:row>
      <xdr:rowOff>46165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40044"/>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46165</xdr:rowOff>
    </xdr:from>
    <xdr:to>
      <xdr:col>15</xdr:col>
      <xdr:colOff>50800</xdr:colOff>
      <xdr:row>36</xdr:row>
      <xdr:rowOff>32258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6915"/>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88074</xdr:rowOff>
    </xdr:from>
    <xdr:to>
      <xdr:col>10</xdr:col>
      <xdr:colOff>114300</xdr:colOff>
      <xdr:row>36</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8824"/>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38798</xdr:rowOff>
    </xdr:from>
    <xdr:to>
      <xdr:col>24</xdr:col>
      <xdr:colOff>114300</xdr:colOff>
      <xdr:row>34</xdr:row>
      <xdr:rowOff>140398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61675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59944</xdr:rowOff>
    </xdr:from>
    <xdr:to>
      <xdr:col>20</xdr:col>
      <xdr:colOff>38100</xdr:colOff>
      <xdr:row>34</xdr:row>
      <xdr:rowOff>161544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166815</xdr:rowOff>
    </xdr:from>
    <xdr:to>
      <xdr:col>15</xdr:col>
      <xdr:colOff>101600</xdr:colOff>
      <xdr:row>35</xdr:row>
      <xdr:rowOff>96965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113492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152908</xdr:rowOff>
    </xdr:from>
    <xdr:to>
      <xdr:col>10</xdr:col>
      <xdr:colOff>165100</xdr:colOff>
      <xdr:row>36</xdr:row>
      <xdr:rowOff>83058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99585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37274</xdr:rowOff>
    </xdr:from>
    <xdr:to>
      <xdr:col>6</xdr:col>
      <xdr:colOff>38100</xdr:colOff>
      <xdr:row>35</xdr:row>
      <xdr:rowOff>138874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155401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169594</xdr:rowOff>
    </xdr:from>
    <xdr:to>
      <xdr:col>24</xdr:col>
      <xdr:colOff>63500</xdr:colOff>
      <xdr:row>57</xdr:row>
      <xdr:rowOff>139905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70794"/>
          <a:ext cx="838200" cy="14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90626</xdr:rowOff>
    </xdr:from>
    <xdr:to>
      <xdr:col>19</xdr:col>
      <xdr:colOff>177800</xdr:colOff>
      <xdr:row>57</xdr:row>
      <xdr:rowOff>139905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77476"/>
          <a:ext cx="889000" cy="7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90626</xdr:rowOff>
    </xdr:from>
    <xdr:to>
      <xdr:col>15</xdr:col>
      <xdr:colOff>50800</xdr:colOff>
      <xdr:row>55</xdr:row>
      <xdr:rowOff>10887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77476"/>
          <a:ext cx="889000" cy="2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133505</xdr:rowOff>
    </xdr:from>
    <xdr:to>
      <xdr:col>10</xdr:col>
      <xdr:colOff>114300</xdr:colOff>
      <xdr:row>55</xdr:row>
      <xdr:rowOff>10887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8534555"/>
          <a:ext cx="889000" cy="9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118794</xdr:rowOff>
    </xdr:from>
    <xdr:to>
      <xdr:col>24</xdr:col>
      <xdr:colOff>114300</xdr:colOff>
      <xdr:row>57</xdr:row>
      <xdr:rowOff>48944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141671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7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89105</xdr:rowOff>
    </xdr:from>
    <xdr:to>
      <xdr:col>20</xdr:col>
      <xdr:colOff>38100</xdr:colOff>
      <xdr:row>58</xdr:row>
      <xdr:rowOff>19255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39826</xdr:rowOff>
    </xdr:from>
    <xdr:to>
      <xdr:col>15</xdr:col>
      <xdr:colOff>101600</xdr:colOff>
      <xdr:row>53</xdr:row>
      <xdr:rowOff>141426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1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157953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0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131537</xdr:rowOff>
    </xdr:from>
    <xdr:to>
      <xdr:col>10</xdr:col>
      <xdr:colOff>165100</xdr:colOff>
      <xdr:row>55</xdr:row>
      <xdr:rowOff>61687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78214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6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82705</xdr:rowOff>
    </xdr:from>
    <xdr:to>
      <xdr:col>6</xdr:col>
      <xdr:colOff>38100</xdr:colOff>
      <xdr:row>50</xdr:row>
      <xdr:rowOff>12855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8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29382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25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4787</xdr:rowOff>
    </xdr:from>
    <xdr:to>
      <xdr:col>24</xdr:col>
      <xdr:colOff>63500</xdr:colOff>
      <xdr:row>78</xdr:row>
      <xdr:rowOff>93287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7887"/>
          <a:ext cx="8382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93287</xdr:rowOff>
    </xdr:from>
    <xdr:to>
      <xdr:col>19</xdr:col>
      <xdr:colOff>177800</xdr:colOff>
      <xdr:row>78</xdr:row>
      <xdr:rowOff>112040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66387"/>
          <a:ext cx="8890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112040</xdr:rowOff>
    </xdr:from>
    <xdr:to>
      <xdr:col>15</xdr:col>
      <xdr:colOff>50800</xdr:colOff>
      <xdr:row>78</xdr:row>
      <xdr:rowOff>129756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51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129756</xdr:rowOff>
    </xdr:from>
    <xdr:to>
      <xdr:col>10</xdr:col>
      <xdr:colOff>114300</xdr:colOff>
      <xdr:row>79</xdr:row>
      <xdr:rowOff>17148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2856"/>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125437</xdr:rowOff>
    </xdr:from>
    <xdr:to>
      <xdr:col>24</xdr:col>
      <xdr:colOff>114300</xdr:colOff>
      <xdr:row>78</xdr:row>
      <xdr:rowOff>55587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40364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42487</xdr:rowOff>
    </xdr:from>
    <xdr:to>
      <xdr:col>20</xdr:col>
      <xdr:colOff>38100</xdr:colOff>
      <xdr:row>78</xdr:row>
      <xdr:rowOff>144087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135214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0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61240</xdr:rowOff>
    </xdr:from>
    <xdr:to>
      <xdr:col>15</xdr:col>
      <xdr:colOff>101600</xdr:colOff>
      <xdr:row>78</xdr:row>
      <xdr:rowOff>162840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78956</xdr:rowOff>
    </xdr:from>
    <xdr:to>
      <xdr:col>10</xdr:col>
      <xdr:colOff>165100</xdr:colOff>
      <xdr:row>79</xdr:row>
      <xdr:rowOff>9106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137798</xdr:rowOff>
    </xdr:from>
    <xdr:to>
      <xdr:col>6</xdr:col>
      <xdr:colOff>38100</xdr:colOff>
      <xdr:row>79</xdr:row>
      <xdr:rowOff>67948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59075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0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14612</xdr:rowOff>
    </xdr:from>
    <xdr:to>
      <xdr:col>24</xdr:col>
      <xdr:colOff>63500</xdr:colOff>
      <xdr:row>97</xdr:row>
      <xdr:rowOff>67712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45262"/>
          <a:ext cx="8382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64697</xdr:rowOff>
    </xdr:from>
    <xdr:to>
      <xdr:col>19</xdr:col>
      <xdr:colOff>177800</xdr:colOff>
      <xdr:row>97</xdr:row>
      <xdr:rowOff>67712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95347"/>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64697</xdr:rowOff>
    </xdr:from>
    <xdr:to>
      <xdr:col>15</xdr:col>
      <xdr:colOff>50800</xdr:colOff>
      <xdr:row>97</xdr:row>
      <xdr:rowOff>102645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95347"/>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102428</xdr:rowOff>
    </xdr:from>
    <xdr:to>
      <xdr:col>10</xdr:col>
      <xdr:colOff>114300</xdr:colOff>
      <xdr:row>97</xdr:row>
      <xdr:rowOff>102645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33078"/>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135262</xdr:rowOff>
    </xdr:from>
    <xdr:to>
      <xdr:col>24</xdr:col>
      <xdr:colOff>114300</xdr:colOff>
      <xdr:row>97</xdr:row>
      <xdr:rowOff>65412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113689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16912</xdr:rowOff>
    </xdr:from>
    <xdr:to>
      <xdr:col>20</xdr:col>
      <xdr:colOff>38100</xdr:colOff>
      <xdr:row>97</xdr:row>
      <xdr:rowOff>118512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109639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4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13897</xdr:rowOff>
    </xdr:from>
    <xdr:to>
      <xdr:col>15</xdr:col>
      <xdr:colOff>101600</xdr:colOff>
      <xdr:row>97</xdr:row>
      <xdr:rowOff>115497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4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106624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51845</xdr:rowOff>
    </xdr:from>
    <xdr:to>
      <xdr:col>10</xdr:col>
      <xdr:colOff>165100</xdr:colOff>
      <xdr:row>97</xdr:row>
      <xdr:rowOff>153445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51628</xdr:rowOff>
    </xdr:from>
    <xdr:to>
      <xdr:col>6</xdr:col>
      <xdr:colOff>38100</xdr:colOff>
      <xdr:row>97</xdr:row>
      <xdr:rowOff>153228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144355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105084</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20034"/>
          <a:ext cx="1270" cy="136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51761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9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105084</xdr:rowOff>
    </xdr:from>
    <xdr:to>
      <xdr:col>55</xdr:col>
      <xdr:colOff>88900</xdr:colOff>
      <xdr:row>31</xdr:row>
      <xdr:rowOff>105084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2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106716</xdr:rowOff>
    </xdr:from>
    <xdr:to>
      <xdr:col>55</xdr:col>
      <xdr:colOff>0</xdr:colOff>
      <xdr:row>32</xdr:row>
      <xdr:rowOff>140027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593116"/>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6911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220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28484</xdr:rowOff>
    </xdr:from>
    <xdr:to>
      <xdr:col>55</xdr:col>
      <xdr:colOff>50800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140027</xdr:rowOff>
    </xdr:from>
    <xdr:to>
      <xdr:col>50</xdr:col>
      <xdr:colOff>114300</xdr:colOff>
      <xdr:row>32</xdr:row>
      <xdr:rowOff>148844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626427"/>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1379</xdr:rowOff>
    </xdr:from>
    <xdr:to>
      <xdr:col>50</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94106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148844</xdr:rowOff>
    </xdr:from>
    <xdr:to>
      <xdr:col>45</xdr:col>
      <xdr:colOff>177800</xdr:colOff>
      <xdr:row>33</xdr:row>
      <xdr:rowOff>20501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635244"/>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13788</xdr:rowOff>
    </xdr:from>
    <xdr:to>
      <xdr:col>46</xdr:col>
      <xdr:colOff>38100</xdr:colOff>
      <xdr:row>38</xdr:row>
      <xdr:rowOff>115388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106515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141986</xdr:rowOff>
    </xdr:from>
    <xdr:to>
      <xdr:col>41</xdr:col>
      <xdr:colOff>50800</xdr:colOff>
      <xdr:row>33</xdr:row>
      <xdr:rowOff>20501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85486"/>
          <a:ext cx="889000" cy="3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167277</xdr:rowOff>
    </xdr:from>
    <xdr:to>
      <xdr:col>41</xdr:col>
      <xdr:colOff>101600</xdr:colOff>
      <xdr:row>38</xdr:row>
      <xdr:rowOff>97427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88554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147356</xdr:rowOff>
    </xdr:from>
    <xdr:to>
      <xdr:col>36</xdr:col>
      <xdr:colOff>165100</xdr:colOff>
      <xdr:row>38</xdr:row>
      <xdr:rowOff>77506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68633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55916</xdr:rowOff>
    </xdr:from>
    <xdr:to>
      <xdr:col>55</xdr:col>
      <xdr:colOff>50800</xdr:colOff>
      <xdr:row>32</xdr:row>
      <xdr:rowOff>157516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5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78793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39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89227</xdr:rowOff>
    </xdr:from>
    <xdr:to>
      <xdr:col>50</xdr:col>
      <xdr:colOff>165100</xdr:colOff>
      <xdr:row>33</xdr:row>
      <xdr:rowOff>19377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5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35904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3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98044</xdr:rowOff>
    </xdr:from>
    <xdr:to>
      <xdr:col>46</xdr:col>
      <xdr:colOff>38100</xdr:colOff>
      <xdr:row>33</xdr:row>
      <xdr:rowOff>28194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44721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141151</xdr:rowOff>
    </xdr:from>
    <xdr:to>
      <xdr:col>41</xdr:col>
      <xdr:colOff>101600</xdr:colOff>
      <xdr:row>33</xdr:row>
      <xdr:rowOff>71301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6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87828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4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91186</xdr:rowOff>
    </xdr:from>
    <xdr:to>
      <xdr:col>36</xdr:col>
      <xdr:colOff>165100</xdr:colOff>
      <xdr:row>31</xdr:row>
      <xdr:rowOff>21336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37863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0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139840</xdr:rowOff>
    </xdr:from>
    <xdr:to>
      <xdr:col>55</xdr:col>
      <xdr:colOff>0</xdr:colOff>
      <xdr:row>57</xdr:row>
      <xdr:rowOff>8534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569590"/>
          <a:ext cx="838200" cy="2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91999</xdr:rowOff>
    </xdr:from>
    <xdr:to>
      <xdr:col>50</xdr:col>
      <xdr:colOff>114300</xdr:colOff>
      <xdr:row>55</xdr:row>
      <xdr:rowOff>139840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521749"/>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72149</xdr:rowOff>
    </xdr:from>
    <xdr:to>
      <xdr:col>45</xdr:col>
      <xdr:colOff>177800</xdr:colOff>
      <xdr:row>55</xdr:row>
      <xdr:rowOff>91999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50189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72149</xdr:rowOff>
    </xdr:from>
    <xdr:to>
      <xdr:col>41</xdr:col>
      <xdr:colOff>50800</xdr:colOff>
      <xdr:row>58</xdr:row>
      <xdr:rowOff>16307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501899"/>
          <a:ext cx="889000" cy="4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129184</xdr:rowOff>
    </xdr:from>
    <xdr:to>
      <xdr:col>55</xdr:col>
      <xdr:colOff>50800</xdr:colOff>
      <xdr:row>57</xdr:row>
      <xdr:rowOff>59334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7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152061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89040</xdr:rowOff>
    </xdr:from>
    <xdr:to>
      <xdr:col>50</xdr:col>
      <xdr:colOff>165100</xdr:colOff>
      <xdr:row>56</xdr:row>
      <xdr:rowOff>19190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35717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41199</xdr:rowOff>
    </xdr:from>
    <xdr:to>
      <xdr:col>46</xdr:col>
      <xdr:colOff>38100</xdr:colOff>
      <xdr:row>55</xdr:row>
      <xdr:rowOff>142799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159326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2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21349</xdr:rowOff>
    </xdr:from>
    <xdr:to>
      <xdr:col>41</xdr:col>
      <xdr:colOff>101600</xdr:colOff>
      <xdr:row>55</xdr:row>
      <xdr:rowOff>122949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139476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2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136957</xdr:rowOff>
    </xdr:from>
    <xdr:to>
      <xdr:col>36</xdr:col>
      <xdr:colOff>165100</xdr:colOff>
      <xdr:row>58</xdr:row>
      <xdr:rowOff>67107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58234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73558</xdr:rowOff>
    </xdr:from>
    <xdr:to>
      <xdr:col>55</xdr:col>
      <xdr:colOff>0</xdr:colOff>
      <xdr:row>78</xdr:row>
      <xdr:rowOff>76479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46658"/>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24854</xdr:rowOff>
    </xdr:from>
    <xdr:to>
      <xdr:col>50</xdr:col>
      <xdr:colOff>114300</xdr:colOff>
      <xdr:row>78</xdr:row>
      <xdr:rowOff>73558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97954"/>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157099</xdr:rowOff>
    </xdr:from>
    <xdr:to>
      <xdr:col>45</xdr:col>
      <xdr:colOff>177800</xdr:colOff>
      <xdr:row>78</xdr:row>
      <xdr:rowOff>24854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358749"/>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157099</xdr:rowOff>
    </xdr:from>
    <xdr:to>
      <xdr:col>41</xdr:col>
      <xdr:colOff>50800</xdr:colOff>
      <xdr:row>78</xdr:row>
      <xdr:rowOff>1054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58749"/>
          <a:ext cx="889000" cy="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25679</xdr:rowOff>
    </xdr:from>
    <xdr:to>
      <xdr:col>55</xdr:col>
      <xdr:colOff>50800</xdr:colOff>
      <xdr:row>78</xdr:row>
      <xdr:rowOff>127279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4106</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22758</xdr:rowOff>
    </xdr:from>
    <xdr:to>
      <xdr:col>50</xdr:col>
      <xdr:colOff>165100</xdr:colOff>
      <xdr:row>78</xdr:row>
      <xdr:rowOff>124358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115485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145504</xdr:rowOff>
    </xdr:from>
    <xdr:to>
      <xdr:col>46</xdr:col>
      <xdr:colOff>38100</xdr:colOff>
      <xdr:row>78</xdr:row>
      <xdr:rowOff>75654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66781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4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106299</xdr:rowOff>
    </xdr:from>
    <xdr:to>
      <xdr:col>41</xdr:col>
      <xdr:colOff>101600</xdr:colOff>
      <xdr:row>78</xdr:row>
      <xdr:rowOff>36449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52976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0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121704</xdr:rowOff>
    </xdr:from>
    <xdr:to>
      <xdr:col>36</xdr:col>
      <xdr:colOff>165100</xdr:colOff>
      <xdr:row>78</xdr:row>
      <xdr:rowOff>51854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68381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0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145858</xdr:rowOff>
    </xdr:from>
    <xdr:to>
      <xdr:col>55</xdr:col>
      <xdr:colOff>0</xdr:colOff>
      <xdr:row>93</xdr:row>
      <xdr:rowOff>92132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919258"/>
          <a:ext cx="838200" cy="1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145858</xdr:rowOff>
    </xdr:from>
    <xdr:to>
      <xdr:col>50</xdr:col>
      <xdr:colOff>114300</xdr:colOff>
      <xdr:row>93</xdr:row>
      <xdr:rowOff>163722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19258"/>
          <a:ext cx="889000" cy="1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95352</xdr:rowOff>
    </xdr:from>
    <xdr:to>
      <xdr:col>45</xdr:col>
      <xdr:colOff>177800</xdr:colOff>
      <xdr:row>93</xdr:row>
      <xdr:rowOff>163722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697302"/>
          <a:ext cx="889000" cy="4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76780</xdr:rowOff>
    </xdr:from>
    <xdr:to>
      <xdr:col>41</xdr:col>
      <xdr:colOff>50800</xdr:colOff>
      <xdr:row>91</xdr:row>
      <xdr:rowOff>95352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678730"/>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41332</xdr:rowOff>
    </xdr:from>
    <xdr:to>
      <xdr:col>55</xdr:col>
      <xdr:colOff>50800</xdr:colOff>
      <xdr:row>93</xdr:row>
      <xdr:rowOff>142932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98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64209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95058</xdr:rowOff>
    </xdr:from>
    <xdr:to>
      <xdr:col>50</xdr:col>
      <xdr:colOff>165100</xdr:colOff>
      <xdr:row>93</xdr:row>
      <xdr:rowOff>25208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8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41735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64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112922</xdr:rowOff>
    </xdr:from>
    <xdr:to>
      <xdr:col>46</xdr:col>
      <xdr:colOff>38100</xdr:colOff>
      <xdr:row>94</xdr:row>
      <xdr:rowOff>43072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59599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3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44552</xdr:rowOff>
    </xdr:from>
    <xdr:to>
      <xdr:col>41</xdr:col>
      <xdr:colOff>101600</xdr:colOff>
      <xdr:row>91</xdr:row>
      <xdr:rowOff>146152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162679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4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25980</xdr:rowOff>
    </xdr:from>
    <xdr:to>
      <xdr:col>36</xdr:col>
      <xdr:colOff>165100</xdr:colOff>
      <xdr:row>91</xdr:row>
      <xdr:rowOff>127580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6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144107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40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42208</xdr:rowOff>
    </xdr:from>
    <xdr:to>
      <xdr:col>85</xdr:col>
      <xdr:colOff>127000</xdr:colOff>
      <xdr:row>38</xdr:row>
      <xdr:rowOff>44614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557308"/>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155985</xdr:rowOff>
    </xdr:from>
    <xdr:to>
      <xdr:col>81</xdr:col>
      <xdr:colOff>50800</xdr:colOff>
      <xdr:row>38</xdr:row>
      <xdr:rowOff>42208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99635"/>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155985</xdr:rowOff>
    </xdr:from>
    <xdr:to>
      <xdr:col>76</xdr:col>
      <xdr:colOff>114300</xdr:colOff>
      <xdr:row>38</xdr:row>
      <xdr:rowOff>81266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99635"/>
          <a:ext cx="88900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81266</xdr:rowOff>
    </xdr:from>
    <xdr:to>
      <xdr:col>71</xdr:col>
      <xdr:colOff>177800</xdr:colOff>
      <xdr:row>38</xdr:row>
      <xdr:rowOff>86578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96366"/>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165264</xdr:rowOff>
    </xdr:from>
    <xdr:to>
      <xdr:col>85</xdr:col>
      <xdr:colOff>177800</xdr:colOff>
      <xdr:row>38</xdr:row>
      <xdr:rowOff>95414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0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80190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162858</xdr:rowOff>
    </xdr:from>
    <xdr:to>
      <xdr:col>81</xdr:col>
      <xdr:colOff>101600</xdr:colOff>
      <xdr:row>38</xdr:row>
      <xdr:rowOff>93008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84135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105185</xdr:rowOff>
    </xdr:from>
    <xdr:to>
      <xdr:col>76</xdr:col>
      <xdr:colOff>165100</xdr:colOff>
      <xdr:row>38</xdr:row>
      <xdr:rowOff>35335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4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51862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30466</xdr:rowOff>
    </xdr:from>
    <xdr:to>
      <xdr:col>72</xdr:col>
      <xdr:colOff>38100</xdr:colOff>
      <xdr:row>38</xdr:row>
      <xdr:rowOff>132066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123193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35778</xdr:rowOff>
    </xdr:from>
    <xdr:to>
      <xdr:col>67</xdr:col>
      <xdr:colOff>101600</xdr:colOff>
      <xdr:row>38</xdr:row>
      <xdr:rowOff>137378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128505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7283</xdr:rowOff>
    </xdr:from>
    <xdr:to>
      <xdr:col>85</xdr:col>
      <xdr:colOff>127000</xdr:colOff>
      <xdr:row>58</xdr:row>
      <xdr:rowOff>44382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1383"/>
          <a:ext cx="8382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37340</xdr:rowOff>
    </xdr:from>
    <xdr:to>
      <xdr:col>81</xdr:col>
      <xdr:colOff>50800</xdr:colOff>
      <xdr:row>58</xdr:row>
      <xdr:rowOff>44382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81440"/>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37340</xdr:rowOff>
    </xdr:from>
    <xdr:to>
      <xdr:col>76</xdr:col>
      <xdr:colOff>114300</xdr:colOff>
      <xdr:row>58</xdr:row>
      <xdr:rowOff>51361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8144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49597</xdr:rowOff>
    </xdr:from>
    <xdr:to>
      <xdr:col>71</xdr:col>
      <xdr:colOff>177800</xdr:colOff>
      <xdr:row>58</xdr:row>
      <xdr:rowOff>51361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993697"/>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127933</xdr:rowOff>
    </xdr:from>
    <xdr:to>
      <xdr:col>85</xdr:col>
      <xdr:colOff>177800</xdr:colOff>
      <xdr:row>58</xdr:row>
      <xdr:rowOff>58083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42860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165032</xdr:rowOff>
    </xdr:from>
    <xdr:to>
      <xdr:col>81</xdr:col>
      <xdr:colOff>101600</xdr:colOff>
      <xdr:row>58</xdr:row>
      <xdr:rowOff>95182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3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86309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157990</xdr:rowOff>
    </xdr:from>
    <xdr:to>
      <xdr:col>76</xdr:col>
      <xdr:colOff>165100</xdr:colOff>
      <xdr:row>58</xdr:row>
      <xdr:rowOff>88140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79267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561</xdr:rowOff>
    </xdr:from>
    <xdr:to>
      <xdr:col>72</xdr:col>
      <xdr:colOff>38100</xdr:colOff>
      <xdr:row>58</xdr:row>
      <xdr:rowOff>102161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4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93288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170247</xdr:rowOff>
    </xdr:from>
    <xdr:to>
      <xdr:col>67</xdr:col>
      <xdr:colOff>101600</xdr:colOff>
      <xdr:row>58</xdr:row>
      <xdr:rowOff>100397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91524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3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15672</xdr:rowOff>
    </xdr:from>
    <xdr:to>
      <xdr:col>85</xdr:col>
      <xdr:colOff>127000</xdr:colOff>
      <xdr:row>78</xdr:row>
      <xdr:rowOff>31877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45872"/>
          <a:ext cx="838200" cy="3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91046</xdr:rowOff>
    </xdr:from>
    <xdr:to>
      <xdr:col>81</xdr:col>
      <xdr:colOff>50800</xdr:colOff>
      <xdr:row>78</xdr:row>
      <xdr:rowOff>31877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778346"/>
          <a:ext cx="889000" cy="6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91046</xdr:rowOff>
    </xdr:from>
    <xdr:to>
      <xdr:col>76</xdr:col>
      <xdr:colOff>114300</xdr:colOff>
      <xdr:row>75</xdr:row>
      <xdr:rowOff>139319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778346"/>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139319</xdr:rowOff>
    </xdr:from>
    <xdr:to>
      <xdr:col>71</xdr:col>
      <xdr:colOff>177800</xdr:colOff>
      <xdr:row>76</xdr:row>
      <xdr:rowOff>125349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998069"/>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136322</xdr:rowOff>
    </xdr:from>
    <xdr:to>
      <xdr:col>85</xdr:col>
      <xdr:colOff>177800</xdr:colOff>
      <xdr:row>76</xdr:row>
      <xdr:rowOff>66472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9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159199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4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152527</xdr:rowOff>
    </xdr:from>
    <xdr:to>
      <xdr:col>81</xdr:col>
      <xdr:colOff>101600</xdr:colOff>
      <xdr:row>78</xdr:row>
      <xdr:rowOff>82677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99204</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1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40246</xdr:rowOff>
    </xdr:from>
    <xdr:to>
      <xdr:col>76</xdr:col>
      <xdr:colOff>165100</xdr:colOff>
      <xdr:row>74</xdr:row>
      <xdr:rowOff>141846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158373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88519</xdr:rowOff>
    </xdr:from>
    <xdr:to>
      <xdr:col>72</xdr:col>
      <xdr:colOff>38100</xdr:colOff>
      <xdr:row>76</xdr:row>
      <xdr:rowOff>18669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35196</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27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74549</xdr:rowOff>
    </xdr:from>
    <xdr:to>
      <xdr:col>67</xdr:col>
      <xdr:colOff>101600</xdr:colOff>
      <xdr:row>77</xdr:row>
      <xdr:rowOff>4699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1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21226</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8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97165</xdr:rowOff>
    </xdr:from>
    <xdr:to>
      <xdr:col>85</xdr:col>
      <xdr:colOff>127000</xdr:colOff>
      <xdr:row>97</xdr:row>
      <xdr:rowOff>98994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72781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97165</xdr:rowOff>
    </xdr:from>
    <xdr:to>
      <xdr:col>81</xdr:col>
      <xdr:colOff>50800</xdr:colOff>
      <xdr:row>97</xdr:row>
      <xdr:rowOff>105150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27815"/>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105150</xdr:rowOff>
    </xdr:from>
    <xdr:to>
      <xdr:col>76</xdr:col>
      <xdr:colOff>114300</xdr:colOff>
      <xdr:row>97</xdr:row>
      <xdr:rowOff>122289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35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110858</xdr:rowOff>
    </xdr:from>
    <xdr:to>
      <xdr:col>71</xdr:col>
      <xdr:colOff>177800</xdr:colOff>
      <xdr:row>97</xdr:row>
      <xdr:rowOff>122289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41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48194</xdr:rowOff>
    </xdr:from>
    <xdr:to>
      <xdr:col>85</xdr:col>
      <xdr:colOff>177800</xdr:colOff>
      <xdr:row>97</xdr:row>
      <xdr:rowOff>149794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7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26621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46365</xdr:rowOff>
    </xdr:from>
    <xdr:to>
      <xdr:col>81</xdr:col>
      <xdr:colOff>101600</xdr:colOff>
      <xdr:row>97</xdr:row>
      <xdr:rowOff>147965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139092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54350</xdr:rowOff>
    </xdr:from>
    <xdr:to>
      <xdr:col>76</xdr:col>
      <xdr:colOff>165100</xdr:colOff>
      <xdr:row>97</xdr:row>
      <xdr:rowOff>155950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147077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71489</xdr:rowOff>
    </xdr:from>
    <xdr:to>
      <xdr:col>72</xdr:col>
      <xdr:colOff>38100</xdr:colOff>
      <xdr:row>98</xdr:row>
      <xdr:rowOff>1639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164216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60058</xdr:rowOff>
    </xdr:from>
    <xdr:to>
      <xdr:col>67</xdr:col>
      <xdr:colOff>101600</xdr:colOff>
      <xdr:row>97</xdr:row>
      <xdr:rowOff>161658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152785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総務費は住民１人当たり</a:t>
          </a:r>
          <a:r>
            <a:rPr kumimoji="1" lang="en-US" altLang="ja-JP" sz="1100">
              <a:solidFill>
                <a:schemeClr val="dk1"/>
              </a:solidFill>
              <a:effectLst/>
              <a:latin typeface="+mn-lt"/>
              <a:ea typeface="+mn-ea"/>
              <a:cs typeface="+mn-cs"/>
            </a:rPr>
            <a:t>135,846</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近く増加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復興事業に係る東日本復興交付金の積立金が事業進捗によって大きく変動するため、事業が完了するまでは増減がある。</a:t>
          </a:r>
          <a:endParaRPr lang="ja-JP" altLang="ja-JP" sz="1400">
            <a:effectLst/>
          </a:endParaRPr>
        </a:p>
        <a:p>
          <a:r>
            <a:rPr kumimoji="1" lang="ja-JP" altLang="ja-JP" sz="1100">
              <a:solidFill>
                <a:schemeClr val="dk1"/>
              </a:solidFill>
              <a:effectLst/>
              <a:latin typeface="+mn-lt"/>
              <a:ea typeface="+mn-ea"/>
              <a:cs typeface="+mn-cs"/>
            </a:rPr>
            <a:t>土木費は住民１人当たり</a:t>
          </a:r>
          <a:r>
            <a:rPr kumimoji="1" lang="en-US" altLang="ja-JP" sz="1100">
              <a:solidFill>
                <a:schemeClr val="dk1"/>
              </a:solidFill>
              <a:effectLst/>
              <a:latin typeface="+mn-lt"/>
              <a:ea typeface="+mn-ea"/>
              <a:cs typeface="+mn-cs"/>
            </a:rPr>
            <a:t>197,904</a:t>
          </a:r>
          <a:r>
            <a:rPr kumimoji="1" lang="ja-JP" altLang="ja-JP" sz="1100">
              <a:solidFill>
                <a:schemeClr val="dk1"/>
              </a:solidFill>
              <a:effectLst/>
              <a:latin typeface="+mn-lt"/>
              <a:ea typeface="+mn-ea"/>
              <a:cs typeface="+mn-cs"/>
            </a:rPr>
            <a:t>円、災害復旧費は１人当たり</a:t>
          </a:r>
          <a:r>
            <a:rPr kumimoji="1" lang="en-US" altLang="ja-JP" sz="1100">
              <a:solidFill>
                <a:schemeClr val="dk1"/>
              </a:solidFill>
              <a:effectLst/>
              <a:latin typeface="+mn-lt"/>
              <a:ea typeface="+mn-ea"/>
              <a:cs typeface="+mn-cs"/>
            </a:rPr>
            <a:t>42,766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類似団体平均より高い状況となっている。東日本大震災による復興・復旧事業により高水準となっている。</a:t>
          </a:r>
          <a:endParaRPr lang="ja-JP" altLang="ja-JP" sz="1400">
            <a:effectLst/>
          </a:endParaRPr>
        </a:p>
        <a:p>
          <a:r>
            <a:rPr kumimoji="1" lang="ja-JP" altLang="ja-JP" sz="1100">
              <a:solidFill>
                <a:schemeClr val="dk1"/>
              </a:solidFill>
              <a:effectLst/>
              <a:latin typeface="+mn-lt"/>
              <a:ea typeface="+mn-ea"/>
              <a:cs typeface="+mn-cs"/>
            </a:rPr>
            <a:t>農林水産業費は住民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28,889</a:t>
          </a:r>
          <a:r>
            <a:rPr kumimoji="1" lang="ja-JP" altLang="ja-JP" sz="1100">
              <a:solidFill>
                <a:schemeClr val="dk1"/>
              </a:solidFill>
              <a:effectLst/>
              <a:latin typeface="+mn-lt"/>
              <a:ea typeface="+mn-ea"/>
              <a:cs typeface="+mn-cs"/>
            </a:rPr>
            <a:t>円となっており復興事業である農山漁村地域振興基盤総合整備事業</a:t>
          </a:r>
          <a:r>
            <a:rPr kumimoji="1" lang="ja-JP" altLang="en-US" sz="1100">
              <a:solidFill>
                <a:schemeClr val="dk1"/>
              </a:solidFill>
              <a:effectLst/>
              <a:latin typeface="+mn-lt"/>
              <a:ea typeface="+mn-ea"/>
              <a:cs typeface="+mn-cs"/>
            </a:rPr>
            <a:t>が最終年度で予算額が減少したこと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類似団体平均と近い数値に下がって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今後は当該事業の実施前である平成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年度の数値に近づいていくと思われ、類似団体平均を下回る水準となる。</a:t>
          </a:r>
          <a:endParaRPr lang="ja-JP" altLang="ja-JP" sz="1400">
            <a:effectLst/>
          </a:endParaRPr>
        </a:p>
        <a:p>
          <a:r>
            <a:rPr kumimoji="1" lang="ja-JP" altLang="ja-JP" sz="1100">
              <a:solidFill>
                <a:schemeClr val="dk1"/>
              </a:solidFill>
              <a:effectLst/>
              <a:latin typeface="+mn-lt"/>
              <a:ea typeface="+mn-ea"/>
              <a:cs typeface="+mn-cs"/>
            </a:rPr>
            <a:t>東日本大震災による復興事業完了までは住民１人当たりのコストは類似団体より高水準で推移すると予想されるが、その後の維持費等も考慮し事業の選択・精査を徹底し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年度以降に類似団体平均程度となるよう</a:t>
          </a:r>
          <a:r>
            <a:rPr kumimoji="1" lang="ja-JP" altLang="ja-JP" sz="1100">
              <a:solidFill>
                <a:schemeClr val="dk1"/>
              </a:solidFill>
              <a:effectLst/>
              <a:latin typeface="+mn-lt"/>
              <a:ea typeface="+mn-ea"/>
              <a:cs typeface="+mn-cs"/>
            </a:rPr>
            <a:t>事業費の削減に努めていく。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財政調整基金については、事業の精査等により最低水準の取り崩しに努めているが、</a:t>
          </a:r>
          <a:r>
            <a:rPr kumimoji="1" lang="ja-JP" altLang="en-US" sz="1000">
              <a:solidFill>
                <a:schemeClr val="dk1"/>
              </a:solidFill>
              <a:effectLst/>
              <a:latin typeface="+mn-lt"/>
              <a:ea typeface="+mn-ea"/>
              <a:cs typeface="+mn-cs"/>
            </a:rPr>
            <a:t>認定こども園</a:t>
          </a:r>
          <a:r>
            <a:rPr kumimoji="1" lang="ja-JP" altLang="ja-JP" sz="1000">
              <a:solidFill>
                <a:schemeClr val="dk1"/>
              </a:solidFill>
              <a:effectLst/>
              <a:latin typeface="+mn-lt"/>
              <a:ea typeface="+mn-ea"/>
              <a:cs typeface="+mn-cs"/>
            </a:rPr>
            <a:t>整備事業並びに施設老朽化対策事業等により財源不足が見込まれ、基金取崩で減少していくと考えられる。</a:t>
          </a:r>
          <a:endParaRPr lang="ja-JP" altLang="ja-JP" sz="1000">
            <a:effectLst/>
          </a:endParaRPr>
        </a:p>
        <a:p>
          <a:r>
            <a:rPr kumimoji="1" lang="ja-JP" altLang="ja-JP" sz="1000">
              <a:solidFill>
                <a:schemeClr val="dk1"/>
              </a:solidFill>
              <a:effectLst/>
              <a:latin typeface="+mn-lt"/>
              <a:ea typeface="+mn-ea"/>
              <a:cs typeface="+mn-cs"/>
            </a:rPr>
            <a:t>　実質収支額については、引き続き黒字となっている。財政調整基金の標準財政規模比が大幅に下がったが、復興事業の進捗により震災復興特別交付税分が財政調整基金に出入りしているため、復興の進捗と共に下がりながら震災前の水準</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％未満程度）</a:t>
          </a:r>
          <a:r>
            <a:rPr kumimoji="1" lang="ja-JP" altLang="ja-JP" sz="1000">
              <a:solidFill>
                <a:schemeClr val="dk1"/>
              </a:solidFill>
              <a:effectLst/>
              <a:latin typeface="+mn-lt"/>
              <a:ea typeface="+mn-ea"/>
              <a:cs typeface="+mn-cs"/>
            </a:rPr>
            <a:t>に近づいていく。今後は復興事業も完了に向かうため、事務事業の見直しを推進し、健全な行政運営に努めていく。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連結実質赤字比率については、本町においては全会計で黒字を維持している。</a:t>
          </a:r>
          <a:endParaRPr lang="ja-JP" altLang="ja-JP" sz="1400">
            <a:effectLst/>
          </a:endParaRPr>
        </a:p>
        <a:p>
          <a:r>
            <a:rPr kumimoji="1" lang="ja-JP" altLang="ja-JP" sz="1100">
              <a:solidFill>
                <a:schemeClr val="dk1"/>
              </a:solidFill>
              <a:effectLst/>
              <a:latin typeface="+mn-lt"/>
              <a:ea typeface="+mn-ea"/>
              <a:cs typeface="+mn-cs"/>
            </a:rPr>
            <a:t>　一般会計及び下水道事業特別会計においては復旧事業の影響により数値が変動する可能性が高いが、今後も各会計において適切な財源確保に努める。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11681464</v>
      </c>
      <c r="BO4" s="462"/>
      <c r="BP4" s="462"/>
      <c r="BQ4" s="462"/>
      <c r="BR4" s="462"/>
      <c r="BS4" s="462"/>
      <c r="BT4" s="462"/>
      <c r="BU4" s="463"/>
      <c r="BV4" s="461">
        <v>10558323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8.4</v>
      </c>
      <c r="CU4" s="646"/>
      <c r="CV4" s="646"/>
      <c r="CW4" s="646"/>
      <c r="CX4" s="646"/>
      <c r="CY4" s="646"/>
      <c r="CZ4" s="646"/>
      <c r="DA4" s="647"/>
      <c r="DB4" s="645">
        <v>14.2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9859395</v>
      </c>
      <c r="BO5" s="467"/>
      <c r="BP5" s="467"/>
      <c r="BQ5" s="467"/>
      <c r="BR5" s="467"/>
      <c r="BS5" s="467"/>
      <c r="BT5" s="467"/>
      <c r="BU5" s="468"/>
      <c r="BV5" s="466">
        <v>9275414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96.4</v>
      </c>
      <c r="CU5" s="437"/>
      <c r="CV5" s="437"/>
      <c r="CW5" s="437"/>
      <c r="CX5" s="437"/>
      <c r="CY5" s="437"/>
      <c r="CZ5" s="437"/>
      <c r="DA5" s="438"/>
      <c r="DB5" s="436">
        <v>93.3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1822069</v>
      </c>
      <c r="BO6" s="467"/>
      <c r="BP6" s="467"/>
      <c r="BQ6" s="467"/>
      <c r="BR6" s="467"/>
      <c r="BS6" s="467"/>
      <c r="BT6" s="467"/>
      <c r="BU6" s="468"/>
      <c r="BV6" s="466">
        <v>1282909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100.7</v>
      </c>
      <c r="CU6" s="620"/>
      <c r="CV6" s="620"/>
      <c r="CW6" s="620"/>
      <c r="CX6" s="620"/>
      <c r="CY6" s="620"/>
      <c r="CZ6" s="620"/>
      <c r="DA6" s="621"/>
      <c r="DB6" s="619">
        <v>98.5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1499845</v>
      </c>
      <c r="BO7" s="467"/>
      <c r="BP7" s="467"/>
      <c r="BQ7" s="467"/>
      <c r="BR7" s="467"/>
      <c r="BS7" s="467"/>
      <c r="BT7" s="467"/>
      <c r="BU7" s="468"/>
      <c r="BV7" s="466">
        <v>733526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3856774</v>
      </c>
      <c r="CU7" s="467"/>
      <c r="CV7" s="467"/>
      <c r="CW7" s="467"/>
      <c r="CX7" s="467"/>
      <c r="CY7" s="467"/>
      <c r="CZ7" s="467"/>
      <c r="DA7" s="468"/>
      <c r="DB7" s="466">
        <v>3879421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322224</v>
      </c>
      <c r="BO8" s="467"/>
      <c r="BP8" s="467"/>
      <c r="BQ8" s="467"/>
      <c r="BR8" s="467"/>
      <c r="BS8" s="467"/>
      <c r="BT8" s="467"/>
      <c r="BU8" s="468"/>
      <c r="BV8" s="466">
        <v>549383</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0.47</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14421</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-227159</v>
      </c>
      <c r="BO9" s="467"/>
      <c r="BP9" s="467"/>
      <c r="BQ9" s="467"/>
      <c r="BR9" s="467"/>
      <c r="BS9" s="467"/>
      <c r="BT9" s="467"/>
      <c r="BU9" s="468"/>
      <c r="BV9" s="466">
        <v>112802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7.2</v>
      </c>
      <c r="CU9" s="437"/>
      <c r="CV9" s="437"/>
      <c r="CW9" s="437"/>
      <c r="CX9" s="437"/>
      <c r="CY9" s="437"/>
      <c r="CZ9" s="437"/>
      <c r="DA9" s="438"/>
      <c r="DB9" s="436">
        <v>7.9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15085</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110</v>
      </c>
      <c r="AV10" s="524"/>
      <c r="AW10" s="524"/>
      <c r="AX10" s="524"/>
      <c r="AY10" s="446" t="s">
        <v>121</v>
      </c>
      <c r="AZ10" s="447"/>
      <c r="BA10" s="447"/>
      <c r="BB10" s="447"/>
      <c r="BC10" s="447"/>
      <c r="BD10" s="447"/>
      <c r="BE10" s="447"/>
      <c r="BF10" s="447"/>
      <c r="BG10" s="447"/>
      <c r="BH10" s="447"/>
      <c r="BI10" s="447"/>
      <c r="BJ10" s="447"/>
      <c r="BK10" s="447"/>
      <c r="BL10" s="447"/>
      <c r="BM10" s="448"/>
      <c r="BN10" s="466">
        <v>521</v>
      </c>
      <c r="BO10" s="467"/>
      <c r="BP10" s="467"/>
      <c r="BQ10" s="467"/>
      <c r="BR10" s="467"/>
      <c r="BS10" s="467"/>
      <c r="BT10" s="467"/>
      <c r="BU10" s="468"/>
      <c r="BV10" s="466">
        <v>708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13896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528705</v>
      </c>
      <c r="BO12" s="467"/>
      <c r="BP12" s="467"/>
      <c r="BQ12" s="467"/>
      <c r="BR12" s="467"/>
      <c r="BS12" s="467"/>
      <c r="BT12" s="467"/>
      <c r="BU12" s="468"/>
      <c r="BV12" s="466">
        <v>489445</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13838</v>
      </c>
      <c r="S13" s="570"/>
      <c r="T13" s="570"/>
      <c r="U13" s="570"/>
      <c r="V13" s="571"/>
      <c r="W13" s="557" t="s">
        <v>138</v>
      </c>
      <c r="X13" s="479"/>
      <c r="Y13" s="479"/>
      <c r="Z13" s="479"/>
      <c r="AA13" s="479"/>
      <c r="AB13" s="480"/>
      <c r="AC13" s="442">
        <v>352</v>
      </c>
      <c r="AD13" s="443"/>
      <c r="AE13" s="443"/>
      <c r="AF13" s="443"/>
      <c r="AG13" s="444"/>
      <c r="AH13" s="442">
        <v>385</v>
      </c>
      <c r="AI13" s="443"/>
      <c r="AJ13" s="443"/>
      <c r="AK13" s="443"/>
      <c r="AL13" s="445"/>
      <c r="AM13" s="535" t="s">
        <v>139</v>
      </c>
      <c r="AN13" s="440"/>
      <c r="AO13" s="440"/>
      <c r="AP13" s="440"/>
      <c r="AQ13" s="440"/>
      <c r="AR13" s="440"/>
      <c r="AS13" s="440"/>
      <c r="AT13" s="441"/>
      <c r="AU13" s="523" t="s">
        <v>110</v>
      </c>
      <c r="AV13" s="524"/>
      <c r="AW13" s="524"/>
      <c r="AX13" s="524"/>
      <c r="AY13" s="446" t="s">
        <v>140</v>
      </c>
      <c r="AZ13" s="447"/>
      <c r="BA13" s="447"/>
      <c r="BB13" s="447"/>
      <c r="BC13" s="447"/>
      <c r="BD13" s="447"/>
      <c r="BE13" s="447"/>
      <c r="BF13" s="447"/>
      <c r="BG13" s="447"/>
      <c r="BH13" s="447"/>
      <c r="BI13" s="447"/>
      <c r="BJ13" s="447"/>
      <c r="BK13" s="447"/>
      <c r="BL13" s="447"/>
      <c r="BM13" s="448"/>
      <c r="BN13" s="466">
        <v>-755343</v>
      </c>
      <c r="BO13" s="467"/>
      <c r="BP13" s="467"/>
      <c r="BQ13" s="467"/>
      <c r="BR13" s="467"/>
      <c r="BS13" s="467"/>
      <c r="BT13" s="467"/>
      <c r="BU13" s="468"/>
      <c r="BV13" s="466">
        <v>-375935</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7.9</v>
      </c>
      <c r="CU13" s="437"/>
      <c r="CV13" s="437"/>
      <c r="CW13" s="437"/>
      <c r="CX13" s="437"/>
      <c r="CY13" s="437"/>
      <c r="CZ13" s="437"/>
      <c r="DA13" s="438"/>
      <c r="DB13" s="436">
        <v>7.8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14172</v>
      </c>
      <c r="S14" s="570"/>
      <c r="T14" s="570"/>
      <c r="U14" s="570"/>
      <c r="V14" s="571"/>
      <c r="W14" s="572"/>
      <c r="X14" s="482"/>
      <c r="Y14" s="482"/>
      <c r="Z14" s="482"/>
      <c r="AA14" s="482"/>
      <c r="AB14" s="483"/>
      <c r="AC14" s="562">
        <v>5.2</v>
      </c>
      <c r="AD14" s="563"/>
      <c r="AE14" s="563"/>
      <c r="AF14" s="563"/>
      <c r="AG14" s="564"/>
      <c r="AH14" s="562">
        <v>5.6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21.7</v>
      </c>
      <c r="CU14" s="574"/>
      <c r="CV14" s="574"/>
      <c r="CW14" s="574"/>
      <c r="CX14" s="574"/>
      <c r="CY14" s="574"/>
      <c r="CZ14" s="574"/>
      <c r="DA14" s="575"/>
      <c r="DB14" s="573">
        <v>28.7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14123</v>
      </c>
      <c r="S15" s="570"/>
      <c r="T15" s="570"/>
      <c r="U15" s="570"/>
      <c r="V15" s="571"/>
      <c r="W15" s="557" t="s">
        <v>145</v>
      </c>
      <c r="X15" s="479"/>
      <c r="Y15" s="479"/>
      <c r="Z15" s="479"/>
      <c r="AA15" s="479"/>
      <c r="AB15" s="480"/>
      <c r="AC15" s="442">
        <v>1451</v>
      </c>
      <c r="AD15" s="443"/>
      <c r="AE15" s="443"/>
      <c r="AF15" s="443"/>
      <c r="AG15" s="444"/>
      <c r="AH15" s="442">
        <v>1364</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1553196</v>
      </c>
      <c r="BO15" s="462"/>
      <c r="BP15" s="462"/>
      <c r="BQ15" s="462"/>
      <c r="BR15" s="462"/>
      <c r="BS15" s="462"/>
      <c r="BT15" s="462"/>
      <c r="BU15" s="463"/>
      <c r="BV15" s="461">
        <v>1500085</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21.6</v>
      </c>
      <c r="AD16" s="563"/>
      <c r="AE16" s="563"/>
      <c r="AF16" s="563"/>
      <c r="AG16" s="564"/>
      <c r="AH16" s="562">
        <v>19.899999999999999</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3274691</v>
      </c>
      <c r="BO16" s="467"/>
      <c r="BP16" s="467"/>
      <c r="BQ16" s="467"/>
      <c r="BR16" s="467"/>
      <c r="BS16" s="467"/>
      <c r="BT16" s="467"/>
      <c r="BU16" s="468"/>
      <c r="BV16" s="466">
        <v>3265987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4919</v>
      </c>
      <c r="AD17" s="443"/>
      <c r="AE17" s="443"/>
      <c r="AF17" s="443"/>
      <c r="AG17" s="444"/>
      <c r="AH17" s="442">
        <v>5093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1974227</v>
      </c>
      <c r="BO17" s="467"/>
      <c r="BP17" s="467"/>
      <c r="BQ17" s="467"/>
      <c r="BR17" s="467"/>
      <c r="BS17" s="467"/>
      <c r="BT17" s="467"/>
      <c r="BU17" s="468"/>
      <c r="BV17" s="466">
        <v>1900851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53.56</v>
      </c>
      <c r="M18" s="531"/>
      <c r="N18" s="531"/>
      <c r="O18" s="531"/>
      <c r="P18" s="531"/>
      <c r="Q18" s="531"/>
      <c r="R18" s="532"/>
      <c r="S18" s="532"/>
      <c r="T18" s="532"/>
      <c r="U18" s="532"/>
      <c r="V18" s="533"/>
      <c r="W18" s="547"/>
      <c r="X18" s="548"/>
      <c r="Y18" s="548"/>
      <c r="Z18" s="548"/>
      <c r="AA18" s="548"/>
      <c r="AB18" s="558"/>
      <c r="AC18" s="430">
        <v>73.2</v>
      </c>
      <c r="AD18" s="431"/>
      <c r="AE18" s="431"/>
      <c r="AF18" s="431"/>
      <c r="AG18" s="534"/>
      <c r="AH18" s="430">
        <v>74.400000000000006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3746017</v>
      </c>
      <c r="BO18" s="467"/>
      <c r="BP18" s="467"/>
      <c r="BQ18" s="467"/>
      <c r="BR18" s="467"/>
      <c r="BS18" s="467"/>
      <c r="BT18" s="467"/>
      <c r="BU18" s="468"/>
      <c r="BV18" s="466">
        <v>3762401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269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7185034</v>
      </c>
      <c r="BO19" s="467"/>
      <c r="BP19" s="467"/>
      <c r="BQ19" s="467"/>
      <c r="BR19" s="467"/>
      <c r="BS19" s="467"/>
      <c r="BT19" s="467"/>
      <c r="BU19" s="468"/>
      <c r="BV19" s="466">
        <v>6693536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5112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5527682</v>
      </c>
      <c r="BO23" s="467"/>
      <c r="BP23" s="467"/>
      <c r="BQ23" s="467"/>
      <c r="BR23" s="467"/>
      <c r="BS23" s="467"/>
      <c r="BT23" s="467"/>
      <c r="BU23" s="468"/>
      <c r="BV23" s="466">
        <v>5661294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8430</v>
      </c>
      <c r="R24" s="443"/>
      <c r="S24" s="443"/>
      <c r="T24" s="443"/>
      <c r="U24" s="443"/>
      <c r="V24" s="444"/>
      <c r="W24" s="508"/>
      <c r="X24" s="499"/>
      <c r="Y24" s="500"/>
      <c r="Z24" s="439" t="s">
        <v>169</v>
      </c>
      <c r="AA24" s="440"/>
      <c r="AB24" s="440"/>
      <c r="AC24" s="440"/>
      <c r="AD24" s="440"/>
      <c r="AE24" s="440"/>
      <c r="AF24" s="440"/>
      <c r="AG24" s="441"/>
      <c r="AH24" s="442">
        <v>135</v>
      </c>
      <c r="AI24" s="443"/>
      <c r="AJ24" s="443"/>
      <c r="AK24" s="443"/>
      <c r="AL24" s="444"/>
      <c r="AM24" s="442">
        <v>392040</v>
      </c>
      <c r="AN24" s="443"/>
      <c r="AO24" s="443"/>
      <c r="AP24" s="443"/>
      <c r="AQ24" s="443"/>
      <c r="AR24" s="444"/>
      <c r="AS24" s="442">
        <v>2904</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1200715</v>
      </c>
      <c r="BO24" s="467"/>
      <c r="BP24" s="467"/>
      <c r="BQ24" s="467"/>
      <c r="BR24" s="467"/>
      <c r="BS24" s="467"/>
      <c r="BT24" s="467"/>
      <c r="BU24" s="468"/>
      <c r="BV24" s="466">
        <v>1361744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6450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128</v>
      </c>
      <c r="AN25" s="443"/>
      <c r="AO25" s="443"/>
      <c r="AP25" s="443"/>
      <c r="AQ25" s="443"/>
      <c r="AR25" s="444"/>
      <c r="AS25" s="442" t="s">
        <v>128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2994684</v>
      </c>
      <c r="BO25" s="462"/>
      <c r="BP25" s="462"/>
      <c r="BQ25" s="462"/>
      <c r="BR25" s="462"/>
      <c r="BS25" s="462"/>
      <c r="BT25" s="462"/>
      <c r="BU25" s="463"/>
      <c r="BV25" s="461">
        <v>2696931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5440</v>
      </c>
      <c r="R26" s="443"/>
      <c r="S26" s="443"/>
      <c r="T26" s="443"/>
      <c r="U26" s="443"/>
      <c r="V26" s="444"/>
      <c r="W26" s="508"/>
      <c r="X26" s="499"/>
      <c r="Y26" s="500"/>
      <c r="Z26" s="439" t="s">
        <v>176</v>
      </c>
      <c r="AA26" s="521"/>
      <c r="AB26" s="521"/>
      <c r="AC26" s="521"/>
      <c r="AD26" s="521"/>
      <c r="AE26" s="521"/>
      <c r="AF26" s="521"/>
      <c r="AG26" s="522"/>
      <c r="AH26" s="442">
        <v>4</v>
      </c>
      <c r="AI26" s="443"/>
      <c r="AJ26" s="443"/>
      <c r="AK26" s="443"/>
      <c r="AL26" s="444"/>
      <c r="AM26" s="442">
        <v>11964</v>
      </c>
      <c r="AN26" s="443"/>
      <c r="AO26" s="443"/>
      <c r="AP26" s="443"/>
      <c r="AQ26" s="443"/>
      <c r="AR26" s="444"/>
      <c r="AS26" s="442">
        <v>2991</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3210</v>
      </c>
      <c r="R27" s="443"/>
      <c r="S27" s="443"/>
      <c r="T27" s="443"/>
      <c r="U27" s="443"/>
      <c r="V27" s="444"/>
      <c r="W27" s="508"/>
      <c r="X27" s="499"/>
      <c r="Y27" s="500"/>
      <c r="Z27" s="439" t="s">
        <v>179</v>
      </c>
      <c r="AA27" s="440"/>
      <c r="AB27" s="440"/>
      <c r="AC27" s="440"/>
      <c r="AD27" s="440"/>
      <c r="AE27" s="440"/>
      <c r="AF27" s="440"/>
      <c r="AG27" s="441"/>
      <c r="AH27" s="442">
        <v>13</v>
      </c>
      <c r="AI27" s="443"/>
      <c r="AJ27" s="443"/>
      <c r="AK27" s="443"/>
      <c r="AL27" s="444"/>
      <c r="AM27" s="442">
        <v>34065</v>
      </c>
      <c r="AN27" s="443"/>
      <c r="AO27" s="443"/>
      <c r="AP27" s="443"/>
      <c r="AQ27" s="443"/>
      <c r="AR27" s="444"/>
      <c r="AS27" s="442">
        <v>2620</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231135</v>
      </c>
      <c r="BO27" s="470"/>
      <c r="BP27" s="470"/>
      <c r="BQ27" s="470"/>
      <c r="BR27" s="470"/>
      <c r="BS27" s="470"/>
      <c r="BT27" s="470"/>
      <c r="BU27" s="471"/>
      <c r="BV27" s="469">
        <v>253666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2750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183</v>
      </c>
      <c r="AN28" s="443"/>
      <c r="AO28" s="443"/>
      <c r="AP28" s="443"/>
      <c r="AQ28" s="443"/>
      <c r="AR28" s="444"/>
      <c r="AS28" s="442" t="s">
        <v>128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1205803</v>
      </c>
      <c r="BO28" s="462"/>
      <c r="BP28" s="462"/>
      <c r="BQ28" s="462"/>
      <c r="BR28" s="462"/>
      <c r="BS28" s="462"/>
      <c r="BT28" s="462"/>
      <c r="BU28" s="463"/>
      <c r="BV28" s="461">
        <v>1456987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2540</v>
      </c>
      <c r="R29" s="443"/>
      <c r="S29" s="443"/>
      <c r="T29" s="443"/>
      <c r="U29" s="443"/>
      <c r="V29" s="444"/>
      <c r="W29" s="509"/>
      <c r="X29" s="510"/>
      <c r="Y29" s="511"/>
      <c r="Z29" s="439" t="s">
        <v>186</v>
      </c>
      <c r="AA29" s="440"/>
      <c r="AB29" s="440"/>
      <c r="AC29" s="440"/>
      <c r="AD29" s="440"/>
      <c r="AE29" s="440"/>
      <c r="AF29" s="440"/>
      <c r="AG29" s="441"/>
      <c r="AH29" s="442">
        <v>148</v>
      </c>
      <c r="AI29" s="443"/>
      <c r="AJ29" s="443"/>
      <c r="AK29" s="443"/>
      <c r="AL29" s="444"/>
      <c r="AM29" s="442">
        <v>426105</v>
      </c>
      <c r="AN29" s="443"/>
      <c r="AO29" s="443"/>
      <c r="AP29" s="443"/>
      <c r="AQ29" s="443"/>
      <c r="AR29" s="444"/>
      <c r="AS29" s="442">
        <v>2879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300838</v>
      </c>
      <c r="BO29" s="467"/>
      <c r="BP29" s="467"/>
      <c r="BQ29" s="467"/>
      <c r="BR29" s="467"/>
      <c r="BS29" s="467"/>
      <c r="BT29" s="467"/>
      <c r="BU29" s="468"/>
      <c r="BV29" s="466">
        <v>300764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92.4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2581464</v>
      </c>
      <c r="BO30" s="470"/>
      <c r="BP30" s="470"/>
      <c r="BQ30" s="470"/>
      <c r="BR30" s="470"/>
      <c r="BS30" s="470"/>
      <c r="BT30" s="470"/>
      <c r="BU30" s="471"/>
      <c r="BV30" s="469">
        <v>3584294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松島町国民健康保険特別会計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松島町水道事業会計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松島町観瀾亭等特別会計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塩釜地区消防事務組合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品井沼ステーション</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松島町松島区外区有財産特別会計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松島町後期高齢者医療特別会計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松島町下水道事業特別会計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宮城東部衛生処理組合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松島町介護保険特別会計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宮城県後期高齢者医療広域連合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松島町介護サービス事業特別会計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吉田川流域溜池大和町外３市３ヶ町村組合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宮城県市町村職員退職手当組合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宮城県市町村非常勤消防団員補償報償組合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宮城県市町村自治振興センター</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zd6Mi7WiemnNI9lePnjuy/1UwhC6Q/v7jKI92U8z64vQS9+0YiqM7u9gXqJa3qSctWr39XW0iFbjh+0Fm+flg==" saltValue="E+S3JZg2hnD9myhj/LN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6" t="s">
        <v>560</v>
      </c>
      <c r="D34" s="1256"/>
      <c r="E34" s="1257"/>
      <c r="F34" s="32">
        <v>32.93</v>
      </c>
      <c r="G34" s="33">
        <v>36.56</v>
      </c>
      <c r="H34" s="33">
        <v>37.18</v>
      </c>
      <c r="I34" s="33">
        <v>39.92</v>
      </c>
      <c r="J34" s="34">
        <v>41.88</v>
      </c>
      <c r="K34" s="22"/>
      <c r="L34" s="22"/>
      <c r="M34" s="22"/>
      <c r="N34" s="22"/>
      <c r="O34" s="22"/>
      <c r="P34" s="22"/>
    </row>
    <row r="35" spans="1:16" ht="39" customHeight="1" x14ac:dyDescent="0.15">
      <c r="A35" s="22"/>
      <c r="B35" s="35"/>
      <c r="C35" s="1250" t="s">
        <v>561</v>
      </c>
      <c r="D35" s="1251"/>
      <c r="E35" s="1252"/>
      <c r="F35" s="36">
        <v>27.54</v>
      </c>
      <c r="G35" s="37">
        <v>79.959999999999994</v>
      </c>
      <c r="H35" s="37">
        <v>11.26</v>
      </c>
      <c r="I35" s="37">
        <v>14.15</v>
      </c>
      <c r="J35" s="38">
        <v>7.91</v>
      </c>
      <c r="K35" s="22"/>
      <c r="L35" s="22"/>
      <c r="M35" s="22"/>
      <c r="N35" s="22"/>
      <c r="O35" s="22"/>
      <c r="P35" s="22"/>
    </row>
    <row r="36" spans="1:16" ht="39" customHeight="1" x14ac:dyDescent="0.15">
      <c r="A36" s="22"/>
      <c r="B36" s="35"/>
      <c r="C36" s="1250" t="s">
        <v>562</v>
      </c>
      <c r="D36" s="1251"/>
      <c r="E36" s="1252"/>
      <c r="F36" s="36">
        <v>36.03</v>
      </c>
      <c r="G36" s="37">
        <v>53.68</v>
      </c>
      <c r="H36" s="37">
        <v>6.67</v>
      </c>
      <c r="I36" s="37">
        <v>3.58</v>
      </c>
      <c r="J36" s="38">
        <v>4.37</v>
      </c>
      <c r="K36" s="22"/>
      <c r="L36" s="22"/>
      <c r="M36" s="22"/>
      <c r="N36" s="22"/>
      <c r="O36" s="22"/>
      <c r="P36" s="22"/>
    </row>
    <row r="37" spans="1:16" ht="39" customHeight="1" x14ac:dyDescent="0.15">
      <c r="A37" s="22"/>
      <c r="B37" s="35"/>
      <c r="C37" s="1250" t="s">
        <v>563</v>
      </c>
      <c r="D37" s="1251"/>
      <c r="E37" s="1252"/>
      <c r="F37" s="36">
        <v>3.51</v>
      </c>
      <c r="G37" s="37">
        <v>4.91</v>
      </c>
      <c r="H37" s="37">
        <v>4.8</v>
      </c>
      <c r="I37" s="37">
        <v>1.08</v>
      </c>
      <c r="J37" s="38">
        <v>1.92</v>
      </c>
      <c r="K37" s="22"/>
      <c r="L37" s="22"/>
      <c r="M37" s="22"/>
      <c r="N37" s="22"/>
      <c r="O37" s="22"/>
      <c r="P37" s="22"/>
    </row>
    <row r="38" spans="1:16" ht="39" customHeight="1" x14ac:dyDescent="0.15">
      <c r="A38" s="22"/>
      <c r="B38" s="35"/>
      <c r="C38" s="1250" t="s">
        <v>564</v>
      </c>
      <c r="D38" s="1251"/>
      <c r="E38" s="1252"/>
      <c r="F38" s="36">
        <v>1.33</v>
      </c>
      <c r="G38" s="37">
        <v>1.33</v>
      </c>
      <c r="H38" s="37">
        <v>1.27</v>
      </c>
      <c r="I38" s="37">
        <v>1.37</v>
      </c>
      <c r="J38" s="38">
        <v>0.81</v>
      </c>
      <c r="K38" s="22"/>
      <c r="L38" s="22"/>
      <c r="M38" s="22"/>
      <c r="N38" s="22"/>
      <c r="O38" s="22"/>
      <c r="P38" s="22"/>
    </row>
    <row r="39" spans="1:16" ht="39" customHeight="1" x14ac:dyDescent="0.15">
      <c r="A39" s="22"/>
      <c r="B39" s="35"/>
      <c r="C39" s="1250" t="s">
        <v>565</v>
      </c>
      <c r="D39" s="1251"/>
      <c r="E39" s="1252"/>
      <c r="F39" s="36">
        <v>0</v>
      </c>
      <c r="G39" s="37">
        <v>0.02</v>
      </c>
      <c r="H39" s="37">
        <v>0</v>
      </c>
      <c r="I39" s="37">
        <v>0</v>
      </c>
      <c r="J39" s="38">
        <v>0.44</v>
      </c>
      <c r="K39" s="22"/>
      <c r="L39" s="22"/>
      <c r="M39" s="22"/>
      <c r="N39" s="22"/>
      <c r="O39" s="22"/>
      <c r="P39" s="22"/>
    </row>
    <row r="40" spans="1:16" ht="39" customHeight="1" x14ac:dyDescent="0.15">
      <c r="A40" s="22"/>
      <c r="B40" s="35"/>
      <c r="C40" s="1250" t="s">
        <v>566</v>
      </c>
      <c r="D40" s="1251"/>
      <c r="E40" s="1252"/>
      <c r="F40" s="36">
        <v>0.22</v>
      </c>
      <c r="G40" s="37">
        <v>0.11</v>
      </c>
      <c r="H40" s="37">
        <v>0.8</v>
      </c>
      <c r="I40" s="37">
        <v>0.54</v>
      </c>
      <c r="J40" s="38">
        <v>0.38</v>
      </c>
      <c r="K40" s="22"/>
      <c r="L40" s="22"/>
      <c r="M40" s="22"/>
      <c r="N40" s="22"/>
      <c r="O40" s="22"/>
      <c r="P40" s="22"/>
    </row>
    <row r="41" spans="1:16" ht="39" customHeight="1" x14ac:dyDescent="0.15">
      <c r="A41" s="22"/>
      <c r="B41" s="35"/>
      <c r="C41" s="1250" t="s">
        <v>567</v>
      </c>
      <c r="D41" s="1251"/>
      <c r="E41" s="1252"/>
      <c r="F41" s="36">
        <v>0.02</v>
      </c>
      <c r="G41" s="37">
        <v>0</v>
      </c>
      <c r="H41" s="37">
        <v>0.02</v>
      </c>
      <c r="I41" s="37">
        <v>0.03</v>
      </c>
      <c r="J41" s="38">
        <v>0.04</v>
      </c>
      <c r="K41" s="22"/>
      <c r="L41" s="22"/>
      <c r="M41" s="22"/>
      <c r="N41" s="22"/>
      <c r="O41" s="22"/>
      <c r="P41" s="22"/>
    </row>
    <row r="42" spans="1:16" ht="39" customHeight="1" x14ac:dyDescent="0.15">
      <c r="A42" s="22"/>
      <c r="B42" s="39"/>
      <c r="C42" s="1250" t="s">
        <v>568</v>
      </c>
      <c r="D42" s="1251"/>
      <c r="E42" s="1252"/>
      <c r="F42" s="36" t="s">
        <v>509</v>
      </c>
      <c r="G42" s="37" t="s">
        <v>509</v>
      </c>
      <c r="H42" s="37" t="s">
        <v>509</v>
      </c>
      <c r="I42" s="37" t="s">
        <v>509</v>
      </c>
      <c r="J42" s="38" t="s">
        <v>509</v>
      </c>
      <c r="K42" s="22"/>
      <c r="L42" s="22"/>
      <c r="M42" s="22"/>
      <c r="N42" s="22"/>
      <c r="O42" s="22"/>
      <c r="P42" s="22"/>
    </row>
    <row r="43" spans="1:16" ht="39" customHeight="1" thickBot="1" x14ac:dyDescent="0.2">
      <c r="A43" s="22"/>
      <c r="B43" s="40"/>
      <c r="C43" s="1253" t="s">
        <v>569</v>
      </c>
      <c r="D43" s="1254"/>
      <c r="E43" s="125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ysnFKlO78pr5BZiGk3M0H/od20KeVGXSUKunMiY9jbqwrgjBbHav6NQFXhfxuYmFisl5kTKq74Te3lAPWhzOw==" saltValue="bWqZcnWMzIuC1buZEkEO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539</v>
      </c>
      <c r="L45" s="60">
        <v>510</v>
      </c>
      <c r="M45" s="60">
        <v>535</v>
      </c>
      <c r="N45" s="60">
        <v>540</v>
      </c>
      <c r="O45" s="61">
        <v>526</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509</v>
      </c>
      <c r="L46" s="64" t="s">
        <v>509</v>
      </c>
      <c r="M46" s="64" t="s">
        <v>509</v>
      </c>
      <c r="N46" s="64" t="s">
        <v>509</v>
      </c>
      <c r="O46" s="65" t="s">
        <v>509</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509</v>
      </c>
      <c r="L47" s="64" t="s">
        <v>509</v>
      </c>
      <c r="M47" s="64" t="s">
        <v>509</v>
      </c>
      <c r="N47" s="64" t="s">
        <v>509</v>
      </c>
      <c r="O47" s="65" t="s">
        <v>509</v>
      </c>
      <c r="P47" s="48"/>
      <c r="Q47" s="48"/>
      <c r="R47" s="48"/>
      <c r="S47" s="48"/>
      <c r="T47" s="48"/>
      <c r="U47" s="48"/>
    </row>
    <row r="48" spans="1:21" ht="30.75" customHeight="1" x14ac:dyDescent="0.15">
      <c r="A48" s="48"/>
      <c r="B48" s="1278"/>
      <c r="C48" s="1279"/>
      <c r="D48" s="62"/>
      <c r="E48" s="1260" t="s">
        <v>15</v>
      </c>
      <c r="F48" s="1260"/>
      <c r="G48" s="1260"/>
      <c r="H48" s="1260"/>
      <c r="I48" s="1260"/>
      <c r="J48" s="1261"/>
      <c r="K48" s="63">
        <v>373</v>
      </c>
      <c r="L48" s="64">
        <v>360</v>
      </c>
      <c r="M48" s="64">
        <v>316</v>
      </c>
      <c r="N48" s="64">
        <v>178</v>
      </c>
      <c r="O48" s="65">
        <v>321</v>
      </c>
      <c r="P48" s="48"/>
      <c r="Q48" s="48"/>
      <c r="R48" s="48"/>
      <c r="S48" s="48"/>
      <c r="T48" s="48"/>
      <c r="U48" s="48"/>
    </row>
    <row r="49" spans="1:21" ht="30.75" customHeight="1" x14ac:dyDescent="0.15">
      <c r="A49" s="48"/>
      <c r="B49" s="1278"/>
      <c r="C49" s="1279"/>
      <c r="D49" s="62"/>
      <c r="E49" s="1260" t="s">
        <v>16</v>
      </c>
      <c r="F49" s="1260"/>
      <c r="G49" s="1260"/>
      <c r="H49" s="1260"/>
      <c r="I49" s="1260"/>
      <c r="J49" s="1261"/>
      <c r="K49" s="63">
        <v>12</v>
      </c>
      <c r="L49" s="64">
        <v>12</v>
      </c>
      <c r="M49" s="64">
        <v>6</v>
      </c>
      <c r="N49" s="64">
        <v>4</v>
      </c>
      <c r="O49" s="65">
        <v>5</v>
      </c>
      <c r="P49" s="48"/>
      <c r="Q49" s="48"/>
      <c r="R49" s="48"/>
      <c r="S49" s="48"/>
      <c r="T49" s="48"/>
      <c r="U49" s="48"/>
    </row>
    <row r="50" spans="1:21" ht="30.75" customHeight="1" x14ac:dyDescent="0.15">
      <c r="A50" s="48"/>
      <c r="B50" s="1278"/>
      <c r="C50" s="1279"/>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x14ac:dyDescent="0.15">
      <c r="A51" s="48"/>
      <c r="B51" s="1280"/>
      <c r="C51" s="1281"/>
      <c r="D51" s="66"/>
      <c r="E51" s="1260" t="s">
        <v>18</v>
      </c>
      <c r="F51" s="1260"/>
      <c r="G51" s="1260"/>
      <c r="H51" s="1260"/>
      <c r="I51" s="1260"/>
      <c r="J51" s="1261"/>
      <c r="K51" s="63" t="s">
        <v>509</v>
      </c>
      <c r="L51" s="64" t="s">
        <v>509</v>
      </c>
      <c r="M51" s="64" t="s">
        <v>509</v>
      </c>
      <c r="N51" s="64" t="s">
        <v>509</v>
      </c>
      <c r="O51" s="65" t="s">
        <v>509</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616</v>
      </c>
      <c r="L52" s="64">
        <v>568</v>
      </c>
      <c r="M52" s="64">
        <v>571</v>
      </c>
      <c r="N52" s="64">
        <v>541</v>
      </c>
      <c r="O52" s="65">
        <v>522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308</v>
      </c>
      <c r="L53" s="69">
        <v>314</v>
      </c>
      <c r="M53" s="69">
        <v>286</v>
      </c>
      <c r="N53" s="69">
        <v>181</v>
      </c>
      <c r="O53" s="70">
        <v>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509</v>
      </c>
      <c r="L57" s="84" t="s">
        <v>509</v>
      </c>
      <c r="M57" s="84" t="s">
        <v>509</v>
      </c>
      <c r="N57" s="84" t="s">
        <v>509</v>
      </c>
      <c r="O57" s="85" t="s">
        <v>509</v>
      </c>
    </row>
    <row r="58" spans="1:21" ht="31.5" customHeight="1" thickBot="1" x14ac:dyDescent="0.2">
      <c r="B58" s="1268"/>
      <c r="C58" s="1269"/>
      <c r="D58" s="1273" t="s">
        <v>27</v>
      </c>
      <c r="E58" s="1274"/>
      <c r="F58" s="1274"/>
      <c r="G58" s="1274"/>
      <c r="H58" s="1274"/>
      <c r="I58" s="1274"/>
      <c r="J58" s="1275"/>
      <c r="K58" s="86" t="s">
        <v>509</v>
      </c>
      <c r="L58" s="87" t="s">
        <v>509</v>
      </c>
      <c r="M58" s="87" t="s">
        <v>509</v>
      </c>
      <c r="N58" s="87" t="s">
        <v>509</v>
      </c>
      <c r="O58" s="88" t="s">
        <v>509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bb2YKG+miAkGY9FF/2EzQj2LNUFLmO7t1q44K4ZR5HWEz6lLls2g1L0/dGmjRQ3f49XHBCvZBGkVsugKNaWjg==" saltValue="wLyhL8+T4T/ZvKL0y8Oc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6" t="s">
        <v>30</v>
      </c>
      <c r="C41" s="1297"/>
      <c r="D41" s="102"/>
      <c r="E41" s="1298" t="s">
        <v>31</v>
      </c>
      <c r="F41" s="1298"/>
      <c r="G41" s="1298"/>
      <c r="H41" s="1299"/>
      <c r="I41" s="103">
        <v>6238</v>
      </c>
      <c r="J41" s="104">
        <v>6023</v>
      </c>
      <c r="K41" s="104">
        <v>5870</v>
      </c>
      <c r="L41" s="104">
        <v>5661</v>
      </c>
      <c r="M41" s="105">
        <v>5482</v>
      </c>
    </row>
    <row r="42" spans="2:13" ht="27.75" customHeight="1" x14ac:dyDescent="0.15">
      <c r="B42" s="1286"/>
      <c r="C42" s="1287"/>
      <c r="D42" s="106"/>
      <c r="E42" s="1290" t="s">
        <v>32</v>
      </c>
      <c r="F42" s="1290"/>
      <c r="G42" s="1290"/>
      <c r="H42" s="1291"/>
      <c r="I42" s="107">
        <v>45</v>
      </c>
      <c r="J42" s="108">
        <v>35</v>
      </c>
      <c r="K42" s="108">
        <v>25</v>
      </c>
      <c r="L42" s="108">
        <v>16</v>
      </c>
      <c r="M42" s="109">
        <v>7</v>
      </c>
    </row>
    <row r="43" spans="2:13" ht="27.75" customHeight="1" x14ac:dyDescent="0.15">
      <c r="B43" s="1286"/>
      <c r="C43" s="1287"/>
      <c r="D43" s="106"/>
      <c r="E43" s="1290" t="s">
        <v>33</v>
      </c>
      <c r="F43" s="1290"/>
      <c r="G43" s="1290"/>
      <c r="H43" s="1291"/>
      <c r="I43" s="107">
        <v>4642</v>
      </c>
      <c r="J43" s="108">
        <v>4773</v>
      </c>
      <c r="K43" s="108">
        <v>4257</v>
      </c>
      <c r="L43" s="108">
        <v>3418</v>
      </c>
      <c r="M43" s="109">
        <v>3279</v>
      </c>
    </row>
    <row r="44" spans="2:13" ht="27.75" customHeight="1" x14ac:dyDescent="0.15">
      <c r="B44" s="1286"/>
      <c r="C44" s="1287"/>
      <c r="D44" s="106"/>
      <c r="E44" s="1290" t="s">
        <v>34</v>
      </c>
      <c r="F44" s="1290"/>
      <c r="G44" s="1290"/>
      <c r="H44" s="1291"/>
      <c r="I44" s="107">
        <v>33</v>
      </c>
      <c r="J44" s="108">
        <v>21</v>
      </c>
      <c r="K44" s="108">
        <v>31</v>
      </c>
      <c r="L44" s="108">
        <v>33</v>
      </c>
      <c r="M44" s="109">
        <v>66</v>
      </c>
    </row>
    <row r="45" spans="2:13" ht="27.75" customHeight="1" x14ac:dyDescent="0.15">
      <c r="B45" s="1286"/>
      <c r="C45" s="1287"/>
      <c r="D45" s="106"/>
      <c r="E45" s="1290" t="s">
        <v>35</v>
      </c>
      <c r="F45" s="1290"/>
      <c r="G45" s="1290"/>
      <c r="H45" s="1291"/>
      <c r="I45" s="107">
        <v>1088</v>
      </c>
      <c r="J45" s="108">
        <v>1017</v>
      </c>
      <c r="K45" s="108">
        <v>941</v>
      </c>
      <c r="L45" s="108">
        <v>897</v>
      </c>
      <c r="M45" s="109">
        <v>855</v>
      </c>
    </row>
    <row r="46" spans="2:13" ht="27.75" customHeight="1" x14ac:dyDescent="0.15">
      <c r="B46" s="1286"/>
      <c r="C46" s="1287"/>
      <c r="D46" s="110"/>
      <c r="E46" s="1290" t="s">
        <v>36</v>
      </c>
      <c r="F46" s="1290"/>
      <c r="G46" s="1290"/>
      <c r="H46" s="1291"/>
      <c r="I46" s="107" t="s">
        <v>509</v>
      </c>
      <c r="J46" s="108" t="s">
        <v>509</v>
      </c>
      <c r="K46" s="108">
        <v>4</v>
      </c>
      <c r="L46" s="108" t="s">
        <v>509</v>
      </c>
      <c r="M46" s="109" t="s">
        <v>509</v>
      </c>
    </row>
    <row r="47" spans="2:13" ht="27.75" customHeight="1" x14ac:dyDescent="0.15">
      <c r="B47" s="1286"/>
      <c r="C47" s="1287"/>
      <c r="D47" s="111"/>
      <c r="E47" s="1300" t="s">
        <v>37</v>
      </c>
      <c r="F47" s="1301"/>
      <c r="G47" s="1301"/>
      <c r="H47" s="1302"/>
      <c r="I47" s="107" t="s">
        <v>509</v>
      </c>
      <c r="J47" s="108" t="s">
        <v>509</v>
      </c>
      <c r="K47" s="108" t="s">
        <v>509</v>
      </c>
      <c r="L47" s="108" t="s">
        <v>509</v>
      </c>
      <c r="M47" s="109" t="s">
        <v>509</v>
      </c>
    </row>
    <row r="48" spans="2:13" ht="27.75" customHeight="1" x14ac:dyDescent="0.15">
      <c r="B48" s="1286"/>
      <c r="C48" s="1287"/>
      <c r="D48" s="106"/>
      <c r="E48" s="1290" t="s">
        <v>38</v>
      </c>
      <c r="F48" s="1290"/>
      <c r="G48" s="1290"/>
      <c r="H48" s="1291"/>
      <c r="I48" s="107" t="s">
        <v>509</v>
      </c>
      <c r="J48" s="108" t="s">
        <v>509</v>
      </c>
      <c r="K48" s="108" t="s">
        <v>509</v>
      </c>
      <c r="L48" s="108" t="s">
        <v>509</v>
      </c>
      <c r="M48" s="109" t="s">
        <v>509</v>
      </c>
    </row>
    <row r="49" spans="2:13" ht="27.75" customHeight="1" x14ac:dyDescent="0.15">
      <c r="B49" s="1288"/>
      <c r="C49" s="1289"/>
      <c r="D49" s="106"/>
      <c r="E49" s="1290" t="s">
        <v>39</v>
      </c>
      <c r="F49" s="1290"/>
      <c r="G49" s="1290"/>
      <c r="H49" s="1291"/>
      <c r="I49" s="107" t="s">
        <v>509</v>
      </c>
      <c r="J49" s="108" t="s">
        <v>509</v>
      </c>
      <c r="K49" s="108" t="s">
        <v>509</v>
      </c>
      <c r="L49" s="108" t="s">
        <v>509</v>
      </c>
      <c r="M49" s="109" t="s">
        <v>509</v>
      </c>
    </row>
    <row r="50" spans="2:13" ht="27.75" customHeight="1" x14ac:dyDescent="0.15">
      <c r="B50" s="1284" t="s">
        <v>40</v>
      </c>
      <c r="C50" s="1285"/>
      <c r="D50" s="112"/>
      <c r="E50" s="1290" t="s">
        <v>41</v>
      </c>
      <c r="F50" s="1290"/>
      <c r="G50" s="1290"/>
      <c r="H50" s="1291"/>
      <c r="I50" s="107">
        <v>2578</v>
      </c>
      <c r="J50" s="108">
        <v>3021</v>
      </c>
      <c r="K50" s="108">
        <v>3113</v>
      </c>
      <c r="L50" s="108">
        <v>3048</v>
      </c>
      <c r="M50" s="109">
        <v>3116</v>
      </c>
    </row>
    <row r="51" spans="2:13" ht="27.75" customHeight="1" x14ac:dyDescent="0.15">
      <c r="B51" s="1286"/>
      <c r="C51" s="1287"/>
      <c r="D51" s="106"/>
      <c r="E51" s="1290" t="s">
        <v>42</v>
      </c>
      <c r="F51" s="1290"/>
      <c r="G51" s="1290"/>
      <c r="H51" s="1291"/>
      <c r="I51" s="107">
        <v>564</v>
      </c>
      <c r="J51" s="108">
        <v>439</v>
      </c>
      <c r="K51" s="108">
        <v>392</v>
      </c>
      <c r="L51" s="108">
        <v>347</v>
      </c>
      <c r="M51" s="109">
        <v>357</v>
      </c>
    </row>
    <row r="52" spans="2:13" ht="27.75" customHeight="1" x14ac:dyDescent="0.15">
      <c r="B52" s="1288"/>
      <c r="C52" s="1289"/>
      <c r="D52" s="106"/>
      <c r="E52" s="1290" t="s">
        <v>43</v>
      </c>
      <c r="F52" s="1290"/>
      <c r="G52" s="1290"/>
      <c r="H52" s="1291"/>
      <c r="I52" s="107">
        <v>6400</v>
      </c>
      <c r="J52" s="108">
        <v>6073</v>
      </c>
      <c r="K52" s="108">
        <v>5847</v>
      </c>
      <c r="L52" s="108">
        <v>5667</v>
      </c>
      <c r="M52" s="109">
        <v>5485</v>
      </c>
    </row>
    <row r="53" spans="2:13" ht="27.75" customHeight="1" thickBot="1" x14ac:dyDescent="0.2">
      <c r="B53" s="1292" t="s">
        <v>44</v>
      </c>
      <c r="C53" s="1293"/>
      <c r="D53" s="113"/>
      <c r="E53" s="1294" t="s">
        <v>45</v>
      </c>
      <c r="F53" s="1294"/>
      <c r="G53" s="1294"/>
      <c r="H53" s="1295"/>
      <c r="I53" s="114">
        <v>2505</v>
      </c>
      <c r="J53" s="115">
        <v>2338</v>
      </c>
      <c r="K53" s="115">
        <v>1775</v>
      </c>
      <c r="L53" s="115">
        <v>964</v>
      </c>
      <c r="M53" s="116">
        <v>732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gfXc9D2TXhmHO7L+i1cwLA8vpkBNVcAKKMipp8XuF1bzAQI2ZL6qr0Esg++l/mpeo5TIZIV8BErfJznaBmHUw==" saltValue="FA0K7NCduDqeZjnFax9Y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11" t="s">
        <v>48</v>
      </c>
      <c r="D55" s="1311"/>
      <c r="E55" s="1312"/>
      <c r="F55" s="128">
        <v>1726</v>
      </c>
      <c r="G55" s="128">
        <v>1457</v>
      </c>
      <c r="H55" s="129">
        <v>1206</v>
      </c>
    </row>
    <row r="56" spans="2:8" ht="52.5" customHeight="1" x14ac:dyDescent="0.15">
      <c r="B56" s="130"/>
      <c r="C56" s="1313" t="s">
        <v>49</v>
      </c>
      <c r="D56" s="1313"/>
      <c r="E56" s="1314"/>
      <c r="F56" s="131">
        <v>301</v>
      </c>
      <c r="G56" s="131">
        <v>301</v>
      </c>
      <c r="H56" s="132">
        <v>301</v>
      </c>
    </row>
    <row r="57" spans="2:8" ht="53.25" customHeight="1" x14ac:dyDescent="0.15">
      <c r="B57" s="130"/>
      <c r="C57" s="1315" t="s">
        <v>50</v>
      </c>
      <c r="D57" s="1315"/>
      <c r="E57" s="1316"/>
      <c r="F57" s="133">
        <v>4958</v>
      </c>
      <c r="G57" s="133">
        <v>3584</v>
      </c>
      <c r="H57" s="134">
        <v>2581</v>
      </c>
    </row>
    <row r="58" spans="2:8" ht="45.75" customHeight="1" x14ac:dyDescent="0.15">
      <c r="B58" s="135"/>
      <c r="C58" s="1303" t="s">
        <v>576</v>
      </c>
      <c r="D58" s="1304"/>
      <c r="E58" s="1305"/>
      <c r="F58" s="136">
        <v>4378</v>
      </c>
      <c r="G58" s="136">
        <v>2935</v>
      </c>
      <c r="H58" s="137">
        <v>1584</v>
      </c>
    </row>
    <row r="59" spans="2:8" ht="45.75" customHeight="1" x14ac:dyDescent="0.15">
      <c r="B59" s="135"/>
      <c r="C59" s="1303" t="s">
        <v>577</v>
      </c>
      <c r="D59" s="1304"/>
      <c r="E59" s="1305"/>
      <c r="F59" s="136">
        <v>332</v>
      </c>
      <c r="G59" s="136">
        <v>382</v>
      </c>
      <c r="H59" s="137">
        <v>432</v>
      </c>
    </row>
    <row r="60" spans="2:8" ht="45.75" customHeight="1" x14ac:dyDescent="0.15">
      <c r="B60" s="135"/>
      <c r="C60" s="1303" t="s">
        <v>580</v>
      </c>
      <c r="D60" s="1304"/>
      <c r="E60" s="1305"/>
      <c r="F60" s="136">
        <v>19</v>
      </c>
      <c r="G60" s="136">
        <v>55</v>
      </c>
      <c r="H60" s="137">
        <v>373</v>
      </c>
    </row>
    <row r="61" spans="2:8" ht="45.75" customHeight="1" x14ac:dyDescent="0.15">
      <c r="B61" s="135"/>
      <c r="C61" s="1303" t="s">
        <v>578</v>
      </c>
      <c r="D61" s="1304"/>
      <c r="E61" s="1305"/>
      <c r="F61" s="136">
        <v>178</v>
      </c>
      <c r="G61" s="136">
        <v>150</v>
      </c>
      <c r="H61" s="137">
        <v>128</v>
      </c>
    </row>
    <row r="62" spans="2:8" ht="45.75" customHeight="1" thickBot="1" x14ac:dyDescent="0.2">
      <c r="B62" s="138"/>
      <c r="C62" s="1306" t="s">
        <v>579</v>
      </c>
      <c r="D62" s="1307"/>
      <c r="E62" s="1308"/>
      <c r="F62" s="139">
        <v>26</v>
      </c>
      <c r="G62" s="139">
        <v>36</v>
      </c>
      <c r="H62" s="140">
        <v>23</v>
      </c>
    </row>
    <row r="63" spans="2:8" ht="52.5" customHeight="1" thickBot="1" x14ac:dyDescent="0.2">
      <c r="B63" s="141"/>
      <c r="C63" s="1309" t="s">
        <v>51</v>
      </c>
      <c r="D63" s="1309"/>
      <c r="E63" s="1310"/>
      <c r="F63" s="142">
        <v>6984</v>
      </c>
      <c r="G63" s="142">
        <v>5342</v>
      </c>
      <c r="H63" s="143">
        <v>4088</v>
      </c>
    </row>
    <row r="64" spans="2:8" ht="15" customHeight="1" x14ac:dyDescent="0.15"/>
  </sheetData>
  <sheetProtection algorithmName="SHA-512" hashValue="1jX5URfwAXQFj7NVYXqWHyGX8UwQemZElA562E4p6prmVCX8OwAmQo+m1Zt/T6T0F8+Dx+kEkE4tPIG7DY/+6g==" saltValue="jXQ5TPQq1dYRQhhSYErI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1" zoomScale="80" zoomScaleNormal="8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0" t="s">
        <v>594</v>
      </c>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1"/>
      <c r="BV43" s="1331"/>
      <c r="BW43" s="1331"/>
      <c r="BX43" s="1331"/>
      <c r="BY43" s="1331"/>
      <c r="BZ43" s="1331"/>
      <c r="CA43" s="1331"/>
      <c r="CB43" s="1331"/>
      <c r="CC43" s="1331"/>
      <c r="CD43" s="1331"/>
      <c r="CE43" s="1331"/>
      <c r="CF43" s="1331"/>
      <c r="CG43" s="1331"/>
      <c r="CH43" s="1331"/>
      <c r="CI43" s="1331"/>
      <c r="CJ43" s="1331"/>
      <c r="CK43" s="1331"/>
      <c r="CL43" s="1331"/>
      <c r="CM43" s="1331"/>
      <c r="CN43" s="1331"/>
      <c r="CO43" s="1331"/>
      <c r="CP43" s="1331"/>
      <c r="CQ43" s="1331"/>
      <c r="CR43" s="1331"/>
      <c r="CS43" s="1331"/>
      <c r="CT43" s="1331"/>
      <c r="CU43" s="1331"/>
      <c r="CV43" s="1331"/>
      <c r="CW43" s="1331"/>
      <c r="CX43" s="1331"/>
      <c r="CY43" s="1331"/>
      <c r="CZ43" s="1331"/>
      <c r="DA43" s="1331"/>
      <c r="DB43" s="1331"/>
      <c r="DC43" s="1332"/>
    </row>
    <row r="44" spans="2:109" x14ac:dyDescent="0.15">
      <c r="B44" s="395"/>
      <c r="AN44" s="1333"/>
      <c r="AO44" s="1334"/>
      <c r="AP44" s="1334"/>
      <c r="AQ44" s="1334"/>
      <c r="AR44" s="1334"/>
      <c r="AS44" s="1334"/>
      <c r="AT44" s="1334"/>
      <c r="AU44" s="1334"/>
      <c r="AV44" s="1334"/>
      <c r="AW44" s="1334"/>
      <c r="AX44" s="1334"/>
      <c r="AY44" s="1334"/>
      <c r="AZ44" s="1334"/>
      <c r="BA44" s="1334"/>
      <c r="BB44" s="1334"/>
      <c r="BC44" s="1334"/>
      <c r="BD44" s="1334"/>
      <c r="BE44" s="1334"/>
      <c r="BF44" s="1334"/>
      <c r="BG44" s="1334"/>
      <c r="BH44" s="1334"/>
      <c r="BI44" s="1334"/>
      <c r="BJ44" s="1334"/>
      <c r="BK44" s="1334"/>
      <c r="BL44" s="1334"/>
      <c r="BM44" s="1334"/>
      <c r="BN44" s="1334"/>
      <c r="BO44" s="1334"/>
      <c r="BP44" s="1334"/>
      <c r="BQ44" s="1334"/>
      <c r="BR44" s="1334"/>
      <c r="BS44" s="1334"/>
      <c r="BT44" s="1334"/>
      <c r="BU44" s="1334"/>
      <c r="BV44" s="1334"/>
      <c r="BW44" s="1334"/>
      <c r="BX44" s="1334"/>
      <c r="BY44" s="1334"/>
      <c r="BZ44" s="1334"/>
      <c r="CA44" s="1334"/>
      <c r="CB44" s="1334"/>
      <c r="CC44" s="1334"/>
      <c r="CD44" s="1334"/>
      <c r="CE44" s="1334"/>
      <c r="CF44" s="1334"/>
      <c r="CG44" s="1334"/>
      <c r="CH44" s="1334"/>
      <c r="CI44" s="1334"/>
      <c r="CJ44" s="1334"/>
      <c r="CK44" s="1334"/>
      <c r="CL44" s="1334"/>
      <c r="CM44" s="1334"/>
      <c r="CN44" s="1334"/>
      <c r="CO44" s="1334"/>
      <c r="CP44" s="1334"/>
      <c r="CQ44" s="1334"/>
      <c r="CR44" s="1334"/>
      <c r="CS44" s="1334"/>
      <c r="CT44" s="1334"/>
      <c r="CU44" s="1334"/>
      <c r="CV44" s="1334"/>
      <c r="CW44" s="1334"/>
      <c r="CX44" s="1334"/>
      <c r="CY44" s="1334"/>
      <c r="CZ44" s="1334"/>
      <c r="DA44" s="1334"/>
      <c r="DB44" s="1334"/>
      <c r="DC44" s="1335"/>
    </row>
    <row r="45" spans="2:109" x14ac:dyDescent="0.15">
      <c r="B45" s="395"/>
      <c r="AN45" s="1333"/>
      <c r="AO45" s="1334"/>
      <c r="AP45" s="1334"/>
      <c r="AQ45" s="1334"/>
      <c r="AR45" s="1334"/>
      <c r="AS45" s="1334"/>
      <c r="AT45" s="1334"/>
      <c r="AU45" s="1334"/>
      <c r="AV45" s="1334"/>
      <c r="AW45" s="1334"/>
      <c r="AX45" s="1334"/>
      <c r="AY45" s="1334"/>
      <c r="AZ45" s="1334"/>
      <c r="BA45" s="1334"/>
      <c r="BB45" s="1334"/>
      <c r="BC45" s="1334"/>
      <c r="BD45" s="1334"/>
      <c r="BE45" s="1334"/>
      <c r="BF45" s="1334"/>
      <c r="BG45" s="1334"/>
      <c r="BH45" s="1334"/>
      <c r="BI45" s="1334"/>
      <c r="BJ45" s="1334"/>
      <c r="BK45" s="1334"/>
      <c r="BL45" s="1334"/>
      <c r="BM45" s="1334"/>
      <c r="BN45" s="1334"/>
      <c r="BO45" s="1334"/>
      <c r="BP45" s="1334"/>
      <c r="BQ45" s="1334"/>
      <c r="BR45" s="1334"/>
      <c r="BS45" s="1334"/>
      <c r="BT45" s="1334"/>
      <c r="BU45" s="1334"/>
      <c r="BV45" s="1334"/>
      <c r="BW45" s="1334"/>
      <c r="BX45" s="1334"/>
      <c r="BY45" s="1334"/>
      <c r="BZ45" s="1334"/>
      <c r="CA45" s="1334"/>
      <c r="CB45" s="1334"/>
      <c r="CC45" s="1334"/>
      <c r="CD45" s="1334"/>
      <c r="CE45" s="1334"/>
      <c r="CF45" s="1334"/>
      <c r="CG45" s="1334"/>
      <c r="CH45" s="1334"/>
      <c r="CI45" s="1334"/>
      <c r="CJ45" s="1334"/>
      <c r="CK45" s="1334"/>
      <c r="CL45" s="1334"/>
      <c r="CM45" s="1334"/>
      <c r="CN45" s="1334"/>
      <c r="CO45" s="1334"/>
      <c r="CP45" s="1334"/>
      <c r="CQ45" s="1334"/>
      <c r="CR45" s="1334"/>
      <c r="CS45" s="1334"/>
      <c r="CT45" s="1334"/>
      <c r="CU45" s="1334"/>
      <c r="CV45" s="1334"/>
      <c r="CW45" s="1334"/>
      <c r="CX45" s="1334"/>
      <c r="CY45" s="1334"/>
      <c r="CZ45" s="1334"/>
      <c r="DA45" s="1334"/>
      <c r="DB45" s="1334"/>
      <c r="DC45" s="1335"/>
    </row>
    <row r="46" spans="2:109" x14ac:dyDescent="0.15">
      <c r="B46" s="395"/>
      <c r="AN46" s="1333"/>
      <c r="AO46" s="1334"/>
      <c r="AP46" s="1334"/>
      <c r="AQ46" s="1334"/>
      <c r="AR46" s="1334"/>
      <c r="AS46" s="1334"/>
      <c r="AT46" s="1334"/>
      <c r="AU46" s="1334"/>
      <c r="AV46" s="1334"/>
      <c r="AW46" s="1334"/>
      <c r="AX46" s="1334"/>
      <c r="AY46" s="1334"/>
      <c r="AZ46" s="1334"/>
      <c r="BA46" s="1334"/>
      <c r="BB46" s="1334"/>
      <c r="BC46" s="1334"/>
      <c r="BD46" s="1334"/>
      <c r="BE46" s="1334"/>
      <c r="BF46" s="1334"/>
      <c r="BG46" s="1334"/>
      <c r="BH46" s="1334"/>
      <c r="BI46" s="1334"/>
      <c r="BJ46" s="1334"/>
      <c r="BK46" s="1334"/>
      <c r="BL46" s="1334"/>
      <c r="BM46" s="1334"/>
      <c r="BN46" s="1334"/>
      <c r="BO46" s="1334"/>
      <c r="BP46" s="1334"/>
      <c r="BQ46" s="1334"/>
      <c r="BR46" s="1334"/>
      <c r="BS46" s="1334"/>
      <c r="BT46" s="1334"/>
      <c r="BU46" s="1334"/>
      <c r="BV46" s="1334"/>
      <c r="BW46" s="1334"/>
      <c r="BX46" s="1334"/>
      <c r="BY46" s="1334"/>
      <c r="BZ46" s="1334"/>
      <c r="CA46" s="1334"/>
      <c r="CB46" s="1334"/>
      <c r="CC46" s="1334"/>
      <c r="CD46" s="1334"/>
      <c r="CE46" s="1334"/>
      <c r="CF46" s="1334"/>
      <c r="CG46" s="1334"/>
      <c r="CH46" s="1334"/>
      <c r="CI46" s="1334"/>
      <c r="CJ46" s="1334"/>
      <c r="CK46" s="1334"/>
      <c r="CL46" s="1334"/>
      <c r="CM46" s="1334"/>
      <c r="CN46" s="1334"/>
      <c r="CO46" s="1334"/>
      <c r="CP46" s="1334"/>
      <c r="CQ46" s="1334"/>
      <c r="CR46" s="1334"/>
      <c r="CS46" s="1334"/>
      <c r="CT46" s="1334"/>
      <c r="CU46" s="1334"/>
      <c r="CV46" s="1334"/>
      <c r="CW46" s="1334"/>
      <c r="CX46" s="1334"/>
      <c r="CY46" s="1334"/>
      <c r="CZ46" s="1334"/>
      <c r="DA46" s="1334"/>
      <c r="DB46" s="1334"/>
      <c r="DC46" s="1335"/>
    </row>
    <row r="47" spans="2:109" x14ac:dyDescent="0.15">
      <c r="B47" s="395"/>
      <c r="AN47" s="1336"/>
      <c r="AO47" s="1337"/>
      <c r="AP47" s="1337"/>
      <c r="AQ47" s="1337"/>
      <c r="AR47" s="1337"/>
      <c r="AS47" s="1337"/>
      <c r="AT47" s="1337"/>
      <c r="AU47" s="1337"/>
      <c r="AV47" s="1337"/>
      <c r="AW47" s="1337"/>
      <c r="AX47" s="1337"/>
      <c r="AY47" s="1337"/>
      <c r="AZ47" s="1337"/>
      <c r="BA47" s="1337"/>
      <c r="BB47" s="1337"/>
      <c r="BC47" s="1337"/>
      <c r="BD47" s="1337"/>
      <c r="BE47" s="1337"/>
      <c r="BF47" s="1337"/>
      <c r="BG47" s="1337"/>
      <c r="BH47" s="1337"/>
      <c r="BI47" s="1337"/>
      <c r="BJ47" s="1337"/>
      <c r="BK47" s="1337"/>
      <c r="BL47" s="1337"/>
      <c r="BM47" s="1337"/>
      <c r="BN47" s="1337"/>
      <c r="BO47" s="1337"/>
      <c r="BP47" s="1337"/>
      <c r="BQ47" s="1337"/>
      <c r="BR47" s="1337"/>
      <c r="BS47" s="1337"/>
      <c r="BT47" s="1337"/>
      <c r="BU47" s="1337"/>
      <c r="BV47" s="1337"/>
      <c r="BW47" s="1337"/>
      <c r="BX47" s="1337"/>
      <c r="BY47" s="1337"/>
      <c r="BZ47" s="1337"/>
      <c r="CA47" s="1337"/>
      <c r="CB47" s="1337"/>
      <c r="CC47" s="1337"/>
      <c r="CD47" s="1337"/>
      <c r="CE47" s="1337"/>
      <c r="CF47" s="1337"/>
      <c r="CG47" s="1337"/>
      <c r="CH47" s="1337"/>
      <c r="CI47" s="1337"/>
      <c r="CJ47" s="1337"/>
      <c r="CK47" s="1337"/>
      <c r="CL47" s="1337"/>
      <c r="CM47" s="1337"/>
      <c r="CN47" s="1337"/>
      <c r="CO47" s="1337"/>
      <c r="CP47" s="1337"/>
      <c r="CQ47" s="1337"/>
      <c r="CR47" s="1337"/>
      <c r="CS47" s="1337"/>
      <c r="CT47" s="1337"/>
      <c r="CU47" s="1337"/>
      <c r="CV47" s="1337"/>
      <c r="CW47" s="1337"/>
      <c r="CX47" s="1337"/>
      <c r="CY47" s="1337"/>
      <c r="CZ47" s="1337"/>
      <c r="DA47" s="1337"/>
      <c r="DB47" s="1337"/>
      <c r="DC47" s="133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23"/>
      <c r="H50" s="1323"/>
      <c r="I50" s="1323"/>
      <c r="J50" s="1323"/>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x14ac:dyDescent="0.15">
      <c r="B51" s="395"/>
      <c r="G51" s="1325"/>
      <c r="H51" s="1325"/>
      <c r="I51" s="1339"/>
      <c r="J51" s="1339"/>
      <c r="K51" s="1324"/>
      <c r="L51" s="1324"/>
      <c r="M51" s="1324"/>
      <c r="N51" s="1324"/>
      <c r="AM51" s="404"/>
      <c r="AN51" s="1320" t="s">
        <v>596</v>
      </c>
      <c r="AO51" s="1320"/>
      <c r="AP51" s="1320"/>
      <c r="AQ51" s="1320"/>
      <c r="AR51" s="1320"/>
      <c r="AS51" s="1320"/>
      <c r="AT51" s="1320"/>
      <c r="AU51" s="1320"/>
      <c r="AV51" s="1320"/>
      <c r="AW51" s="1320"/>
      <c r="AX51" s="1320"/>
      <c r="AY51" s="1320"/>
      <c r="AZ51" s="1320"/>
      <c r="BA51" s="1320"/>
      <c r="BB51" s="1320" t="s">
        <v>597</v>
      </c>
      <c r="BC51" s="1320"/>
      <c r="BD51" s="1320"/>
      <c r="BE51" s="1320"/>
      <c r="BF51" s="1320"/>
      <c r="BG51" s="1320"/>
      <c r="BH51" s="1320"/>
      <c r="BI51" s="1320"/>
      <c r="BJ51" s="1320"/>
      <c r="BK51" s="1320"/>
      <c r="BL51" s="1320"/>
      <c r="BM51" s="1320"/>
      <c r="BN51" s="1320"/>
      <c r="BO51" s="1320"/>
      <c r="BP51" s="1329"/>
      <c r="BQ51" s="1317"/>
      <c r="BR51" s="1317"/>
      <c r="BS51" s="1317"/>
      <c r="BT51" s="1317"/>
      <c r="BU51" s="1317"/>
      <c r="BV51" s="1317"/>
      <c r="BW51" s="1317"/>
      <c r="BX51" s="1329"/>
      <c r="BY51" s="1317"/>
      <c r="BZ51" s="1317"/>
      <c r="CA51" s="1317"/>
      <c r="CB51" s="1317"/>
      <c r="CC51" s="1317"/>
      <c r="CD51" s="1317"/>
      <c r="CE51" s="1317"/>
      <c r="CF51" s="1317">
        <v>53.2</v>
      </c>
      <c r="CG51" s="1317"/>
      <c r="CH51" s="1317"/>
      <c r="CI51" s="1317"/>
      <c r="CJ51" s="1317"/>
      <c r="CK51" s="1317"/>
      <c r="CL51" s="1317"/>
      <c r="CM51" s="1317"/>
      <c r="CN51" s="1317">
        <v>28.7</v>
      </c>
      <c r="CO51" s="1317"/>
      <c r="CP51" s="1317"/>
      <c r="CQ51" s="1317"/>
      <c r="CR51" s="1317"/>
      <c r="CS51" s="1317"/>
      <c r="CT51" s="1317"/>
      <c r="CU51" s="1317"/>
      <c r="CV51" s="1317">
        <v>21.7</v>
      </c>
      <c r="CW51" s="1317"/>
      <c r="CX51" s="1317"/>
      <c r="CY51" s="1317"/>
      <c r="CZ51" s="1317"/>
      <c r="DA51" s="1317"/>
      <c r="DB51" s="1317"/>
      <c r="DC51" s="1317"/>
    </row>
    <row r="52" spans="1:109" x14ac:dyDescent="0.15">
      <c r="B52" s="395"/>
      <c r="G52" s="1325"/>
      <c r="H52" s="1325"/>
      <c r="I52" s="1339"/>
      <c r="J52" s="1339"/>
      <c r="K52" s="1324"/>
      <c r="L52" s="1324"/>
      <c r="M52" s="1324"/>
      <c r="N52" s="1324"/>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3"/>
      <c r="B53" s="395"/>
      <c r="G53" s="1325"/>
      <c r="H53" s="1325"/>
      <c r="I53" s="1323"/>
      <c r="J53" s="1323"/>
      <c r="K53" s="1324"/>
      <c r="L53" s="1324"/>
      <c r="M53" s="1324"/>
      <c r="N53" s="1324"/>
      <c r="AM53" s="404"/>
      <c r="AN53" s="1320"/>
      <c r="AO53" s="1320"/>
      <c r="AP53" s="1320"/>
      <c r="AQ53" s="1320"/>
      <c r="AR53" s="1320"/>
      <c r="AS53" s="1320"/>
      <c r="AT53" s="1320"/>
      <c r="AU53" s="1320"/>
      <c r="AV53" s="1320"/>
      <c r="AW53" s="1320"/>
      <c r="AX53" s="1320"/>
      <c r="AY53" s="1320"/>
      <c r="AZ53" s="1320"/>
      <c r="BA53" s="1320"/>
      <c r="BB53" s="1320" t="s">
        <v>598</v>
      </c>
      <c r="BC53" s="1320"/>
      <c r="BD53" s="1320"/>
      <c r="BE53" s="1320"/>
      <c r="BF53" s="1320"/>
      <c r="BG53" s="1320"/>
      <c r="BH53" s="1320"/>
      <c r="BI53" s="1320"/>
      <c r="BJ53" s="1320"/>
      <c r="BK53" s="1320"/>
      <c r="BL53" s="1320"/>
      <c r="BM53" s="1320"/>
      <c r="BN53" s="1320"/>
      <c r="BO53" s="1320"/>
      <c r="BP53" s="1329"/>
      <c r="BQ53" s="1317"/>
      <c r="BR53" s="1317"/>
      <c r="BS53" s="1317"/>
      <c r="BT53" s="1317"/>
      <c r="BU53" s="1317"/>
      <c r="BV53" s="1317"/>
      <c r="BW53" s="1317"/>
      <c r="BX53" s="1329"/>
      <c r="BY53" s="1317"/>
      <c r="BZ53" s="1317"/>
      <c r="CA53" s="1317"/>
      <c r="CB53" s="1317"/>
      <c r="CC53" s="1317"/>
      <c r="CD53" s="1317"/>
      <c r="CE53" s="1317"/>
      <c r="CF53" s="1317">
        <v>58.8</v>
      </c>
      <c r="CG53" s="1317"/>
      <c r="CH53" s="1317"/>
      <c r="CI53" s="1317"/>
      <c r="CJ53" s="1317"/>
      <c r="CK53" s="1317"/>
      <c r="CL53" s="1317"/>
      <c r="CM53" s="1317"/>
      <c r="CN53" s="1317">
        <v>59.9</v>
      </c>
      <c r="CO53" s="1317"/>
      <c r="CP53" s="1317"/>
      <c r="CQ53" s="1317"/>
      <c r="CR53" s="1317"/>
      <c r="CS53" s="1317"/>
      <c r="CT53" s="1317"/>
      <c r="CU53" s="1317"/>
      <c r="CV53" s="1317">
        <v>61.3</v>
      </c>
      <c r="CW53" s="1317"/>
      <c r="CX53" s="1317"/>
      <c r="CY53" s="1317"/>
      <c r="CZ53" s="1317"/>
      <c r="DA53" s="1317"/>
      <c r="DB53" s="1317"/>
      <c r="DC53" s="1317"/>
    </row>
    <row r="54" spans="1:109" x14ac:dyDescent="0.15">
      <c r="A54" s="403"/>
      <c r="B54" s="395"/>
      <c r="G54" s="1325"/>
      <c r="H54" s="1325"/>
      <c r="I54" s="1323"/>
      <c r="J54" s="1323"/>
      <c r="K54" s="1324"/>
      <c r="L54" s="1324"/>
      <c r="M54" s="1324"/>
      <c r="N54" s="1324"/>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3"/>
      <c r="B55" s="395"/>
      <c r="G55" s="1323"/>
      <c r="H55" s="1323"/>
      <c r="I55" s="1323"/>
      <c r="J55" s="1323"/>
      <c r="K55" s="1324"/>
      <c r="L55" s="1324"/>
      <c r="M55" s="1324"/>
      <c r="N55" s="1324"/>
      <c r="AN55" s="1322" t="s">
        <v>599</v>
      </c>
      <c r="AO55" s="1322"/>
      <c r="AP55" s="1322"/>
      <c r="AQ55" s="1322"/>
      <c r="AR55" s="1322"/>
      <c r="AS55" s="1322"/>
      <c r="AT55" s="1322"/>
      <c r="AU55" s="1322"/>
      <c r="AV55" s="1322"/>
      <c r="AW55" s="1322"/>
      <c r="AX55" s="1322"/>
      <c r="AY55" s="1322"/>
      <c r="AZ55" s="1322"/>
      <c r="BA55" s="1322"/>
      <c r="BB55" s="1320" t="s">
        <v>597</v>
      </c>
      <c r="BC55" s="1320"/>
      <c r="BD55" s="1320"/>
      <c r="BE55" s="1320"/>
      <c r="BF55" s="1320"/>
      <c r="BG55" s="1320"/>
      <c r="BH55" s="1320"/>
      <c r="BI55" s="1320"/>
      <c r="BJ55" s="1320"/>
      <c r="BK55" s="1320"/>
      <c r="BL55" s="1320"/>
      <c r="BM55" s="1320"/>
      <c r="BN55" s="1320"/>
      <c r="BO55" s="1320"/>
      <c r="BP55" s="1329"/>
      <c r="BQ55" s="1317"/>
      <c r="BR55" s="1317"/>
      <c r="BS55" s="1317"/>
      <c r="BT55" s="1317"/>
      <c r="BU55" s="1317"/>
      <c r="BV55" s="1317"/>
      <c r="BW55" s="1317"/>
      <c r="BX55" s="1329"/>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3.1</v>
      </c>
      <c r="CW55" s="1317"/>
      <c r="CX55" s="1317"/>
      <c r="CY55" s="1317"/>
      <c r="CZ55" s="1317"/>
      <c r="DA55" s="1317"/>
      <c r="DB55" s="1317"/>
      <c r="DC55" s="1317"/>
    </row>
    <row r="56" spans="1:109" x14ac:dyDescent="0.15">
      <c r="A56" s="403"/>
      <c r="B56" s="395"/>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x14ac:dyDescent="0.15">
      <c r="B57" s="407"/>
      <c r="G57" s="1323"/>
      <c r="H57" s="1323"/>
      <c r="I57" s="1318"/>
      <c r="J57" s="1318"/>
      <c r="K57" s="1324"/>
      <c r="L57" s="1324"/>
      <c r="M57" s="1324"/>
      <c r="N57" s="1324"/>
      <c r="AM57" s="388"/>
      <c r="AN57" s="1322"/>
      <c r="AO57" s="1322"/>
      <c r="AP57" s="1322"/>
      <c r="AQ57" s="1322"/>
      <c r="AR57" s="1322"/>
      <c r="AS57" s="1322"/>
      <c r="AT57" s="1322"/>
      <c r="AU57" s="1322"/>
      <c r="AV57" s="1322"/>
      <c r="AW57" s="1322"/>
      <c r="AX57" s="1322"/>
      <c r="AY57" s="1322"/>
      <c r="AZ57" s="1322"/>
      <c r="BA57" s="1322"/>
      <c r="BB57" s="1320" t="s">
        <v>598</v>
      </c>
      <c r="BC57" s="1320"/>
      <c r="BD57" s="1320"/>
      <c r="BE57" s="1320"/>
      <c r="BF57" s="1320"/>
      <c r="BG57" s="1320"/>
      <c r="BH57" s="1320"/>
      <c r="BI57" s="1320"/>
      <c r="BJ57" s="1320"/>
      <c r="BK57" s="1320"/>
      <c r="BL57" s="1320"/>
      <c r="BM57" s="1320"/>
      <c r="BN57" s="1320"/>
      <c r="BO57" s="1320"/>
      <c r="BP57" s="1329"/>
      <c r="BQ57" s="1317"/>
      <c r="BR57" s="1317"/>
      <c r="BS57" s="1317"/>
      <c r="BT57" s="1317"/>
      <c r="BU57" s="1317"/>
      <c r="BV57" s="1317"/>
      <c r="BW57" s="1317"/>
      <c r="BX57" s="1329"/>
      <c r="BY57" s="1317"/>
      <c r="BZ57" s="1317"/>
      <c r="CA57" s="1317"/>
      <c r="CB57" s="1317"/>
      <c r="CC57" s="1317"/>
      <c r="CD57" s="1317"/>
      <c r="CE57" s="1317"/>
      <c r="CF57" s="1317">
        <v>59.1</v>
      </c>
      <c r="CG57" s="1317"/>
      <c r="CH57" s="1317"/>
      <c r="CI57" s="1317"/>
      <c r="CJ57" s="1317"/>
      <c r="CK57" s="1317"/>
      <c r="CL57" s="1317"/>
      <c r="CM57" s="1317"/>
      <c r="CN57" s="1317">
        <v>59.8</v>
      </c>
      <c r="CO57" s="1317"/>
      <c r="CP57" s="1317"/>
      <c r="CQ57" s="1317"/>
      <c r="CR57" s="1317"/>
      <c r="CS57" s="1317"/>
      <c r="CT57" s="1317"/>
      <c r="CU57" s="1317"/>
      <c r="CV57" s="1317">
        <v>59.7</v>
      </c>
      <c r="CW57" s="1317"/>
      <c r="CX57" s="1317"/>
      <c r="CY57" s="1317"/>
      <c r="CZ57" s="1317"/>
      <c r="DA57" s="1317"/>
      <c r="DB57" s="1317"/>
      <c r="DC57" s="1317"/>
      <c r="DD57" s="408"/>
      <c r="DE57" s="407"/>
    </row>
    <row r="58" spans="1:109" s="403" customFormat="1" x14ac:dyDescent="0.15">
      <c r="A58" s="388"/>
      <c r="B58" s="407"/>
      <c r="G58" s="1323"/>
      <c r="H58" s="1323"/>
      <c r="I58" s="1318"/>
      <c r="J58" s="1318"/>
      <c r="K58" s="1324"/>
      <c r="L58" s="1324"/>
      <c r="M58" s="1324"/>
      <c r="N58" s="1324"/>
      <c r="AM58" s="388"/>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601</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23"/>
      <c r="H72" s="1323"/>
      <c r="I72" s="1323"/>
      <c r="J72" s="1323"/>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x14ac:dyDescent="0.15">
      <c r="B73" s="395"/>
      <c r="G73" s="1325"/>
      <c r="H73" s="1325"/>
      <c r="I73" s="1325"/>
      <c r="J73" s="1325"/>
      <c r="K73" s="1321"/>
      <c r="L73" s="1321"/>
      <c r="M73" s="1321"/>
      <c r="N73" s="1321"/>
      <c r="AM73" s="404"/>
      <c r="AN73" s="1320" t="s">
        <v>596</v>
      </c>
      <c r="AO73" s="1320"/>
      <c r="AP73" s="1320"/>
      <c r="AQ73" s="1320"/>
      <c r="AR73" s="1320"/>
      <c r="AS73" s="1320"/>
      <c r="AT73" s="1320"/>
      <c r="AU73" s="1320"/>
      <c r="AV73" s="1320"/>
      <c r="AW73" s="1320"/>
      <c r="AX73" s="1320"/>
      <c r="AY73" s="1320"/>
      <c r="AZ73" s="1320"/>
      <c r="BA73" s="1320"/>
      <c r="BB73" s="1320" t="s">
        <v>597</v>
      </c>
      <c r="BC73" s="1320"/>
      <c r="BD73" s="1320"/>
      <c r="BE73" s="1320"/>
      <c r="BF73" s="1320"/>
      <c r="BG73" s="1320"/>
      <c r="BH73" s="1320"/>
      <c r="BI73" s="1320"/>
      <c r="BJ73" s="1320"/>
      <c r="BK73" s="1320"/>
      <c r="BL73" s="1320"/>
      <c r="BM73" s="1320"/>
      <c r="BN73" s="1320"/>
      <c r="BO73" s="1320"/>
      <c r="BP73" s="1317">
        <v>74.8</v>
      </c>
      <c r="BQ73" s="1317"/>
      <c r="BR73" s="1317"/>
      <c r="BS73" s="1317"/>
      <c r="BT73" s="1317"/>
      <c r="BU73" s="1317"/>
      <c r="BV73" s="1317"/>
      <c r="BW73" s="1317"/>
      <c r="BX73" s="1317">
        <v>71.2</v>
      </c>
      <c r="BY73" s="1317"/>
      <c r="BZ73" s="1317"/>
      <c r="CA73" s="1317"/>
      <c r="CB73" s="1317"/>
      <c r="CC73" s="1317"/>
      <c r="CD73" s="1317"/>
      <c r="CE73" s="1317"/>
      <c r="CF73" s="1317">
        <v>53.2</v>
      </c>
      <c r="CG73" s="1317"/>
      <c r="CH73" s="1317"/>
      <c r="CI73" s="1317"/>
      <c r="CJ73" s="1317"/>
      <c r="CK73" s="1317"/>
      <c r="CL73" s="1317"/>
      <c r="CM73" s="1317"/>
      <c r="CN73" s="1317">
        <v>28.7</v>
      </c>
      <c r="CO73" s="1317"/>
      <c r="CP73" s="1317"/>
      <c r="CQ73" s="1317"/>
      <c r="CR73" s="1317"/>
      <c r="CS73" s="1317"/>
      <c r="CT73" s="1317"/>
      <c r="CU73" s="1317"/>
      <c r="CV73" s="1317">
        <v>21.7</v>
      </c>
      <c r="CW73" s="1317"/>
      <c r="CX73" s="1317"/>
      <c r="CY73" s="1317"/>
      <c r="CZ73" s="1317"/>
      <c r="DA73" s="1317"/>
      <c r="DB73" s="1317"/>
      <c r="DC73" s="1317"/>
    </row>
    <row r="74" spans="2:107" x14ac:dyDescent="0.15">
      <c r="B74" s="395"/>
      <c r="G74" s="1325"/>
      <c r="H74" s="1325"/>
      <c r="I74" s="1325"/>
      <c r="J74" s="1325"/>
      <c r="K74" s="1321"/>
      <c r="L74" s="1321"/>
      <c r="M74" s="1321"/>
      <c r="N74" s="1321"/>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5"/>
      <c r="G75" s="1325"/>
      <c r="H75" s="1325"/>
      <c r="I75" s="1323"/>
      <c r="J75" s="1323"/>
      <c r="K75" s="1324"/>
      <c r="L75" s="1324"/>
      <c r="M75" s="1324"/>
      <c r="N75" s="1324"/>
      <c r="AM75" s="404"/>
      <c r="AN75" s="1320"/>
      <c r="AO75" s="1320"/>
      <c r="AP75" s="1320"/>
      <c r="AQ75" s="1320"/>
      <c r="AR75" s="1320"/>
      <c r="AS75" s="1320"/>
      <c r="AT75" s="1320"/>
      <c r="AU75" s="1320"/>
      <c r="AV75" s="1320"/>
      <c r="AW75" s="1320"/>
      <c r="AX75" s="1320"/>
      <c r="AY75" s="1320"/>
      <c r="AZ75" s="1320"/>
      <c r="BA75" s="1320"/>
      <c r="BB75" s="1320" t="s">
        <v>602</v>
      </c>
      <c r="BC75" s="1320"/>
      <c r="BD75" s="1320"/>
      <c r="BE75" s="1320"/>
      <c r="BF75" s="1320"/>
      <c r="BG75" s="1320"/>
      <c r="BH75" s="1320"/>
      <c r="BI75" s="1320"/>
      <c r="BJ75" s="1320"/>
      <c r="BK75" s="1320"/>
      <c r="BL75" s="1320"/>
      <c r="BM75" s="1320"/>
      <c r="BN75" s="1320"/>
      <c r="BO75" s="1320"/>
      <c r="BP75" s="1317">
        <v>9</v>
      </c>
      <c r="BQ75" s="1317"/>
      <c r="BR75" s="1317"/>
      <c r="BS75" s="1317"/>
      <c r="BT75" s="1317"/>
      <c r="BU75" s="1317"/>
      <c r="BV75" s="1317"/>
      <c r="BW75" s="1317"/>
      <c r="BX75" s="1317">
        <v>9.4</v>
      </c>
      <c r="BY75" s="1317"/>
      <c r="BZ75" s="1317"/>
      <c r="CA75" s="1317"/>
      <c r="CB75" s="1317"/>
      <c r="CC75" s="1317"/>
      <c r="CD75" s="1317"/>
      <c r="CE75" s="1317"/>
      <c r="CF75" s="1317">
        <v>9.1</v>
      </c>
      <c r="CG75" s="1317"/>
      <c r="CH75" s="1317"/>
      <c r="CI75" s="1317"/>
      <c r="CJ75" s="1317"/>
      <c r="CK75" s="1317"/>
      <c r="CL75" s="1317"/>
      <c r="CM75" s="1317"/>
      <c r="CN75" s="1317">
        <v>7.8</v>
      </c>
      <c r="CO75" s="1317"/>
      <c r="CP75" s="1317"/>
      <c r="CQ75" s="1317"/>
      <c r="CR75" s="1317"/>
      <c r="CS75" s="1317"/>
      <c r="CT75" s="1317"/>
      <c r="CU75" s="1317"/>
      <c r="CV75" s="1317">
        <v>7.9</v>
      </c>
      <c r="CW75" s="1317"/>
      <c r="CX75" s="1317"/>
      <c r="CY75" s="1317"/>
      <c r="CZ75" s="1317"/>
      <c r="DA75" s="1317"/>
      <c r="DB75" s="1317"/>
      <c r="DC75" s="1317"/>
    </row>
    <row r="76" spans="2:107" x14ac:dyDescent="0.15">
      <c r="B76" s="395"/>
      <c r="G76" s="1325"/>
      <c r="H76" s="1325"/>
      <c r="I76" s="1323"/>
      <c r="J76" s="1323"/>
      <c r="K76" s="1324"/>
      <c r="L76" s="1324"/>
      <c r="M76" s="1324"/>
      <c r="N76" s="1324"/>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5"/>
      <c r="G77" s="1323"/>
      <c r="H77" s="1323"/>
      <c r="I77" s="1323"/>
      <c r="J77" s="1323"/>
      <c r="K77" s="1321"/>
      <c r="L77" s="1321"/>
      <c r="M77" s="1321"/>
      <c r="N77" s="1321"/>
      <c r="AN77" s="1322" t="s">
        <v>599</v>
      </c>
      <c r="AO77" s="1322"/>
      <c r="AP77" s="1322"/>
      <c r="AQ77" s="1322"/>
      <c r="AR77" s="1322"/>
      <c r="AS77" s="1322"/>
      <c r="AT77" s="1322"/>
      <c r="AU77" s="1322"/>
      <c r="AV77" s="1322"/>
      <c r="AW77" s="1322"/>
      <c r="AX77" s="1322"/>
      <c r="AY77" s="1322"/>
      <c r="AZ77" s="1322"/>
      <c r="BA77" s="1322"/>
      <c r="BB77" s="1320" t="s">
        <v>597</v>
      </c>
      <c r="BC77" s="1320"/>
      <c r="BD77" s="1320"/>
      <c r="BE77" s="1320"/>
      <c r="BF77" s="1320"/>
      <c r="BG77" s="1320"/>
      <c r="BH77" s="1320"/>
      <c r="BI77" s="1320"/>
      <c r="BJ77" s="1320"/>
      <c r="BK77" s="1320"/>
      <c r="BL77" s="1320"/>
      <c r="BM77" s="1320"/>
      <c r="BN77" s="1320"/>
      <c r="BO77" s="1320"/>
      <c r="BP77" s="1317">
        <v>13.1</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3.1</v>
      </c>
      <c r="CW77" s="1317"/>
      <c r="CX77" s="1317"/>
      <c r="CY77" s="1317"/>
      <c r="CZ77" s="1317"/>
      <c r="DA77" s="1317"/>
      <c r="DB77" s="1317"/>
      <c r="DC77" s="1317"/>
    </row>
    <row r="78" spans="2:107" x14ac:dyDescent="0.15">
      <c r="B78" s="395"/>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5"/>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602</v>
      </c>
      <c r="BC79" s="1320"/>
      <c r="BD79" s="1320"/>
      <c r="BE79" s="1320"/>
      <c r="BF79" s="1320"/>
      <c r="BG79" s="1320"/>
      <c r="BH79" s="1320"/>
      <c r="BI79" s="1320"/>
      <c r="BJ79" s="1320"/>
      <c r="BK79" s="1320"/>
      <c r="BL79" s="1320"/>
      <c r="BM79" s="1320"/>
      <c r="BN79" s="1320"/>
      <c r="BO79" s="1320"/>
      <c r="BP79" s="1317">
        <v>8.9</v>
      </c>
      <c r="BQ79" s="1317"/>
      <c r="BR79" s="1317"/>
      <c r="BS79" s="1317"/>
      <c r="BT79" s="1317"/>
      <c r="BU79" s="1317"/>
      <c r="BV79" s="1317"/>
      <c r="BW79" s="1317"/>
      <c r="BX79" s="1317">
        <v>7.9</v>
      </c>
      <c r="BY79" s="1317"/>
      <c r="BZ79" s="1317"/>
      <c r="CA79" s="1317"/>
      <c r="CB79" s="1317"/>
      <c r="CC79" s="1317"/>
      <c r="CD79" s="1317"/>
      <c r="CE79" s="1317"/>
      <c r="CF79" s="1317">
        <v>7.9</v>
      </c>
      <c r="CG79" s="1317"/>
      <c r="CH79" s="1317"/>
      <c r="CI79" s="1317"/>
      <c r="CJ79" s="1317"/>
      <c r="CK79" s="1317"/>
      <c r="CL79" s="1317"/>
      <c r="CM79" s="1317"/>
      <c r="CN79" s="1317">
        <v>7.8</v>
      </c>
      <c r="CO79" s="1317"/>
      <c r="CP79" s="1317"/>
      <c r="CQ79" s="1317"/>
      <c r="CR79" s="1317"/>
      <c r="CS79" s="1317"/>
      <c r="CT79" s="1317"/>
      <c r="CU79" s="1317"/>
      <c r="CV79" s="1317">
        <v>7.9</v>
      </c>
      <c r="CW79" s="1317"/>
      <c r="CX79" s="1317"/>
      <c r="CY79" s="1317"/>
      <c r="CZ79" s="1317"/>
      <c r="DA79" s="1317"/>
      <c r="DB79" s="1317"/>
      <c r="DC79" s="1317"/>
    </row>
    <row r="80" spans="2:107" x14ac:dyDescent="0.15">
      <c r="B80" s="395"/>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TxI0Jdeuv+/typ4ACPUlRh8pOV3V+b5ZIShhfZmuCIOB5ShZAib1/Ox4RqLy4rDFm7O7npa5CBizI9seJwong==" saltValue="4R0eMmr4knlZltvcEM82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50" zoomScaleNormal="5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RpkhD3iT60MeP+1th0qDiVadyRCb95X2oVy9wOp+pCdd4JyVX0/4CkSreW44MyA1S76SRzbCWYr3T4uuPzaC7Q==" saltValue="MfhTkRQVISIlIHHmJABe7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topLeftCell="A76" zoomScale="50" zoomScaleNormal="5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VSSTBYRd1FL1MI0mqcd2bO0DwddnGPqmt0hzlBoHv2fXKqc6hf+AW478BKA+XCM1tMiTQ8Grv/V0xO6l4E0n5w==" saltValue="ABtVCuTiWTMxJUqKZAMEO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319163</v>
      </c>
      <c r="E3" s="162"/>
      <c r="F3" s="163">
        <v>75972</v>
      </c>
      <c r="G3" s="164"/>
      <c r="H3" s="165"/>
    </row>
    <row r="4" spans="1:8" x14ac:dyDescent="0.15">
      <c r="A4" s="166"/>
      <c r="B4" s="167"/>
      <c r="C4" s="168"/>
      <c r="D4" s="169">
        <v>24036</v>
      </c>
      <c r="E4" s="170"/>
      <c r="F4" s="171">
        <v>40712</v>
      </c>
      <c r="G4" s="172"/>
      <c r="H4" s="173"/>
    </row>
    <row r="5" spans="1:8" x14ac:dyDescent="0.15">
      <c r="A5" s="154" t="s">
        <v>543</v>
      </c>
      <c r="B5" s="159"/>
      <c r="C5" s="160"/>
      <c r="D5" s="161">
        <v>245670</v>
      </c>
      <c r="E5" s="162"/>
      <c r="F5" s="163">
        <v>79466</v>
      </c>
      <c r="G5" s="164"/>
      <c r="H5" s="165"/>
    </row>
    <row r="6" spans="1:8" x14ac:dyDescent="0.15">
      <c r="A6" s="166"/>
      <c r="B6" s="167"/>
      <c r="C6" s="168"/>
      <c r="D6" s="169">
        <v>15964</v>
      </c>
      <c r="E6" s="170"/>
      <c r="F6" s="171">
        <v>44645</v>
      </c>
      <c r="G6" s="172"/>
      <c r="H6" s="173"/>
    </row>
    <row r="7" spans="1:8" x14ac:dyDescent="0.15">
      <c r="A7" s="154" t="s">
        <v>544</v>
      </c>
      <c r="B7" s="159"/>
      <c r="C7" s="160"/>
      <c r="D7" s="161">
        <v>147787</v>
      </c>
      <c r="E7" s="162"/>
      <c r="F7" s="163">
        <v>90072</v>
      </c>
      <c r="G7" s="164"/>
      <c r="H7" s="165"/>
    </row>
    <row r="8" spans="1:8" x14ac:dyDescent="0.15">
      <c r="A8" s="166"/>
      <c r="B8" s="167"/>
      <c r="C8" s="168"/>
      <c r="D8" s="169">
        <v>17753</v>
      </c>
      <c r="E8" s="170"/>
      <c r="F8" s="171">
        <v>46083</v>
      </c>
      <c r="G8" s="172"/>
      <c r="H8" s="173"/>
    </row>
    <row r="9" spans="1:8" x14ac:dyDescent="0.15">
      <c r="A9" s="154" t="s">
        <v>545</v>
      </c>
      <c r="B9" s="159"/>
      <c r="C9" s="160"/>
      <c r="D9" s="161">
        <v>135996</v>
      </c>
      <c r="E9" s="162"/>
      <c r="F9" s="163">
        <v>88328</v>
      </c>
      <c r="G9" s="164"/>
      <c r="H9" s="165"/>
    </row>
    <row r="10" spans="1:8" x14ac:dyDescent="0.15">
      <c r="A10" s="166"/>
      <c r="B10" s="167"/>
      <c r="C10" s="168"/>
      <c r="D10" s="169">
        <v>11784</v>
      </c>
      <c r="E10" s="170"/>
      <c r="F10" s="171">
        <v>49013</v>
      </c>
      <c r="G10" s="172"/>
      <c r="H10" s="173"/>
    </row>
    <row r="11" spans="1:8" x14ac:dyDescent="0.15">
      <c r="A11" s="154" t="s">
        <v>546</v>
      </c>
      <c r="B11" s="159"/>
      <c r="C11" s="160"/>
      <c r="D11" s="161">
        <v>140647</v>
      </c>
      <c r="E11" s="162"/>
      <c r="F11" s="163">
        <v>103390</v>
      </c>
      <c r="G11" s="164"/>
      <c r="H11" s="165"/>
    </row>
    <row r="12" spans="1:8" x14ac:dyDescent="0.15">
      <c r="A12" s="166"/>
      <c r="B12" s="167"/>
      <c r="C12" s="174"/>
      <c r="D12" s="169">
        <v>8675</v>
      </c>
      <c r="E12" s="170"/>
      <c r="F12" s="171">
        <v>51269</v>
      </c>
      <c r="G12" s="172"/>
      <c r="H12" s="173"/>
    </row>
    <row r="13" spans="1:8" x14ac:dyDescent="0.15">
      <c r="A13" s="154"/>
      <c r="B13" s="159"/>
      <c r="C13" s="175"/>
      <c r="D13" s="176">
        <v>197853</v>
      </c>
      <c r="E13" s="177"/>
      <c r="F13" s="178">
        <v>87446</v>
      </c>
      <c r="G13" s="179"/>
      <c r="H13" s="165"/>
    </row>
    <row r="14" spans="1:8" x14ac:dyDescent="0.15">
      <c r="A14" s="166"/>
      <c r="B14" s="167"/>
      <c r="C14" s="168"/>
      <c r="D14" s="169">
        <v>15642</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27.55</v>
      </c>
      <c r="C19" s="180">
        <f>ROUND(VALUE(SUBSTITUTE(実質収支比率等に係る経年分析!G$48,"▲","-")),2)</f>
        <v>79.989999999999995</v>
      </c>
      <c r="D19" s="180">
        <f>ROUND(VALUE(SUBSTITUTE(実質収支比率等に係る経年分析!H$48,"▲","-")),2)</f>
        <v>11.27</v>
      </c>
      <c r="E19" s="180">
        <f>ROUND(VALUE(SUBSTITUTE(実質収支比率等に係る経年分析!I$48,"▲","-")),2)</f>
        <v>14.16</v>
      </c>
      <c r="F19" s="180">
        <f>ROUND(VALUE(SUBSTITUTE(実質収支比率等に係る経年分析!J$48,"▲","-")),2)</f>
        <v>8.35</v>
      </c>
    </row>
    <row r="20" spans="1:11" x14ac:dyDescent="0.15">
      <c r="A20" s="180" t="s">
        <v>55</v>
      </c>
      <c r="B20" s="180">
        <f>ROUND(VALUE(SUBSTITUTE(実質収支比率等に係る経年分析!F$47,"▲","-")),2)</f>
        <v>52.43</v>
      </c>
      <c r="C20" s="180">
        <f>ROUND(VALUE(SUBSTITUTE(実質収支比率等に係る経年分析!G$47,"▲","-")),2)</f>
        <v>46.96</v>
      </c>
      <c r="D20" s="180">
        <f>ROUND(VALUE(SUBSTITUTE(実質収支比率等に係る経年分析!H$47,"▲","-")),2)</f>
        <v>44.54</v>
      </c>
      <c r="E20" s="180">
        <f>ROUND(VALUE(SUBSTITUTE(実質収支比率等に係る経年分析!I$47,"▲","-")),2)</f>
        <v>37.56</v>
      </c>
      <c r="F20" s="180">
        <f>ROUND(VALUE(SUBSTITUTE(実質収支比率等に係る経年分析!J$47,"▲","-")),2)</f>
        <v>31.26</v>
      </c>
    </row>
    <row r="21" spans="1:11" x14ac:dyDescent="0.15">
      <c r="A21" s="180" t="s">
        <v>56</v>
      </c>
      <c r="B21" s="180">
        <f>IF(ISNUMBER(VALUE(SUBSTITUTE(実質収支比率等に係る経年分析!F$49,"▲","-"))),ROUND(VALUE(SUBSTITUTE(実質収支比率等に係る経年分析!F$49,"▲","-")),2),NA())</f>
        <v>-187.33</v>
      </c>
      <c r="C21" s="180">
        <f>IF(ISNUMBER(VALUE(SUBSTITUTE(実質収支比率等に係る経年分析!G$49,"▲","-"))),ROUND(VALUE(SUBSTITUTE(実質収支比率等に係る経年分析!G$49,"▲","-")),2),NA())</f>
        <v>30.64</v>
      </c>
      <c r="D21" s="180">
        <f>IF(ISNUMBER(VALUE(SUBSTITUTE(実質収支比率等に係る経年分析!H$49,"▲","-"))),ROUND(VALUE(SUBSTITUTE(実質収支比率等に係る経年分析!H$49,"▲","-")),2),NA())</f>
        <v>-109.33</v>
      </c>
      <c r="E21" s="180">
        <f>IF(ISNUMBER(VALUE(SUBSTITUTE(実質収支比率等に係る経年分析!I$49,"▲","-"))),ROUND(VALUE(SUBSTITUTE(実質収支比率等に係る経年分析!I$49,"▲","-")),2),NA())</f>
        <v>-9.69</v>
      </c>
      <c r="F21" s="180">
        <f>IF(ISNUMBER(VALUE(SUBSTITUTE(実質収支比率等に係る経年分析!J$49,"▲","-"))),ROUND(VALUE(SUBSTITUTE(実質収支比率等に係る経年分析!J$49,"▲","-")),2),NA())</f>
        <v>-19.579999999999998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松島町後期高齢者医療特別会計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松島町観瀾亭等特別会計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0.38</v>
      </c>
    </row>
    <row r="31" spans="1:11" x14ac:dyDescent="0.15">
      <c r="A31" s="181" t="str">
        <f>IF(連結実質赤字比率に係る赤字・黒字の構成分析!C$39="",NA(),連結実質赤字比率に係る赤字・黒字の構成分析!C$39)</f>
        <v>松島町松島区外区有財産特別会計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松島町介護保険特別会計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松島町国民健康保険特別会計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松島町下水道事業特別会計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79.959999999999994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7.91</v>
      </c>
    </row>
    <row r="36" spans="1:16" x14ac:dyDescent="0.15">
      <c r="A36" s="181" t="str">
        <f>IF(連結実質赤字比率に係る赤字・黒字の構成分析!C$34="",NA(),連結実質赤字比率に係る赤字・黒字の構成分析!C$34)</f>
        <v>松島町水道事業会計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41.88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616</v>
      </c>
      <c r="E42" s="182"/>
      <c r="F42" s="182"/>
      <c r="G42" s="182">
        <f>'実質公債費比率（分子）の構造'!L$52</f>
        <v>568</v>
      </c>
      <c r="H42" s="182"/>
      <c r="I42" s="182"/>
      <c r="J42" s="182">
        <f>'実質公債費比率（分子）の構造'!M$52</f>
        <v>571</v>
      </c>
      <c r="K42" s="182"/>
      <c r="L42" s="182"/>
      <c r="M42" s="182">
        <f>'実質公債費比率（分子）の構造'!N$52</f>
        <v>541</v>
      </c>
      <c r="N42" s="182"/>
      <c r="O42" s="182"/>
      <c r="P42" s="182">
        <f>'実質公債費比率（分子）の構造'!O$52</f>
        <v>522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12</v>
      </c>
      <c r="C45" s="182"/>
      <c r="D45" s="182"/>
      <c r="E45" s="182">
        <f>'実質公債費比率（分子）の構造'!L$49</f>
        <v>12</v>
      </c>
      <c r="F45" s="182"/>
      <c r="G45" s="182"/>
      <c r="H45" s="182">
        <f>'実質公債費比率（分子）の構造'!M$49</f>
        <v>6</v>
      </c>
      <c r="I45" s="182"/>
      <c r="J45" s="182"/>
      <c r="K45" s="182">
        <f>'実質公債費比率（分子）の構造'!N$49</f>
        <v>4</v>
      </c>
      <c r="L45" s="182"/>
      <c r="M45" s="182"/>
      <c r="N45" s="182">
        <f>'実質公債費比率（分子）の構造'!O$49</f>
        <v>5</v>
      </c>
      <c r="O45" s="182"/>
      <c r="P45" s="182"/>
    </row>
    <row r="46" spans="1:16" x14ac:dyDescent="0.15">
      <c r="A46" s="182" t="s">
        <v>67</v>
      </c>
      <c r="B46" s="182">
        <f>'実質公債費比率（分子）の構造'!K$48</f>
        <v>373</v>
      </c>
      <c r="C46" s="182"/>
      <c r="D46" s="182"/>
      <c r="E46" s="182">
        <f>'実質公債費比率（分子）の構造'!L$48</f>
        <v>360</v>
      </c>
      <c r="F46" s="182"/>
      <c r="G46" s="182"/>
      <c r="H46" s="182">
        <f>'実質公債費比率（分子）の構造'!M$48</f>
        <v>316</v>
      </c>
      <c r="I46" s="182"/>
      <c r="J46" s="182"/>
      <c r="K46" s="182">
        <f>'実質公債費比率（分子）の構造'!N$48</f>
        <v>178</v>
      </c>
      <c r="L46" s="182"/>
      <c r="M46" s="182"/>
      <c r="N46" s="182">
        <f>'実質公債費比率（分子）の構造'!O$48</f>
        <v>321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539</v>
      </c>
      <c r="C49" s="182"/>
      <c r="D49" s="182"/>
      <c r="E49" s="182">
        <f>'実質公債費比率（分子）の構造'!L$45</f>
        <v>510</v>
      </c>
      <c r="F49" s="182"/>
      <c r="G49" s="182"/>
      <c r="H49" s="182">
        <f>'実質公債費比率（分子）の構造'!M$45</f>
        <v>535</v>
      </c>
      <c r="I49" s="182"/>
      <c r="J49" s="182"/>
      <c r="K49" s="182">
        <f>'実質公債費比率（分子）の構造'!N$45</f>
        <v>540</v>
      </c>
      <c r="L49" s="182"/>
      <c r="M49" s="182"/>
      <c r="N49" s="182">
        <f>'実質公債費比率（分子）の構造'!O$45</f>
        <v>526</v>
      </c>
      <c r="O49" s="182"/>
      <c r="P49" s="182"/>
    </row>
    <row r="50" spans="1:16" x14ac:dyDescent="0.15">
      <c r="A50" s="182" t="s">
        <v>71</v>
      </c>
      <c r="B50" s="182" t="e">
        <f>NA()</f>
        <v>#N/A</v>
      </c>
      <c r="C50" s="182">
        <f>IF(ISNUMBER('実質公債費比率（分子）の構造'!K$53),'実質公債費比率（分子）の構造'!K$53,NA())</f>
        <v>308</v>
      </c>
      <c r="D50" s="182" t="e">
        <f>NA()</f>
        <v>#N/A</v>
      </c>
      <c r="E50" s="182" t="e">
        <f>NA()</f>
        <v>#N/A</v>
      </c>
      <c r="F50" s="182">
        <f>IF(ISNUMBER('実質公債費比率（分子）の構造'!L$53),'実質公債費比率（分子）の構造'!L$53,NA())</f>
        <v>314</v>
      </c>
      <c r="G50" s="182" t="e">
        <f>NA()</f>
        <v>#N/A</v>
      </c>
      <c r="H50" s="182" t="e">
        <f>NA()</f>
        <v>#N/A</v>
      </c>
      <c r="I50" s="182">
        <f>IF(ISNUMBER('実質公債費比率（分子）の構造'!M$53),'実質公債費比率（分子）の構造'!M$53,NA())</f>
        <v>286</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330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6400</v>
      </c>
      <c r="E56" s="181"/>
      <c r="F56" s="181"/>
      <c r="G56" s="181">
        <f>'将来負担比率（分子）の構造'!J$52</f>
        <v>6073</v>
      </c>
      <c r="H56" s="181"/>
      <c r="I56" s="181"/>
      <c r="J56" s="181">
        <f>'将来負担比率（分子）の構造'!K$52</f>
        <v>5847</v>
      </c>
      <c r="K56" s="181"/>
      <c r="L56" s="181"/>
      <c r="M56" s="181">
        <f>'将来負担比率（分子）の構造'!L$52</f>
        <v>5667</v>
      </c>
      <c r="N56" s="181"/>
      <c r="O56" s="181"/>
      <c r="P56" s="181">
        <f>'将来負担比率（分子）の構造'!M$52</f>
        <v>5485</v>
      </c>
    </row>
    <row r="57" spans="1:16" x14ac:dyDescent="0.15">
      <c r="A57" s="181" t="s">
        <v>42</v>
      </c>
      <c r="B57" s="181"/>
      <c r="C57" s="181"/>
      <c r="D57" s="181">
        <f>'将来負担比率（分子）の構造'!I$51</f>
        <v>564</v>
      </c>
      <c r="E57" s="181"/>
      <c r="F57" s="181"/>
      <c r="G57" s="181">
        <f>'将来負担比率（分子）の構造'!J$51</f>
        <v>439</v>
      </c>
      <c r="H57" s="181"/>
      <c r="I57" s="181"/>
      <c r="J57" s="181">
        <f>'将来負担比率（分子）の構造'!K$51</f>
        <v>392</v>
      </c>
      <c r="K57" s="181"/>
      <c r="L57" s="181"/>
      <c r="M57" s="181">
        <f>'将来負担比率（分子）の構造'!L$51</f>
        <v>347</v>
      </c>
      <c r="N57" s="181"/>
      <c r="O57" s="181"/>
      <c r="P57" s="181">
        <f>'将来負担比率（分子）の構造'!M$51</f>
        <v>357</v>
      </c>
    </row>
    <row r="58" spans="1:16" x14ac:dyDescent="0.15">
      <c r="A58" s="181" t="s">
        <v>41</v>
      </c>
      <c r="B58" s="181"/>
      <c r="C58" s="181"/>
      <c r="D58" s="181">
        <f>'将来負担比率（分子）の構造'!I$50</f>
        <v>2578</v>
      </c>
      <c r="E58" s="181"/>
      <c r="F58" s="181"/>
      <c r="G58" s="181">
        <f>'将来負担比率（分子）の構造'!J$50</f>
        <v>3021</v>
      </c>
      <c r="H58" s="181"/>
      <c r="I58" s="181"/>
      <c r="J58" s="181">
        <f>'将来負担比率（分子）の構造'!K$50</f>
        <v>3113</v>
      </c>
      <c r="K58" s="181"/>
      <c r="L58" s="181"/>
      <c r="M58" s="181">
        <f>'将来負担比率（分子）の構造'!L$50</f>
        <v>3048</v>
      </c>
      <c r="N58" s="181"/>
      <c r="O58" s="181"/>
      <c r="P58" s="181">
        <f>'将来負担比率（分子）の構造'!M$50</f>
        <v>3116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4</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1088</v>
      </c>
      <c r="C62" s="181"/>
      <c r="D62" s="181"/>
      <c r="E62" s="181">
        <f>'将来負担比率（分子）の構造'!J$45</f>
        <v>1017</v>
      </c>
      <c r="F62" s="181"/>
      <c r="G62" s="181"/>
      <c r="H62" s="181">
        <f>'将来負担比率（分子）の構造'!K$45</f>
        <v>941</v>
      </c>
      <c r="I62" s="181"/>
      <c r="J62" s="181"/>
      <c r="K62" s="181">
        <f>'将来負担比率（分子）の構造'!L$45</f>
        <v>897</v>
      </c>
      <c r="L62" s="181"/>
      <c r="M62" s="181"/>
      <c r="N62" s="181">
        <f>'将来負担比率（分子）の構造'!M$45</f>
        <v>855</v>
      </c>
      <c r="O62" s="181"/>
      <c r="P62" s="181"/>
    </row>
    <row r="63" spans="1:16" x14ac:dyDescent="0.15">
      <c r="A63" s="181" t="s">
        <v>34</v>
      </c>
      <c r="B63" s="181">
        <f>'将来負担比率（分子）の構造'!I$44</f>
        <v>33</v>
      </c>
      <c r="C63" s="181"/>
      <c r="D63" s="181"/>
      <c r="E63" s="181">
        <f>'将来負担比率（分子）の構造'!J$44</f>
        <v>21</v>
      </c>
      <c r="F63" s="181"/>
      <c r="G63" s="181"/>
      <c r="H63" s="181">
        <f>'将来負担比率（分子）の構造'!K$44</f>
        <v>31</v>
      </c>
      <c r="I63" s="181"/>
      <c r="J63" s="181"/>
      <c r="K63" s="181">
        <f>'将来負担比率（分子）の構造'!L$44</f>
        <v>33</v>
      </c>
      <c r="L63" s="181"/>
      <c r="M63" s="181"/>
      <c r="N63" s="181">
        <f>'将来負担比率（分子）の構造'!M$44</f>
        <v>66</v>
      </c>
      <c r="O63" s="181"/>
      <c r="P63" s="181"/>
    </row>
    <row r="64" spans="1:16" x14ac:dyDescent="0.15">
      <c r="A64" s="181" t="s">
        <v>33</v>
      </c>
      <c r="B64" s="181">
        <f>'将来負担比率（分子）の構造'!I$43</f>
        <v>4642</v>
      </c>
      <c r="C64" s="181"/>
      <c r="D64" s="181"/>
      <c r="E64" s="181">
        <f>'将来負担比率（分子）の構造'!J$43</f>
        <v>4773</v>
      </c>
      <c r="F64" s="181"/>
      <c r="G64" s="181"/>
      <c r="H64" s="181">
        <f>'将来負担比率（分子）の構造'!K$43</f>
        <v>4257</v>
      </c>
      <c r="I64" s="181"/>
      <c r="J64" s="181"/>
      <c r="K64" s="181">
        <f>'将来負担比率（分子）の構造'!L$43</f>
        <v>3418</v>
      </c>
      <c r="L64" s="181"/>
      <c r="M64" s="181"/>
      <c r="N64" s="181">
        <f>'将来負担比率（分子）の構造'!M$43</f>
        <v>3279</v>
      </c>
      <c r="O64" s="181"/>
      <c r="P64" s="181"/>
    </row>
    <row r="65" spans="1:16" x14ac:dyDescent="0.15">
      <c r="A65" s="181" t="s">
        <v>32</v>
      </c>
      <c r="B65" s="181">
        <f>'将来負担比率（分子）の構造'!I$42</f>
        <v>45</v>
      </c>
      <c r="C65" s="181"/>
      <c r="D65" s="181"/>
      <c r="E65" s="181">
        <f>'将来負担比率（分子）の構造'!J$42</f>
        <v>35</v>
      </c>
      <c r="F65" s="181"/>
      <c r="G65" s="181"/>
      <c r="H65" s="181">
        <f>'将来負担比率（分子）の構造'!K$42</f>
        <v>25</v>
      </c>
      <c r="I65" s="181"/>
      <c r="J65" s="181"/>
      <c r="K65" s="181">
        <f>'将来負担比率（分子）の構造'!L$42</f>
        <v>16</v>
      </c>
      <c r="L65" s="181"/>
      <c r="M65" s="181"/>
      <c r="N65" s="181">
        <f>'将来負担比率（分子）の構造'!M$42</f>
        <v>7</v>
      </c>
      <c r="O65" s="181"/>
      <c r="P65" s="181"/>
    </row>
    <row r="66" spans="1:16" x14ac:dyDescent="0.15">
      <c r="A66" s="181" t="s">
        <v>31</v>
      </c>
      <c r="B66" s="181">
        <f>'将来負担比率（分子）の構造'!I$41</f>
        <v>6238</v>
      </c>
      <c r="C66" s="181"/>
      <c r="D66" s="181"/>
      <c r="E66" s="181">
        <f>'将来負担比率（分子）の構造'!J$41</f>
        <v>6023</v>
      </c>
      <c r="F66" s="181"/>
      <c r="G66" s="181"/>
      <c r="H66" s="181">
        <f>'将来負担比率（分子）の構造'!K$41</f>
        <v>5870</v>
      </c>
      <c r="I66" s="181"/>
      <c r="J66" s="181"/>
      <c r="K66" s="181">
        <f>'将来負担比率（分子）の構造'!L$41</f>
        <v>5661</v>
      </c>
      <c r="L66" s="181"/>
      <c r="M66" s="181"/>
      <c r="N66" s="181">
        <f>'将来負担比率（分子）の構造'!M$41</f>
        <v>5482</v>
      </c>
      <c r="O66" s="181"/>
      <c r="P66" s="181"/>
    </row>
    <row r="67" spans="1:16" x14ac:dyDescent="0.15">
      <c r="A67" s="181" t="s">
        <v>75</v>
      </c>
      <c r="B67" s="181" t="e">
        <f>NA()</f>
        <v>#N/A</v>
      </c>
      <c r="C67" s="181">
        <f>IF(ISNUMBER('将来負担比率（分子）の構造'!I$53), IF('将来負担比率（分子）の構造'!I$53 &lt; 0, 0, '将来負担比率（分子）の構造'!I$53), NA())</f>
        <v>2505</v>
      </c>
      <c r="D67" s="181" t="e">
        <f>NA()</f>
        <v>#N/A</v>
      </c>
      <c r="E67" s="181" t="e">
        <f>NA()</f>
        <v>#N/A</v>
      </c>
      <c r="F67" s="181">
        <f>IF(ISNUMBER('将来負担比率（分子）の構造'!J$53), IF('将来負担比率（分子）の構造'!J$53 &lt; 0, 0, '将来負担比率（分子）の構造'!J$53), NA())</f>
        <v>2338</v>
      </c>
      <c r="G67" s="181" t="e">
        <f>NA()</f>
        <v>#N/A</v>
      </c>
      <c r="H67" s="181" t="e">
        <f>NA()</f>
        <v>#N/A</v>
      </c>
      <c r="I67" s="181">
        <f>IF(ISNUMBER('将来負担比率（分子）の構造'!K$53), IF('将来負担比率（分子）の構造'!K$53 &lt; 0, 0, '将来負担比率（分子）の構造'!K$53), NA())</f>
        <v>1775</v>
      </c>
      <c r="J67" s="181" t="e">
        <f>NA()</f>
        <v>#N/A</v>
      </c>
      <c r="K67" s="181" t="e">
        <f>NA()</f>
        <v>#N/A</v>
      </c>
      <c r="L67" s="181">
        <f>IF(ISNUMBER('将来負担比率（分子）の構造'!L$53), IF('将来負担比率（分子）の構造'!L$53 &lt; 0, 0, '将来負担比率（分子）の構造'!L$53), NA())</f>
        <v>964</v>
      </c>
      <c r="M67" s="181" t="e">
        <f>NA()</f>
        <v>#N/A</v>
      </c>
      <c r="N67" s="181" t="e">
        <f>NA()</f>
        <v>#N/A</v>
      </c>
      <c r="O67" s="181">
        <f>IF(ISNUMBER('将来負担比率（分子）の構造'!M$53), IF('将来負担比率（分子）の構造'!M$53 &lt; 0, 0, '将来負担比率（分子）の構造'!M$53), NA())</f>
        <v>732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1726</v>
      </c>
      <c r="C72" s="185">
        <f>基金残高に係る経年分析!G55</f>
        <v>1457</v>
      </c>
      <c r="D72" s="185">
        <f>基金残高に係る経年分析!H55</f>
        <v>1206</v>
      </c>
    </row>
    <row r="73" spans="1:16" x14ac:dyDescent="0.15">
      <c r="A73" s="184" t="s">
        <v>78</v>
      </c>
      <c r="B73" s="185">
        <f>基金残高に係る経年分析!F56</f>
        <v>301</v>
      </c>
      <c r="C73" s="185">
        <f>基金残高に係る経年分析!G56</f>
        <v>301</v>
      </c>
      <c r="D73" s="185">
        <f>基金残高に係る経年分析!H56</f>
        <v>301</v>
      </c>
    </row>
    <row r="74" spans="1:16" x14ac:dyDescent="0.15">
      <c r="A74" s="184" t="s">
        <v>79</v>
      </c>
      <c r="B74" s="185">
        <f>基金残高に係る経年分析!F57</f>
        <v>4958</v>
      </c>
      <c r="C74" s="185">
        <f>基金残高に係る経年分析!G57</f>
        <v>3584</v>
      </c>
      <c r="D74" s="185">
        <f>基金残高に係る経年分析!H57</f>
        <v>2581</v>
      </c>
    </row>
  </sheetData>
  <sheetProtection algorithmName="SHA-512" hashValue="Y4lFlxEnsgAzn0EKhHaCYANtAazfOQdQfHolC1wIGgw2BC5iEC9QdZ4zVx9wAN25vx3OiN1rUQxJmUVUoWbpNw==" saltValue="/oz7eC43uChk/4pTeOXa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1652751</v>
      </c>
      <c r="S5" s="734"/>
      <c r="T5" s="734"/>
      <c r="U5" s="734"/>
      <c r="V5" s="734"/>
      <c r="W5" s="734"/>
      <c r="X5" s="734"/>
      <c r="Y5" s="777"/>
      <c r="Z5" s="795">
        <v>14.1</v>
      </c>
      <c r="AA5" s="795"/>
      <c r="AB5" s="795"/>
      <c r="AC5" s="795"/>
      <c r="AD5" s="796">
        <v>1584647</v>
      </c>
      <c r="AE5" s="796"/>
      <c r="AF5" s="796"/>
      <c r="AG5" s="796"/>
      <c r="AH5" s="796"/>
      <c r="AI5" s="796"/>
      <c r="AJ5" s="796"/>
      <c r="AK5" s="796"/>
      <c r="AL5" s="778">
        <v>42.6</v>
      </c>
      <c r="AM5" s="749"/>
      <c r="AN5" s="749"/>
      <c r="AO5" s="779"/>
      <c r="AP5" s="744" t="s">
        <v>226</v>
      </c>
      <c r="AQ5" s="745"/>
      <c r="AR5" s="745"/>
      <c r="AS5" s="745"/>
      <c r="AT5" s="745"/>
      <c r="AU5" s="745"/>
      <c r="AV5" s="745"/>
      <c r="AW5" s="745"/>
      <c r="AX5" s="745"/>
      <c r="AY5" s="745"/>
      <c r="AZ5" s="745"/>
      <c r="BA5" s="745"/>
      <c r="BB5" s="745"/>
      <c r="BC5" s="745"/>
      <c r="BD5" s="745"/>
      <c r="BE5" s="745"/>
      <c r="BF5" s="746"/>
      <c r="BG5" s="678">
        <v>1540346</v>
      </c>
      <c r="BH5" s="679"/>
      <c r="BI5" s="679"/>
      <c r="BJ5" s="679"/>
      <c r="BK5" s="679"/>
      <c r="BL5" s="679"/>
      <c r="BM5" s="679"/>
      <c r="BN5" s="680"/>
      <c r="BO5" s="715">
        <v>93.2</v>
      </c>
      <c r="BP5" s="715"/>
      <c r="BQ5" s="715"/>
      <c r="BR5" s="715"/>
      <c r="BS5" s="716" t="s">
        <v>128</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52298</v>
      </c>
      <c r="S6" s="679"/>
      <c r="T6" s="679"/>
      <c r="U6" s="679"/>
      <c r="V6" s="679"/>
      <c r="W6" s="679"/>
      <c r="X6" s="679"/>
      <c r="Y6" s="680"/>
      <c r="Z6" s="715">
        <v>0.4</v>
      </c>
      <c r="AA6" s="715"/>
      <c r="AB6" s="715"/>
      <c r="AC6" s="715"/>
      <c r="AD6" s="716">
        <v>52298</v>
      </c>
      <c r="AE6" s="716"/>
      <c r="AF6" s="716"/>
      <c r="AG6" s="716"/>
      <c r="AH6" s="716"/>
      <c r="AI6" s="716"/>
      <c r="AJ6" s="716"/>
      <c r="AK6" s="716"/>
      <c r="AL6" s="681">
        <v>1.4</v>
      </c>
      <c r="AM6" s="682"/>
      <c r="AN6" s="682"/>
      <c r="AO6" s="717"/>
      <c r="AP6" s="675" t="s">
        <v>231</v>
      </c>
      <c r="AQ6" s="676"/>
      <c r="AR6" s="676"/>
      <c r="AS6" s="676"/>
      <c r="AT6" s="676"/>
      <c r="AU6" s="676"/>
      <c r="AV6" s="676"/>
      <c r="AW6" s="676"/>
      <c r="AX6" s="676"/>
      <c r="AY6" s="676"/>
      <c r="AZ6" s="676"/>
      <c r="BA6" s="676"/>
      <c r="BB6" s="676"/>
      <c r="BC6" s="676"/>
      <c r="BD6" s="676"/>
      <c r="BE6" s="676"/>
      <c r="BF6" s="677"/>
      <c r="BG6" s="678">
        <v>1540346</v>
      </c>
      <c r="BH6" s="679"/>
      <c r="BI6" s="679"/>
      <c r="BJ6" s="679"/>
      <c r="BK6" s="679"/>
      <c r="BL6" s="679"/>
      <c r="BM6" s="679"/>
      <c r="BN6" s="680"/>
      <c r="BO6" s="715">
        <v>93.2</v>
      </c>
      <c r="BP6" s="715"/>
      <c r="BQ6" s="715"/>
      <c r="BR6" s="715"/>
      <c r="BS6" s="716" t="s">
        <v>128</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114820</v>
      </c>
      <c r="CS6" s="679"/>
      <c r="CT6" s="679"/>
      <c r="CU6" s="679"/>
      <c r="CV6" s="679"/>
      <c r="CW6" s="679"/>
      <c r="CX6" s="679"/>
      <c r="CY6" s="680"/>
      <c r="CZ6" s="778">
        <v>1.2</v>
      </c>
      <c r="DA6" s="749"/>
      <c r="DB6" s="749"/>
      <c r="DC6" s="781"/>
      <c r="DD6" s="684" t="s">
        <v>128</v>
      </c>
      <c r="DE6" s="679"/>
      <c r="DF6" s="679"/>
      <c r="DG6" s="679"/>
      <c r="DH6" s="679"/>
      <c r="DI6" s="679"/>
      <c r="DJ6" s="679"/>
      <c r="DK6" s="679"/>
      <c r="DL6" s="679"/>
      <c r="DM6" s="679"/>
      <c r="DN6" s="679"/>
      <c r="DO6" s="679"/>
      <c r="DP6" s="680"/>
      <c r="DQ6" s="684">
        <v>114820</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801</v>
      </c>
      <c r="S7" s="679"/>
      <c r="T7" s="679"/>
      <c r="U7" s="679"/>
      <c r="V7" s="679"/>
      <c r="W7" s="679"/>
      <c r="X7" s="679"/>
      <c r="Y7" s="680"/>
      <c r="Z7" s="715">
        <v>0</v>
      </c>
      <c r="AA7" s="715"/>
      <c r="AB7" s="715"/>
      <c r="AC7" s="715"/>
      <c r="AD7" s="716">
        <v>801</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605028</v>
      </c>
      <c r="BH7" s="679"/>
      <c r="BI7" s="679"/>
      <c r="BJ7" s="679"/>
      <c r="BK7" s="679"/>
      <c r="BL7" s="679"/>
      <c r="BM7" s="679"/>
      <c r="BN7" s="680"/>
      <c r="BO7" s="715">
        <v>36.6</v>
      </c>
      <c r="BP7" s="715"/>
      <c r="BQ7" s="715"/>
      <c r="BR7" s="715"/>
      <c r="BS7" s="716" t="s">
        <v>235</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1887715</v>
      </c>
      <c r="CS7" s="679"/>
      <c r="CT7" s="679"/>
      <c r="CU7" s="679"/>
      <c r="CV7" s="679"/>
      <c r="CW7" s="679"/>
      <c r="CX7" s="679"/>
      <c r="CY7" s="680"/>
      <c r="CZ7" s="715">
        <v>19.100000000000001</v>
      </c>
      <c r="DA7" s="715"/>
      <c r="DB7" s="715"/>
      <c r="DC7" s="715"/>
      <c r="DD7" s="684">
        <v>14193</v>
      </c>
      <c r="DE7" s="679"/>
      <c r="DF7" s="679"/>
      <c r="DG7" s="679"/>
      <c r="DH7" s="679"/>
      <c r="DI7" s="679"/>
      <c r="DJ7" s="679"/>
      <c r="DK7" s="679"/>
      <c r="DL7" s="679"/>
      <c r="DM7" s="679"/>
      <c r="DN7" s="679"/>
      <c r="DO7" s="679"/>
      <c r="DP7" s="680"/>
      <c r="DQ7" s="684">
        <v>1062294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3830</v>
      </c>
      <c r="S8" s="679"/>
      <c r="T8" s="679"/>
      <c r="U8" s="679"/>
      <c r="V8" s="679"/>
      <c r="W8" s="679"/>
      <c r="X8" s="679"/>
      <c r="Y8" s="680"/>
      <c r="Z8" s="715">
        <v>0</v>
      </c>
      <c r="AA8" s="715"/>
      <c r="AB8" s="715"/>
      <c r="AC8" s="715"/>
      <c r="AD8" s="716">
        <v>3830</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19380</v>
      </c>
      <c r="BH8" s="679"/>
      <c r="BI8" s="679"/>
      <c r="BJ8" s="679"/>
      <c r="BK8" s="679"/>
      <c r="BL8" s="679"/>
      <c r="BM8" s="679"/>
      <c r="BN8" s="680"/>
      <c r="BO8" s="715">
        <v>1.2</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1774589</v>
      </c>
      <c r="CS8" s="679"/>
      <c r="CT8" s="679"/>
      <c r="CU8" s="679"/>
      <c r="CV8" s="679"/>
      <c r="CW8" s="679"/>
      <c r="CX8" s="679"/>
      <c r="CY8" s="680"/>
      <c r="CZ8" s="715">
        <v>18</v>
      </c>
      <c r="DA8" s="715"/>
      <c r="DB8" s="715"/>
      <c r="DC8" s="715"/>
      <c r="DD8" s="684">
        <v>8630</v>
      </c>
      <c r="DE8" s="679"/>
      <c r="DF8" s="679"/>
      <c r="DG8" s="679"/>
      <c r="DH8" s="679"/>
      <c r="DI8" s="679"/>
      <c r="DJ8" s="679"/>
      <c r="DK8" s="679"/>
      <c r="DL8" s="679"/>
      <c r="DM8" s="679"/>
      <c r="DN8" s="679"/>
      <c r="DO8" s="679"/>
      <c r="DP8" s="680"/>
      <c r="DQ8" s="684">
        <v>1084446</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2335</v>
      </c>
      <c r="S9" s="679"/>
      <c r="T9" s="679"/>
      <c r="U9" s="679"/>
      <c r="V9" s="679"/>
      <c r="W9" s="679"/>
      <c r="X9" s="679"/>
      <c r="Y9" s="680"/>
      <c r="Z9" s="715">
        <v>0</v>
      </c>
      <c r="AA9" s="715"/>
      <c r="AB9" s="715"/>
      <c r="AC9" s="715"/>
      <c r="AD9" s="716">
        <v>2335</v>
      </c>
      <c r="AE9" s="716"/>
      <c r="AF9" s="716"/>
      <c r="AG9" s="716"/>
      <c r="AH9" s="716"/>
      <c r="AI9" s="716"/>
      <c r="AJ9" s="716"/>
      <c r="AK9" s="716"/>
      <c r="AL9" s="681">
        <v>0.1</v>
      </c>
      <c r="AM9" s="682"/>
      <c r="AN9" s="682"/>
      <c r="AO9" s="717"/>
      <c r="AP9" s="675" t="s">
        <v>241</v>
      </c>
      <c r="AQ9" s="676"/>
      <c r="AR9" s="676"/>
      <c r="AS9" s="676"/>
      <c r="AT9" s="676"/>
      <c r="AU9" s="676"/>
      <c r="AV9" s="676"/>
      <c r="AW9" s="676"/>
      <c r="AX9" s="676"/>
      <c r="AY9" s="676"/>
      <c r="AZ9" s="676"/>
      <c r="BA9" s="676"/>
      <c r="BB9" s="676"/>
      <c r="BC9" s="676"/>
      <c r="BD9" s="676"/>
      <c r="BE9" s="676"/>
      <c r="BF9" s="677"/>
      <c r="BG9" s="678">
        <v>523455</v>
      </c>
      <c r="BH9" s="679"/>
      <c r="BI9" s="679"/>
      <c r="BJ9" s="679"/>
      <c r="BK9" s="679"/>
      <c r="BL9" s="679"/>
      <c r="BM9" s="679"/>
      <c r="BN9" s="680"/>
      <c r="BO9" s="715">
        <v>31.7</v>
      </c>
      <c r="BP9" s="715"/>
      <c r="BQ9" s="715"/>
      <c r="BR9" s="715"/>
      <c r="BS9" s="684" t="s">
        <v>128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545297</v>
      </c>
      <c r="CS9" s="679"/>
      <c r="CT9" s="679"/>
      <c r="CU9" s="679"/>
      <c r="CV9" s="679"/>
      <c r="CW9" s="679"/>
      <c r="CX9" s="679"/>
      <c r="CY9" s="680"/>
      <c r="CZ9" s="715">
        <v>5.5</v>
      </c>
      <c r="DA9" s="715"/>
      <c r="DB9" s="715"/>
      <c r="DC9" s="715"/>
      <c r="DD9" s="684">
        <v>2534</v>
      </c>
      <c r="DE9" s="679"/>
      <c r="DF9" s="679"/>
      <c r="DG9" s="679"/>
      <c r="DH9" s="679"/>
      <c r="DI9" s="679"/>
      <c r="DJ9" s="679"/>
      <c r="DK9" s="679"/>
      <c r="DL9" s="679"/>
      <c r="DM9" s="679"/>
      <c r="DN9" s="679"/>
      <c r="DO9" s="679"/>
      <c r="DP9" s="680"/>
      <c r="DQ9" s="684">
        <v>497206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235</v>
      </c>
      <c r="AA10" s="715"/>
      <c r="AB10" s="715"/>
      <c r="AC10" s="715"/>
      <c r="AD10" s="716" t="s">
        <v>128</v>
      </c>
      <c r="AE10" s="716"/>
      <c r="AF10" s="716"/>
      <c r="AG10" s="716"/>
      <c r="AH10" s="716"/>
      <c r="AI10" s="716"/>
      <c r="AJ10" s="716"/>
      <c r="AK10" s="716"/>
      <c r="AL10" s="681" t="s">
        <v>128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30328</v>
      </c>
      <c r="BH10" s="679"/>
      <c r="BI10" s="679"/>
      <c r="BJ10" s="679"/>
      <c r="BK10" s="679"/>
      <c r="BL10" s="679"/>
      <c r="BM10" s="679"/>
      <c r="BN10" s="680"/>
      <c r="BO10" s="715">
        <v>1.8</v>
      </c>
      <c r="BP10" s="715"/>
      <c r="BQ10" s="715"/>
      <c r="BR10" s="715"/>
      <c r="BS10" s="684" t="s">
        <v>235</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50735</v>
      </c>
      <c r="CS10" s="679"/>
      <c r="CT10" s="679"/>
      <c r="CU10" s="679"/>
      <c r="CV10" s="679"/>
      <c r="CW10" s="679"/>
      <c r="CX10" s="679"/>
      <c r="CY10" s="680"/>
      <c r="CZ10" s="715">
        <v>0.5</v>
      </c>
      <c r="DA10" s="715"/>
      <c r="DB10" s="715"/>
      <c r="DC10" s="715"/>
      <c r="DD10" s="684" t="s">
        <v>128</v>
      </c>
      <c r="DE10" s="679"/>
      <c r="DF10" s="679"/>
      <c r="DG10" s="679"/>
      <c r="DH10" s="679"/>
      <c r="DI10" s="679"/>
      <c r="DJ10" s="679"/>
      <c r="DK10" s="679"/>
      <c r="DL10" s="679"/>
      <c r="DM10" s="679"/>
      <c r="DN10" s="679"/>
      <c r="DO10" s="679"/>
      <c r="DP10" s="680"/>
      <c r="DQ10" s="684">
        <v>17284</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240027</v>
      </c>
      <c r="S11" s="679"/>
      <c r="T11" s="679"/>
      <c r="U11" s="679"/>
      <c r="V11" s="679"/>
      <c r="W11" s="679"/>
      <c r="X11" s="679"/>
      <c r="Y11" s="680"/>
      <c r="Z11" s="681">
        <v>2.1</v>
      </c>
      <c r="AA11" s="682"/>
      <c r="AB11" s="682"/>
      <c r="AC11" s="683"/>
      <c r="AD11" s="684">
        <v>240027</v>
      </c>
      <c r="AE11" s="679"/>
      <c r="AF11" s="679"/>
      <c r="AG11" s="679"/>
      <c r="AH11" s="679"/>
      <c r="AI11" s="679"/>
      <c r="AJ11" s="679"/>
      <c r="AK11" s="680"/>
      <c r="AL11" s="681">
        <v>6.5</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31865</v>
      </c>
      <c r="BH11" s="679"/>
      <c r="BI11" s="679"/>
      <c r="BJ11" s="679"/>
      <c r="BK11" s="679"/>
      <c r="BL11" s="679"/>
      <c r="BM11" s="679"/>
      <c r="BN11" s="680"/>
      <c r="BO11" s="715">
        <v>1.9</v>
      </c>
      <c r="BP11" s="715"/>
      <c r="BQ11" s="715"/>
      <c r="BR11" s="715"/>
      <c r="BS11" s="684" t="s">
        <v>235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414483</v>
      </c>
      <c r="CS11" s="679"/>
      <c r="CT11" s="679"/>
      <c r="CU11" s="679"/>
      <c r="CV11" s="679"/>
      <c r="CW11" s="679"/>
      <c r="CX11" s="679"/>
      <c r="CY11" s="680"/>
      <c r="CZ11" s="715">
        <v>4.2</v>
      </c>
      <c r="DA11" s="715"/>
      <c r="DB11" s="715"/>
      <c r="DC11" s="715"/>
      <c r="DD11" s="684">
        <v>268800</v>
      </c>
      <c r="DE11" s="679"/>
      <c r="DF11" s="679"/>
      <c r="DG11" s="679"/>
      <c r="DH11" s="679"/>
      <c r="DI11" s="679"/>
      <c r="DJ11" s="679"/>
      <c r="DK11" s="679"/>
      <c r="DL11" s="679"/>
      <c r="DM11" s="679"/>
      <c r="DN11" s="679"/>
      <c r="DO11" s="679"/>
      <c r="DP11" s="680"/>
      <c r="DQ11" s="684">
        <v>157104</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21333</v>
      </c>
      <c r="S12" s="679"/>
      <c r="T12" s="679"/>
      <c r="U12" s="679"/>
      <c r="V12" s="679"/>
      <c r="W12" s="679"/>
      <c r="X12" s="679"/>
      <c r="Y12" s="680"/>
      <c r="Z12" s="715">
        <v>0.2</v>
      </c>
      <c r="AA12" s="715"/>
      <c r="AB12" s="715"/>
      <c r="AC12" s="715"/>
      <c r="AD12" s="716">
        <v>21333</v>
      </c>
      <c r="AE12" s="716"/>
      <c r="AF12" s="716"/>
      <c r="AG12" s="716"/>
      <c r="AH12" s="716"/>
      <c r="AI12" s="716"/>
      <c r="AJ12" s="716"/>
      <c r="AK12" s="716"/>
      <c r="AL12" s="681">
        <v>0.6</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817483</v>
      </c>
      <c r="BH12" s="679"/>
      <c r="BI12" s="679"/>
      <c r="BJ12" s="679"/>
      <c r="BK12" s="679"/>
      <c r="BL12" s="679"/>
      <c r="BM12" s="679"/>
      <c r="BN12" s="680"/>
      <c r="BO12" s="715">
        <v>49.5</v>
      </c>
      <c r="BP12" s="715"/>
      <c r="BQ12" s="715"/>
      <c r="BR12" s="715"/>
      <c r="BS12" s="684" t="s">
        <v>173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152548</v>
      </c>
      <c r="CS12" s="679"/>
      <c r="CT12" s="679"/>
      <c r="CU12" s="679"/>
      <c r="CV12" s="679"/>
      <c r="CW12" s="679"/>
      <c r="CX12" s="679"/>
      <c r="CY12" s="680"/>
      <c r="CZ12" s="715">
        <v>1.5</v>
      </c>
      <c r="DA12" s="715"/>
      <c r="DB12" s="715"/>
      <c r="DC12" s="715"/>
      <c r="DD12" s="684">
        <v>1854</v>
      </c>
      <c r="DE12" s="679"/>
      <c r="DF12" s="679"/>
      <c r="DG12" s="679"/>
      <c r="DH12" s="679"/>
      <c r="DI12" s="679"/>
      <c r="DJ12" s="679"/>
      <c r="DK12" s="679"/>
      <c r="DL12" s="679"/>
      <c r="DM12" s="679"/>
      <c r="DN12" s="679"/>
      <c r="DO12" s="679"/>
      <c r="DP12" s="680"/>
      <c r="DQ12" s="684">
        <v>107892</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815485</v>
      </c>
      <c r="BH13" s="679"/>
      <c r="BI13" s="679"/>
      <c r="BJ13" s="679"/>
      <c r="BK13" s="679"/>
      <c r="BL13" s="679"/>
      <c r="BM13" s="679"/>
      <c r="BN13" s="680"/>
      <c r="BO13" s="715">
        <v>49.3</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2750080</v>
      </c>
      <c r="CS13" s="679"/>
      <c r="CT13" s="679"/>
      <c r="CU13" s="679"/>
      <c r="CV13" s="679"/>
      <c r="CW13" s="679"/>
      <c r="CX13" s="679"/>
      <c r="CY13" s="680"/>
      <c r="CZ13" s="715">
        <v>27.9</v>
      </c>
      <c r="DA13" s="715"/>
      <c r="DB13" s="715"/>
      <c r="DC13" s="715"/>
      <c r="DD13" s="684">
        <v>1491736</v>
      </c>
      <c r="DE13" s="679"/>
      <c r="DF13" s="679"/>
      <c r="DG13" s="679"/>
      <c r="DH13" s="679"/>
      <c r="DI13" s="679"/>
      <c r="DJ13" s="679"/>
      <c r="DK13" s="679"/>
      <c r="DL13" s="679"/>
      <c r="DM13" s="679"/>
      <c r="DN13" s="679"/>
      <c r="DO13" s="679"/>
      <c r="DP13" s="680"/>
      <c r="DQ13" s="684">
        <v>933292</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8295</v>
      </c>
      <c r="S14" s="679"/>
      <c r="T14" s="679"/>
      <c r="U14" s="679"/>
      <c r="V14" s="679"/>
      <c r="W14" s="679"/>
      <c r="X14" s="679"/>
      <c r="Y14" s="680"/>
      <c r="Z14" s="715">
        <v>0.1</v>
      </c>
      <c r="AA14" s="715"/>
      <c r="AB14" s="715"/>
      <c r="AC14" s="715"/>
      <c r="AD14" s="716">
        <v>8295</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34401</v>
      </c>
      <c r="BH14" s="679"/>
      <c r="BI14" s="679"/>
      <c r="BJ14" s="679"/>
      <c r="BK14" s="679"/>
      <c r="BL14" s="679"/>
      <c r="BM14" s="679"/>
      <c r="BN14" s="680"/>
      <c r="BO14" s="715">
        <v>2.1</v>
      </c>
      <c r="BP14" s="715"/>
      <c r="BQ14" s="715"/>
      <c r="BR14" s="715"/>
      <c r="BS14" s="684" t="s">
        <v>128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288127</v>
      </c>
      <c r="CS14" s="679"/>
      <c r="CT14" s="679"/>
      <c r="CU14" s="679"/>
      <c r="CV14" s="679"/>
      <c r="CW14" s="679"/>
      <c r="CX14" s="679"/>
      <c r="CY14" s="680"/>
      <c r="CZ14" s="715">
        <v>2.9</v>
      </c>
      <c r="DA14" s="715"/>
      <c r="DB14" s="715"/>
      <c r="DC14" s="715"/>
      <c r="DD14" s="684">
        <v>27255</v>
      </c>
      <c r="DE14" s="679"/>
      <c r="DF14" s="679"/>
      <c r="DG14" s="679"/>
      <c r="DH14" s="679"/>
      <c r="DI14" s="679"/>
      <c r="DJ14" s="679"/>
      <c r="DK14" s="679"/>
      <c r="DL14" s="679"/>
      <c r="DM14" s="679"/>
      <c r="DN14" s="679"/>
      <c r="DO14" s="679"/>
      <c r="DP14" s="680"/>
      <c r="DQ14" s="684">
        <v>243263</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235</v>
      </c>
      <c r="AE15" s="716"/>
      <c r="AF15" s="716"/>
      <c r="AG15" s="716"/>
      <c r="AH15" s="716"/>
      <c r="AI15" s="716"/>
      <c r="AJ15" s="716"/>
      <c r="AK15" s="716"/>
      <c r="AL15" s="681" t="s">
        <v>128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83434</v>
      </c>
      <c r="BH15" s="679"/>
      <c r="BI15" s="679"/>
      <c r="BJ15" s="679"/>
      <c r="BK15" s="679"/>
      <c r="BL15" s="679"/>
      <c r="BM15" s="679"/>
      <c r="BN15" s="680"/>
      <c r="BO15" s="715">
        <v>5</v>
      </c>
      <c r="BP15" s="715"/>
      <c r="BQ15" s="715"/>
      <c r="BR15" s="715"/>
      <c r="BS15" s="684" t="s">
        <v>128</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760882</v>
      </c>
      <c r="CS15" s="679"/>
      <c r="CT15" s="679"/>
      <c r="CU15" s="679"/>
      <c r="CV15" s="679"/>
      <c r="CW15" s="679"/>
      <c r="CX15" s="679"/>
      <c r="CY15" s="680"/>
      <c r="CZ15" s="715">
        <v>7.7</v>
      </c>
      <c r="DA15" s="715"/>
      <c r="DB15" s="715"/>
      <c r="DC15" s="715"/>
      <c r="DD15" s="684">
        <v>139422</v>
      </c>
      <c r="DE15" s="679"/>
      <c r="DF15" s="679"/>
      <c r="DG15" s="679"/>
      <c r="DH15" s="679"/>
      <c r="DI15" s="679"/>
      <c r="DJ15" s="679"/>
      <c r="DK15" s="679"/>
      <c r="DL15" s="679"/>
      <c r="DM15" s="679"/>
      <c r="DN15" s="679"/>
      <c r="DO15" s="679"/>
      <c r="DP15" s="680"/>
      <c r="DQ15" s="684">
        <v>573577</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2150</v>
      </c>
      <c r="S16" s="679"/>
      <c r="T16" s="679"/>
      <c r="U16" s="679"/>
      <c r="V16" s="679"/>
      <c r="W16" s="679"/>
      <c r="X16" s="679"/>
      <c r="Y16" s="680"/>
      <c r="Z16" s="715">
        <v>0</v>
      </c>
      <c r="AA16" s="715"/>
      <c r="AB16" s="715"/>
      <c r="AC16" s="715"/>
      <c r="AD16" s="716">
        <v>2150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594271</v>
      </c>
      <c r="CS16" s="679"/>
      <c r="CT16" s="679"/>
      <c r="CU16" s="679"/>
      <c r="CV16" s="679"/>
      <c r="CW16" s="679"/>
      <c r="CX16" s="679"/>
      <c r="CY16" s="680"/>
      <c r="CZ16" s="715">
        <v>6</v>
      </c>
      <c r="DA16" s="715"/>
      <c r="DB16" s="715"/>
      <c r="DC16" s="715"/>
      <c r="DD16" s="684" t="s">
        <v>128</v>
      </c>
      <c r="DE16" s="679"/>
      <c r="DF16" s="679"/>
      <c r="DG16" s="679"/>
      <c r="DH16" s="679"/>
      <c r="DI16" s="679"/>
      <c r="DJ16" s="679"/>
      <c r="DK16" s="679"/>
      <c r="DL16" s="679"/>
      <c r="DM16" s="679"/>
      <c r="DN16" s="679"/>
      <c r="DO16" s="679"/>
      <c r="DP16" s="680"/>
      <c r="DQ16" s="684">
        <v>56935</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42059</v>
      </c>
      <c r="S17" s="679"/>
      <c r="T17" s="679"/>
      <c r="U17" s="679"/>
      <c r="V17" s="679"/>
      <c r="W17" s="679"/>
      <c r="X17" s="679"/>
      <c r="Y17" s="680"/>
      <c r="Z17" s="715">
        <v>0.4</v>
      </c>
      <c r="AA17" s="715"/>
      <c r="AB17" s="715"/>
      <c r="AC17" s="715"/>
      <c r="AD17" s="716">
        <v>42059</v>
      </c>
      <c r="AE17" s="716"/>
      <c r="AF17" s="716"/>
      <c r="AG17" s="716"/>
      <c r="AH17" s="716"/>
      <c r="AI17" s="716"/>
      <c r="AJ17" s="716"/>
      <c r="AK17" s="716"/>
      <c r="AL17" s="681">
        <v>1.1000000000000001</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525848</v>
      </c>
      <c r="CS17" s="679"/>
      <c r="CT17" s="679"/>
      <c r="CU17" s="679"/>
      <c r="CV17" s="679"/>
      <c r="CW17" s="679"/>
      <c r="CX17" s="679"/>
      <c r="CY17" s="680"/>
      <c r="CZ17" s="715">
        <v>5.3</v>
      </c>
      <c r="DA17" s="715"/>
      <c r="DB17" s="715"/>
      <c r="DC17" s="715"/>
      <c r="DD17" s="684" t="s">
        <v>128</v>
      </c>
      <c r="DE17" s="679"/>
      <c r="DF17" s="679"/>
      <c r="DG17" s="679"/>
      <c r="DH17" s="679"/>
      <c r="DI17" s="679"/>
      <c r="DJ17" s="679"/>
      <c r="DK17" s="679"/>
      <c r="DL17" s="679"/>
      <c r="DM17" s="679"/>
      <c r="DN17" s="679"/>
      <c r="DO17" s="679"/>
      <c r="DP17" s="680"/>
      <c r="DQ17" s="684">
        <v>514852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11725</v>
      </c>
      <c r="S18" s="679"/>
      <c r="T18" s="679"/>
      <c r="U18" s="679"/>
      <c r="V18" s="679"/>
      <c r="W18" s="679"/>
      <c r="X18" s="679"/>
      <c r="Y18" s="680"/>
      <c r="Z18" s="715">
        <v>0.1</v>
      </c>
      <c r="AA18" s="715"/>
      <c r="AB18" s="715"/>
      <c r="AC18" s="715"/>
      <c r="AD18" s="716">
        <v>11725</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t="s">
        <v>128</v>
      </c>
      <c r="S19" s="679"/>
      <c r="T19" s="679"/>
      <c r="U19" s="679"/>
      <c r="V19" s="679"/>
      <c r="W19" s="679"/>
      <c r="X19" s="679"/>
      <c r="Y19" s="680"/>
      <c r="Z19" s="715" t="s">
        <v>128</v>
      </c>
      <c r="AA19" s="715"/>
      <c r="AB19" s="715"/>
      <c r="AC19" s="715"/>
      <c r="AD19" s="716" t="s">
        <v>128</v>
      </c>
      <c r="AE19" s="716"/>
      <c r="AF19" s="716"/>
      <c r="AG19" s="716"/>
      <c r="AH19" s="716"/>
      <c r="AI19" s="716"/>
      <c r="AJ19" s="716"/>
      <c r="AK19" s="716"/>
      <c r="AL19" s="681" t="s">
        <v>235</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112405</v>
      </c>
      <c r="BH19" s="679"/>
      <c r="BI19" s="679"/>
      <c r="BJ19" s="679"/>
      <c r="BK19" s="679"/>
      <c r="BL19" s="679"/>
      <c r="BM19" s="679"/>
      <c r="BN19" s="680"/>
      <c r="BO19" s="715">
        <v>6.8</v>
      </c>
      <c r="BP19" s="715"/>
      <c r="BQ19" s="715"/>
      <c r="BR19" s="715"/>
      <c r="BS19" s="684" t="s">
        <v>128</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t="s">
        <v>235</v>
      </c>
      <c r="S20" s="679"/>
      <c r="T20" s="679"/>
      <c r="U20" s="679"/>
      <c r="V20" s="679"/>
      <c r="W20" s="679"/>
      <c r="X20" s="679"/>
      <c r="Y20" s="680"/>
      <c r="Z20" s="715" t="s">
        <v>235</v>
      </c>
      <c r="AA20" s="715"/>
      <c r="AB20" s="715"/>
      <c r="AC20" s="715"/>
      <c r="AD20" s="716" t="s">
        <v>128</v>
      </c>
      <c r="AE20" s="716"/>
      <c r="AF20" s="716"/>
      <c r="AG20" s="716"/>
      <c r="AH20" s="716"/>
      <c r="AI20" s="716"/>
      <c r="AJ20" s="716"/>
      <c r="AK20" s="716"/>
      <c r="AL20" s="681" t="s">
        <v>235</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112405</v>
      </c>
      <c r="BH20" s="679"/>
      <c r="BI20" s="679"/>
      <c r="BJ20" s="679"/>
      <c r="BK20" s="679"/>
      <c r="BL20" s="679"/>
      <c r="BM20" s="679"/>
      <c r="BN20" s="680"/>
      <c r="BO20" s="715">
        <v>6.8</v>
      </c>
      <c r="BP20" s="715"/>
      <c r="BQ20" s="715"/>
      <c r="BR20" s="715"/>
      <c r="BS20" s="684" t="s">
        <v>173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9859395</v>
      </c>
      <c r="CS20" s="679"/>
      <c r="CT20" s="679"/>
      <c r="CU20" s="679"/>
      <c r="CV20" s="679"/>
      <c r="CW20" s="679"/>
      <c r="CX20" s="679"/>
      <c r="CY20" s="680"/>
      <c r="CZ20" s="715">
        <v>100</v>
      </c>
      <c r="DA20" s="715"/>
      <c r="DB20" s="715"/>
      <c r="DC20" s="715"/>
      <c r="DD20" s="684">
        <v>1954424</v>
      </c>
      <c r="DE20" s="679"/>
      <c r="DF20" s="679"/>
      <c r="DG20" s="679"/>
      <c r="DH20" s="679"/>
      <c r="DI20" s="679"/>
      <c r="DJ20" s="679"/>
      <c r="DK20" s="679"/>
      <c r="DL20" s="679"/>
      <c r="DM20" s="679"/>
      <c r="DN20" s="679"/>
      <c r="DO20" s="679"/>
      <c r="DP20" s="680"/>
      <c r="DQ20" s="684">
        <v>5362965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30334</v>
      </c>
      <c r="S21" s="679"/>
      <c r="T21" s="679"/>
      <c r="U21" s="679"/>
      <c r="V21" s="679"/>
      <c r="W21" s="679"/>
      <c r="X21" s="679"/>
      <c r="Y21" s="680"/>
      <c r="Z21" s="715">
        <v>0.3</v>
      </c>
      <c r="AA21" s="715"/>
      <c r="AB21" s="715"/>
      <c r="AC21" s="715"/>
      <c r="AD21" s="716">
        <v>30334</v>
      </c>
      <c r="AE21" s="716"/>
      <c r="AF21" s="716"/>
      <c r="AG21" s="716"/>
      <c r="AH21" s="716"/>
      <c r="AI21" s="716"/>
      <c r="AJ21" s="716"/>
      <c r="AK21" s="716"/>
      <c r="AL21" s="681">
        <v>0.8</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44301</v>
      </c>
      <c r="BH21" s="679"/>
      <c r="BI21" s="679"/>
      <c r="BJ21" s="679"/>
      <c r="BK21" s="679"/>
      <c r="BL21" s="679"/>
      <c r="BM21" s="679"/>
      <c r="BN21" s="680"/>
      <c r="BO21" s="715">
        <v>2.7</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3178773</v>
      </c>
      <c r="S22" s="679"/>
      <c r="T22" s="679"/>
      <c r="U22" s="679"/>
      <c r="V22" s="679"/>
      <c r="W22" s="679"/>
      <c r="X22" s="679"/>
      <c r="Y22" s="680"/>
      <c r="Z22" s="715">
        <v>27.2</v>
      </c>
      <c r="AA22" s="715"/>
      <c r="AB22" s="715"/>
      <c r="AC22" s="715"/>
      <c r="AD22" s="716">
        <v>1717501</v>
      </c>
      <c r="AE22" s="716"/>
      <c r="AF22" s="716"/>
      <c r="AG22" s="716"/>
      <c r="AH22" s="716"/>
      <c r="AI22" s="716"/>
      <c r="AJ22" s="716"/>
      <c r="AK22" s="716"/>
      <c r="AL22" s="681">
        <v>46.2</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235</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1717501</v>
      </c>
      <c r="S23" s="679"/>
      <c r="T23" s="679"/>
      <c r="U23" s="679"/>
      <c r="V23" s="679"/>
      <c r="W23" s="679"/>
      <c r="X23" s="679"/>
      <c r="Y23" s="680"/>
      <c r="Z23" s="715">
        <v>14.7</v>
      </c>
      <c r="AA23" s="715"/>
      <c r="AB23" s="715"/>
      <c r="AC23" s="715"/>
      <c r="AD23" s="716">
        <v>1717501</v>
      </c>
      <c r="AE23" s="716"/>
      <c r="AF23" s="716"/>
      <c r="AG23" s="716"/>
      <c r="AH23" s="716"/>
      <c r="AI23" s="716"/>
      <c r="AJ23" s="716"/>
      <c r="AK23" s="716"/>
      <c r="AL23" s="681">
        <v>46.2</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v>68104</v>
      </c>
      <c r="BH23" s="679"/>
      <c r="BI23" s="679"/>
      <c r="BJ23" s="679"/>
      <c r="BK23" s="679"/>
      <c r="BL23" s="679"/>
      <c r="BM23" s="679"/>
      <c r="BN23" s="680"/>
      <c r="BO23" s="715">
        <v>4.0999999999999996</v>
      </c>
      <c r="BP23" s="715"/>
      <c r="BQ23" s="715"/>
      <c r="BR23" s="715"/>
      <c r="BS23" s="684" t="s">
        <v>128</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293393</v>
      </c>
      <c r="S24" s="679"/>
      <c r="T24" s="679"/>
      <c r="U24" s="679"/>
      <c r="V24" s="679"/>
      <c r="W24" s="679"/>
      <c r="X24" s="679"/>
      <c r="Y24" s="680"/>
      <c r="Z24" s="715">
        <v>2.5</v>
      </c>
      <c r="AA24" s="715"/>
      <c r="AB24" s="715"/>
      <c r="AC24" s="715"/>
      <c r="AD24" s="716" t="s">
        <v>235</v>
      </c>
      <c r="AE24" s="716"/>
      <c r="AF24" s="716"/>
      <c r="AG24" s="716"/>
      <c r="AH24" s="716"/>
      <c r="AI24" s="716"/>
      <c r="AJ24" s="716"/>
      <c r="AK24" s="716"/>
      <c r="AL24" s="681" t="s">
        <v>235</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2201345</v>
      </c>
      <c r="CS24" s="734"/>
      <c r="CT24" s="734"/>
      <c r="CU24" s="734"/>
      <c r="CV24" s="734"/>
      <c r="CW24" s="734"/>
      <c r="CX24" s="734"/>
      <c r="CY24" s="777"/>
      <c r="CZ24" s="778">
        <v>22.3</v>
      </c>
      <c r="DA24" s="749"/>
      <c r="DB24" s="749"/>
      <c r="DC24" s="781"/>
      <c r="DD24" s="776">
        <v>1722736</v>
      </c>
      <c r="DE24" s="734"/>
      <c r="DF24" s="734"/>
      <c r="DG24" s="734"/>
      <c r="DH24" s="734"/>
      <c r="DI24" s="734"/>
      <c r="DJ24" s="734"/>
      <c r="DK24" s="777"/>
      <c r="DL24" s="776">
        <v>1709968</v>
      </c>
      <c r="DM24" s="734"/>
      <c r="DN24" s="734"/>
      <c r="DO24" s="734"/>
      <c r="DP24" s="734"/>
      <c r="DQ24" s="734"/>
      <c r="DR24" s="734"/>
      <c r="DS24" s="734"/>
      <c r="DT24" s="734"/>
      <c r="DU24" s="734"/>
      <c r="DV24" s="777"/>
      <c r="DW24" s="778">
        <v>44</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1167879</v>
      </c>
      <c r="S25" s="679"/>
      <c r="T25" s="679"/>
      <c r="U25" s="679"/>
      <c r="V25" s="679"/>
      <c r="W25" s="679"/>
      <c r="X25" s="679"/>
      <c r="Y25" s="680"/>
      <c r="Z25" s="715">
        <v>10</v>
      </c>
      <c r="AA25" s="715"/>
      <c r="AB25" s="715"/>
      <c r="AC25" s="715"/>
      <c r="AD25" s="716" t="s">
        <v>128</v>
      </c>
      <c r="AE25" s="716"/>
      <c r="AF25" s="716"/>
      <c r="AG25" s="716"/>
      <c r="AH25" s="716"/>
      <c r="AI25" s="716"/>
      <c r="AJ25" s="716"/>
      <c r="AK25" s="716"/>
      <c r="AL25" s="681" t="s">
        <v>128</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128</v>
      </c>
      <c r="BP25" s="715"/>
      <c r="BQ25" s="715"/>
      <c r="BR25" s="715"/>
      <c r="BS25" s="684" t="s">
        <v>235</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1149435</v>
      </c>
      <c r="CS25" s="697"/>
      <c r="CT25" s="697"/>
      <c r="CU25" s="697"/>
      <c r="CV25" s="697"/>
      <c r="CW25" s="697"/>
      <c r="CX25" s="697"/>
      <c r="CY25" s="698"/>
      <c r="CZ25" s="681">
        <v>11.7</v>
      </c>
      <c r="DA25" s="699"/>
      <c r="DB25" s="699"/>
      <c r="DC25" s="700"/>
      <c r="DD25" s="684">
        <v>1053060</v>
      </c>
      <c r="DE25" s="697"/>
      <c r="DF25" s="697"/>
      <c r="DG25" s="697"/>
      <c r="DH25" s="697"/>
      <c r="DI25" s="697"/>
      <c r="DJ25" s="697"/>
      <c r="DK25" s="698"/>
      <c r="DL25" s="684">
        <v>1042723</v>
      </c>
      <c r="DM25" s="697"/>
      <c r="DN25" s="697"/>
      <c r="DO25" s="697"/>
      <c r="DP25" s="697"/>
      <c r="DQ25" s="697"/>
      <c r="DR25" s="697"/>
      <c r="DS25" s="697"/>
      <c r="DT25" s="697"/>
      <c r="DU25" s="697"/>
      <c r="DV25" s="698"/>
      <c r="DW25" s="681">
        <v>26.8</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5204652</v>
      </c>
      <c r="S26" s="679"/>
      <c r="T26" s="679"/>
      <c r="U26" s="679"/>
      <c r="V26" s="679"/>
      <c r="W26" s="679"/>
      <c r="X26" s="679"/>
      <c r="Y26" s="680"/>
      <c r="Z26" s="715">
        <v>44.6</v>
      </c>
      <c r="AA26" s="715"/>
      <c r="AB26" s="715"/>
      <c r="AC26" s="715"/>
      <c r="AD26" s="716">
        <v>3675276</v>
      </c>
      <c r="AE26" s="716"/>
      <c r="AF26" s="716"/>
      <c r="AG26" s="716"/>
      <c r="AH26" s="716"/>
      <c r="AI26" s="716"/>
      <c r="AJ26" s="716"/>
      <c r="AK26" s="716"/>
      <c r="AL26" s="681">
        <v>98.8</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728305</v>
      </c>
      <c r="CS26" s="679"/>
      <c r="CT26" s="679"/>
      <c r="CU26" s="679"/>
      <c r="CV26" s="679"/>
      <c r="CW26" s="679"/>
      <c r="CX26" s="679"/>
      <c r="CY26" s="680"/>
      <c r="CZ26" s="681">
        <v>7.4</v>
      </c>
      <c r="DA26" s="699"/>
      <c r="DB26" s="699"/>
      <c r="DC26" s="700"/>
      <c r="DD26" s="684">
        <v>643776</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1815</v>
      </c>
      <c r="S27" s="679"/>
      <c r="T27" s="679"/>
      <c r="U27" s="679"/>
      <c r="V27" s="679"/>
      <c r="W27" s="679"/>
      <c r="X27" s="679"/>
      <c r="Y27" s="680"/>
      <c r="Z27" s="715">
        <v>0</v>
      </c>
      <c r="AA27" s="715"/>
      <c r="AB27" s="715"/>
      <c r="AC27" s="715"/>
      <c r="AD27" s="716">
        <v>1815</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1652751</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526062</v>
      </c>
      <c r="CS27" s="697"/>
      <c r="CT27" s="697"/>
      <c r="CU27" s="697"/>
      <c r="CV27" s="697"/>
      <c r="CW27" s="697"/>
      <c r="CX27" s="697"/>
      <c r="CY27" s="698"/>
      <c r="CZ27" s="681">
        <v>5.3</v>
      </c>
      <c r="DA27" s="699"/>
      <c r="DB27" s="699"/>
      <c r="DC27" s="700"/>
      <c r="DD27" s="684">
        <v>154824</v>
      </c>
      <c r="DE27" s="697"/>
      <c r="DF27" s="697"/>
      <c r="DG27" s="697"/>
      <c r="DH27" s="697"/>
      <c r="DI27" s="697"/>
      <c r="DJ27" s="697"/>
      <c r="DK27" s="698"/>
      <c r="DL27" s="684">
        <v>152393</v>
      </c>
      <c r="DM27" s="697"/>
      <c r="DN27" s="697"/>
      <c r="DO27" s="697"/>
      <c r="DP27" s="697"/>
      <c r="DQ27" s="697"/>
      <c r="DR27" s="697"/>
      <c r="DS27" s="697"/>
      <c r="DT27" s="697"/>
      <c r="DU27" s="697"/>
      <c r="DV27" s="698"/>
      <c r="DW27" s="681">
        <v>3.9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1346</v>
      </c>
      <c r="S28" s="679"/>
      <c r="T28" s="679"/>
      <c r="U28" s="679"/>
      <c r="V28" s="679"/>
      <c r="W28" s="679"/>
      <c r="X28" s="679"/>
      <c r="Y28" s="680"/>
      <c r="Z28" s="715">
        <v>0</v>
      </c>
      <c r="AA28" s="715"/>
      <c r="AB28" s="715"/>
      <c r="AC28" s="715"/>
      <c r="AD28" s="716">
        <v>287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525848</v>
      </c>
      <c r="CS28" s="679"/>
      <c r="CT28" s="679"/>
      <c r="CU28" s="679"/>
      <c r="CV28" s="679"/>
      <c r="CW28" s="679"/>
      <c r="CX28" s="679"/>
      <c r="CY28" s="680"/>
      <c r="CZ28" s="681">
        <v>5.3</v>
      </c>
      <c r="DA28" s="699"/>
      <c r="DB28" s="699"/>
      <c r="DC28" s="700"/>
      <c r="DD28" s="684">
        <v>514852</v>
      </c>
      <c r="DE28" s="679"/>
      <c r="DF28" s="679"/>
      <c r="DG28" s="679"/>
      <c r="DH28" s="679"/>
      <c r="DI28" s="679"/>
      <c r="DJ28" s="679"/>
      <c r="DK28" s="680"/>
      <c r="DL28" s="684">
        <v>514852</v>
      </c>
      <c r="DM28" s="679"/>
      <c r="DN28" s="679"/>
      <c r="DO28" s="679"/>
      <c r="DP28" s="679"/>
      <c r="DQ28" s="679"/>
      <c r="DR28" s="679"/>
      <c r="DS28" s="679"/>
      <c r="DT28" s="679"/>
      <c r="DU28" s="679"/>
      <c r="DV28" s="680"/>
      <c r="DW28" s="681">
        <v>13.3</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88071</v>
      </c>
      <c r="S29" s="679"/>
      <c r="T29" s="679"/>
      <c r="U29" s="679"/>
      <c r="V29" s="679"/>
      <c r="W29" s="679"/>
      <c r="X29" s="679"/>
      <c r="Y29" s="680"/>
      <c r="Z29" s="715">
        <v>0.8</v>
      </c>
      <c r="AA29" s="715"/>
      <c r="AB29" s="715"/>
      <c r="AC29" s="715"/>
      <c r="AD29" s="716">
        <v>6650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304</v>
      </c>
      <c r="CG29" s="712"/>
      <c r="CH29" s="712"/>
      <c r="CI29" s="712"/>
      <c r="CJ29" s="712"/>
      <c r="CK29" s="712"/>
      <c r="CL29" s="712"/>
      <c r="CM29" s="712"/>
      <c r="CN29" s="712"/>
      <c r="CO29" s="712"/>
      <c r="CP29" s="712"/>
      <c r="CQ29" s="713"/>
      <c r="CR29" s="678">
        <v>525848</v>
      </c>
      <c r="CS29" s="697"/>
      <c r="CT29" s="697"/>
      <c r="CU29" s="697"/>
      <c r="CV29" s="697"/>
      <c r="CW29" s="697"/>
      <c r="CX29" s="697"/>
      <c r="CY29" s="698"/>
      <c r="CZ29" s="681">
        <v>5.3</v>
      </c>
      <c r="DA29" s="699"/>
      <c r="DB29" s="699"/>
      <c r="DC29" s="700"/>
      <c r="DD29" s="684">
        <v>514852</v>
      </c>
      <c r="DE29" s="697"/>
      <c r="DF29" s="697"/>
      <c r="DG29" s="697"/>
      <c r="DH29" s="697"/>
      <c r="DI29" s="697"/>
      <c r="DJ29" s="697"/>
      <c r="DK29" s="698"/>
      <c r="DL29" s="684">
        <v>514852</v>
      </c>
      <c r="DM29" s="697"/>
      <c r="DN29" s="697"/>
      <c r="DO29" s="697"/>
      <c r="DP29" s="697"/>
      <c r="DQ29" s="697"/>
      <c r="DR29" s="697"/>
      <c r="DS29" s="697"/>
      <c r="DT29" s="697"/>
      <c r="DU29" s="697"/>
      <c r="DV29" s="698"/>
      <c r="DW29" s="681">
        <v>13.3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32032</v>
      </c>
      <c r="S30" s="679"/>
      <c r="T30" s="679"/>
      <c r="U30" s="679"/>
      <c r="V30" s="679"/>
      <c r="W30" s="679"/>
      <c r="X30" s="679"/>
      <c r="Y30" s="680"/>
      <c r="Z30" s="715">
        <v>0.3</v>
      </c>
      <c r="AA30" s="715"/>
      <c r="AB30" s="715"/>
      <c r="AC30" s="715"/>
      <c r="AD30" s="716" t="s">
        <v>128</v>
      </c>
      <c r="AE30" s="716"/>
      <c r="AF30" s="716"/>
      <c r="AG30" s="716"/>
      <c r="AH30" s="716"/>
      <c r="AI30" s="716"/>
      <c r="AJ30" s="716"/>
      <c r="AK30" s="716"/>
      <c r="AL30" s="681" t="s">
        <v>128</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485858</v>
      </c>
      <c r="CS30" s="679"/>
      <c r="CT30" s="679"/>
      <c r="CU30" s="679"/>
      <c r="CV30" s="679"/>
      <c r="CW30" s="679"/>
      <c r="CX30" s="679"/>
      <c r="CY30" s="680"/>
      <c r="CZ30" s="681">
        <v>4.9000000000000004</v>
      </c>
      <c r="DA30" s="699"/>
      <c r="DB30" s="699"/>
      <c r="DC30" s="700"/>
      <c r="DD30" s="684">
        <v>475926</v>
      </c>
      <c r="DE30" s="679"/>
      <c r="DF30" s="679"/>
      <c r="DG30" s="679"/>
      <c r="DH30" s="679"/>
      <c r="DI30" s="679"/>
      <c r="DJ30" s="679"/>
      <c r="DK30" s="680"/>
      <c r="DL30" s="684">
        <v>475926</v>
      </c>
      <c r="DM30" s="679"/>
      <c r="DN30" s="679"/>
      <c r="DO30" s="679"/>
      <c r="DP30" s="679"/>
      <c r="DQ30" s="679"/>
      <c r="DR30" s="679"/>
      <c r="DS30" s="679"/>
      <c r="DT30" s="679"/>
      <c r="DU30" s="679"/>
      <c r="DV30" s="680"/>
      <c r="DW30" s="681">
        <v>12.3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1453806</v>
      </c>
      <c r="S31" s="679"/>
      <c r="T31" s="679"/>
      <c r="U31" s="679"/>
      <c r="V31" s="679"/>
      <c r="W31" s="679"/>
      <c r="X31" s="679"/>
      <c r="Y31" s="680"/>
      <c r="Z31" s="715">
        <v>12.4</v>
      </c>
      <c r="AA31" s="715"/>
      <c r="AB31" s="715"/>
      <c r="AC31" s="715"/>
      <c r="AD31" s="716" t="s">
        <v>128</v>
      </c>
      <c r="AE31" s="716"/>
      <c r="AF31" s="716"/>
      <c r="AG31" s="716"/>
      <c r="AH31" s="716"/>
      <c r="AI31" s="716"/>
      <c r="AJ31" s="716"/>
      <c r="AK31" s="716"/>
      <c r="AL31" s="681" t="s">
        <v>235</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99.4</v>
      </c>
      <c r="BH31" s="748"/>
      <c r="BI31" s="748"/>
      <c r="BJ31" s="748"/>
      <c r="BK31" s="748"/>
      <c r="BL31" s="748"/>
      <c r="BM31" s="749">
        <v>96.4</v>
      </c>
      <c r="BN31" s="748"/>
      <c r="BO31" s="748"/>
      <c r="BP31" s="748"/>
      <c r="BQ31" s="750"/>
      <c r="BR31" s="747">
        <v>99.4</v>
      </c>
      <c r="BS31" s="748"/>
      <c r="BT31" s="748"/>
      <c r="BU31" s="748"/>
      <c r="BV31" s="748"/>
      <c r="BW31" s="748"/>
      <c r="BX31" s="749">
        <v>96.4</v>
      </c>
      <c r="BY31" s="748"/>
      <c r="BZ31" s="748"/>
      <c r="CA31" s="748"/>
      <c r="CB31" s="750"/>
      <c r="CD31" s="769"/>
      <c r="CE31" s="770"/>
      <c r="CF31" s="711" t="s">
        <v>312</v>
      </c>
      <c r="CG31" s="712"/>
      <c r="CH31" s="712"/>
      <c r="CI31" s="712"/>
      <c r="CJ31" s="712"/>
      <c r="CK31" s="712"/>
      <c r="CL31" s="712"/>
      <c r="CM31" s="712"/>
      <c r="CN31" s="712"/>
      <c r="CO31" s="712"/>
      <c r="CP31" s="712"/>
      <c r="CQ31" s="713"/>
      <c r="CR31" s="678">
        <v>39990</v>
      </c>
      <c r="CS31" s="697"/>
      <c r="CT31" s="697"/>
      <c r="CU31" s="697"/>
      <c r="CV31" s="697"/>
      <c r="CW31" s="697"/>
      <c r="CX31" s="697"/>
      <c r="CY31" s="698"/>
      <c r="CZ31" s="681">
        <v>0.4</v>
      </c>
      <c r="DA31" s="699"/>
      <c r="DB31" s="699"/>
      <c r="DC31" s="700"/>
      <c r="DD31" s="684">
        <v>38926</v>
      </c>
      <c r="DE31" s="697"/>
      <c r="DF31" s="697"/>
      <c r="DG31" s="697"/>
      <c r="DH31" s="697"/>
      <c r="DI31" s="697"/>
      <c r="DJ31" s="697"/>
      <c r="DK31" s="698"/>
      <c r="DL31" s="684">
        <v>38926</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v>19885</v>
      </c>
      <c r="S32" s="679"/>
      <c r="T32" s="679"/>
      <c r="U32" s="679"/>
      <c r="V32" s="679"/>
      <c r="W32" s="679"/>
      <c r="X32" s="679"/>
      <c r="Y32" s="680"/>
      <c r="Z32" s="715">
        <v>0.2</v>
      </c>
      <c r="AA32" s="715"/>
      <c r="AB32" s="715"/>
      <c r="AC32" s="715"/>
      <c r="AD32" s="716">
        <v>19885</v>
      </c>
      <c r="AE32" s="716"/>
      <c r="AF32" s="716"/>
      <c r="AG32" s="716"/>
      <c r="AH32" s="716"/>
      <c r="AI32" s="716"/>
      <c r="AJ32" s="716"/>
      <c r="AK32" s="716"/>
      <c r="AL32" s="681">
        <v>0.5</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99.5</v>
      </c>
      <c r="BH32" s="697"/>
      <c r="BI32" s="697"/>
      <c r="BJ32" s="697"/>
      <c r="BK32" s="697"/>
      <c r="BL32" s="697"/>
      <c r="BM32" s="682">
        <v>96.3</v>
      </c>
      <c r="BN32" s="743"/>
      <c r="BO32" s="743"/>
      <c r="BP32" s="743"/>
      <c r="BQ32" s="721"/>
      <c r="BR32" s="751">
        <v>99.2</v>
      </c>
      <c r="BS32" s="697"/>
      <c r="BT32" s="697"/>
      <c r="BU32" s="697"/>
      <c r="BV32" s="697"/>
      <c r="BW32" s="697"/>
      <c r="BX32" s="682">
        <v>96.2</v>
      </c>
      <c r="BY32" s="743"/>
      <c r="BZ32" s="743"/>
      <c r="CA32" s="743"/>
      <c r="CB32" s="721"/>
      <c r="CD32" s="771"/>
      <c r="CE32" s="772"/>
      <c r="CF32" s="711" t="s">
        <v>316</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235</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323602</v>
      </c>
      <c r="S33" s="679"/>
      <c r="T33" s="679"/>
      <c r="U33" s="679"/>
      <c r="V33" s="679"/>
      <c r="W33" s="679"/>
      <c r="X33" s="679"/>
      <c r="Y33" s="680"/>
      <c r="Z33" s="715">
        <v>2.8</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99.4</v>
      </c>
      <c r="BH33" s="663"/>
      <c r="BI33" s="663"/>
      <c r="BJ33" s="663"/>
      <c r="BK33" s="663"/>
      <c r="BL33" s="663"/>
      <c r="BM33" s="706">
        <v>96.1</v>
      </c>
      <c r="BN33" s="663"/>
      <c r="BO33" s="663"/>
      <c r="BP33" s="663"/>
      <c r="BQ33" s="727"/>
      <c r="BR33" s="742">
        <v>99.4</v>
      </c>
      <c r="BS33" s="663"/>
      <c r="BT33" s="663"/>
      <c r="BU33" s="663"/>
      <c r="BV33" s="663"/>
      <c r="BW33" s="663"/>
      <c r="BX33" s="706">
        <v>96.1</v>
      </c>
      <c r="BY33" s="663"/>
      <c r="BZ33" s="663"/>
      <c r="CA33" s="663"/>
      <c r="CB33" s="727"/>
      <c r="CD33" s="711" t="s">
        <v>319</v>
      </c>
      <c r="CE33" s="712"/>
      <c r="CF33" s="712"/>
      <c r="CG33" s="712"/>
      <c r="CH33" s="712"/>
      <c r="CI33" s="712"/>
      <c r="CJ33" s="712"/>
      <c r="CK33" s="712"/>
      <c r="CL33" s="712"/>
      <c r="CM33" s="712"/>
      <c r="CN33" s="712"/>
      <c r="CO33" s="712"/>
      <c r="CP33" s="712"/>
      <c r="CQ33" s="713"/>
      <c r="CR33" s="678">
        <v>5109355</v>
      </c>
      <c r="CS33" s="697"/>
      <c r="CT33" s="697"/>
      <c r="CU33" s="697"/>
      <c r="CV33" s="697"/>
      <c r="CW33" s="697"/>
      <c r="CX33" s="697"/>
      <c r="CY33" s="698"/>
      <c r="CZ33" s="681">
        <v>51.8</v>
      </c>
      <c r="DA33" s="699"/>
      <c r="DB33" s="699"/>
      <c r="DC33" s="700"/>
      <c r="DD33" s="684">
        <v>3247935</v>
      </c>
      <c r="DE33" s="697"/>
      <c r="DF33" s="697"/>
      <c r="DG33" s="697"/>
      <c r="DH33" s="697"/>
      <c r="DI33" s="697"/>
      <c r="DJ33" s="697"/>
      <c r="DK33" s="698"/>
      <c r="DL33" s="684">
        <v>2036049</v>
      </c>
      <c r="DM33" s="697"/>
      <c r="DN33" s="697"/>
      <c r="DO33" s="697"/>
      <c r="DP33" s="697"/>
      <c r="DQ33" s="697"/>
      <c r="DR33" s="697"/>
      <c r="DS33" s="697"/>
      <c r="DT33" s="697"/>
      <c r="DU33" s="697"/>
      <c r="DV33" s="698"/>
      <c r="DW33" s="681">
        <v>52.4</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24788</v>
      </c>
      <c r="S34" s="679"/>
      <c r="T34" s="679"/>
      <c r="U34" s="679"/>
      <c r="V34" s="679"/>
      <c r="W34" s="679"/>
      <c r="X34" s="679"/>
      <c r="Y34" s="680"/>
      <c r="Z34" s="715">
        <v>0.2</v>
      </c>
      <c r="AA34" s="715"/>
      <c r="AB34" s="715"/>
      <c r="AC34" s="715"/>
      <c r="AD34" s="716">
        <v>5253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1396310</v>
      </c>
      <c r="CS34" s="679"/>
      <c r="CT34" s="679"/>
      <c r="CU34" s="679"/>
      <c r="CV34" s="679"/>
      <c r="CW34" s="679"/>
      <c r="CX34" s="679"/>
      <c r="CY34" s="680"/>
      <c r="CZ34" s="681">
        <v>14.2</v>
      </c>
      <c r="DA34" s="699"/>
      <c r="DB34" s="699"/>
      <c r="DC34" s="700"/>
      <c r="DD34" s="684">
        <v>1085025</v>
      </c>
      <c r="DE34" s="679"/>
      <c r="DF34" s="679"/>
      <c r="DG34" s="679"/>
      <c r="DH34" s="679"/>
      <c r="DI34" s="679"/>
      <c r="DJ34" s="679"/>
      <c r="DK34" s="680"/>
      <c r="DL34" s="684">
        <v>808876</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341036</v>
      </c>
      <c r="S35" s="679"/>
      <c r="T35" s="679"/>
      <c r="U35" s="679"/>
      <c r="V35" s="679"/>
      <c r="W35" s="679"/>
      <c r="X35" s="679"/>
      <c r="Y35" s="680"/>
      <c r="Z35" s="715">
        <v>2.9</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19111</v>
      </c>
      <c r="CS35" s="697"/>
      <c r="CT35" s="697"/>
      <c r="CU35" s="697"/>
      <c r="CV35" s="697"/>
      <c r="CW35" s="697"/>
      <c r="CX35" s="697"/>
      <c r="CY35" s="698"/>
      <c r="CZ35" s="681">
        <v>0.2</v>
      </c>
      <c r="DA35" s="699"/>
      <c r="DB35" s="699"/>
      <c r="DC35" s="700"/>
      <c r="DD35" s="684">
        <v>15118</v>
      </c>
      <c r="DE35" s="697"/>
      <c r="DF35" s="697"/>
      <c r="DG35" s="697"/>
      <c r="DH35" s="697"/>
      <c r="DI35" s="697"/>
      <c r="DJ35" s="697"/>
      <c r="DK35" s="698"/>
      <c r="DL35" s="684">
        <v>15118</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2640677</v>
      </c>
      <c r="S36" s="679"/>
      <c r="T36" s="679"/>
      <c r="U36" s="679"/>
      <c r="V36" s="679"/>
      <c r="W36" s="679"/>
      <c r="X36" s="679"/>
      <c r="Y36" s="680"/>
      <c r="Z36" s="715">
        <v>22.6</v>
      </c>
      <c r="AA36" s="715"/>
      <c r="AB36" s="715"/>
      <c r="AC36" s="715"/>
      <c r="AD36" s="716" t="s">
        <v>235</v>
      </c>
      <c r="AE36" s="716"/>
      <c r="AF36" s="716"/>
      <c r="AG36" s="716"/>
      <c r="AH36" s="716"/>
      <c r="AI36" s="716"/>
      <c r="AJ36" s="716"/>
      <c r="AK36" s="716"/>
      <c r="AL36" s="681" t="s">
        <v>235</v>
      </c>
      <c r="AM36" s="682"/>
      <c r="AN36" s="682"/>
      <c r="AO36" s="717"/>
      <c r="AP36" s="235"/>
      <c r="AQ36" s="730" t="s">
        <v>327</v>
      </c>
      <c r="AR36" s="731"/>
      <c r="AS36" s="731"/>
      <c r="AT36" s="731"/>
      <c r="AU36" s="731"/>
      <c r="AV36" s="731"/>
      <c r="AW36" s="731"/>
      <c r="AX36" s="731"/>
      <c r="AY36" s="732"/>
      <c r="AZ36" s="733">
        <v>1823859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74343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775679</v>
      </c>
      <c r="CS36" s="679"/>
      <c r="CT36" s="679"/>
      <c r="CU36" s="679"/>
      <c r="CV36" s="679"/>
      <c r="CW36" s="679"/>
      <c r="CX36" s="679"/>
      <c r="CY36" s="680"/>
      <c r="CZ36" s="681">
        <v>7.9</v>
      </c>
      <c r="DA36" s="699"/>
      <c r="DB36" s="699"/>
      <c r="DC36" s="700"/>
      <c r="DD36" s="684">
        <v>683799</v>
      </c>
      <c r="DE36" s="679"/>
      <c r="DF36" s="679"/>
      <c r="DG36" s="679"/>
      <c r="DH36" s="679"/>
      <c r="DI36" s="679"/>
      <c r="DJ36" s="679"/>
      <c r="DK36" s="680"/>
      <c r="DL36" s="684">
        <v>438813</v>
      </c>
      <c r="DM36" s="679"/>
      <c r="DN36" s="679"/>
      <c r="DO36" s="679"/>
      <c r="DP36" s="679"/>
      <c r="DQ36" s="679"/>
      <c r="DR36" s="679"/>
      <c r="DS36" s="679"/>
      <c r="DT36" s="679"/>
      <c r="DU36" s="679"/>
      <c r="DV36" s="680"/>
      <c r="DW36" s="681">
        <v>11.3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1005909</v>
      </c>
      <c r="S37" s="679"/>
      <c r="T37" s="679"/>
      <c r="U37" s="679"/>
      <c r="V37" s="679"/>
      <c r="W37" s="679"/>
      <c r="X37" s="679"/>
      <c r="Y37" s="680"/>
      <c r="Z37" s="715">
        <v>8.6</v>
      </c>
      <c r="AA37" s="715"/>
      <c r="AB37" s="715"/>
      <c r="AC37" s="715"/>
      <c r="AD37" s="716" t="s">
        <v>128</v>
      </c>
      <c r="AE37" s="716"/>
      <c r="AF37" s="716"/>
      <c r="AG37" s="716"/>
      <c r="AH37" s="716"/>
      <c r="AI37" s="716"/>
      <c r="AJ37" s="716"/>
      <c r="AK37" s="716"/>
      <c r="AL37" s="681" t="s">
        <v>235</v>
      </c>
      <c r="AM37" s="682"/>
      <c r="AN37" s="682"/>
      <c r="AO37" s="717"/>
      <c r="AQ37" s="718" t="s">
        <v>331</v>
      </c>
      <c r="AR37" s="719"/>
      <c r="AS37" s="719"/>
      <c r="AT37" s="719"/>
      <c r="AU37" s="719"/>
      <c r="AV37" s="719"/>
      <c r="AW37" s="719"/>
      <c r="AX37" s="719"/>
      <c r="AY37" s="720"/>
      <c r="AZ37" s="678">
        <v>1128593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57247</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476986</v>
      </c>
      <c r="CS37" s="697"/>
      <c r="CT37" s="697"/>
      <c r="CU37" s="697"/>
      <c r="CV37" s="697"/>
      <c r="CW37" s="697"/>
      <c r="CX37" s="697"/>
      <c r="CY37" s="698"/>
      <c r="CZ37" s="681">
        <v>4.8</v>
      </c>
      <c r="DA37" s="699"/>
      <c r="DB37" s="699"/>
      <c r="DC37" s="700"/>
      <c r="DD37" s="684">
        <v>449106</v>
      </c>
      <c r="DE37" s="697"/>
      <c r="DF37" s="697"/>
      <c r="DG37" s="697"/>
      <c r="DH37" s="697"/>
      <c r="DI37" s="697"/>
      <c r="DJ37" s="697"/>
      <c r="DK37" s="698"/>
      <c r="DL37" s="684">
        <v>336397</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191599</v>
      </c>
      <c r="S38" s="679"/>
      <c r="T38" s="679"/>
      <c r="U38" s="679"/>
      <c r="V38" s="679"/>
      <c r="W38" s="679"/>
      <c r="X38" s="679"/>
      <c r="Y38" s="680"/>
      <c r="Z38" s="715">
        <v>1.6</v>
      </c>
      <c r="AA38" s="715"/>
      <c r="AB38" s="715"/>
      <c r="AC38" s="715"/>
      <c r="AD38" s="716">
        <v>10632</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t="s">
        <v>235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2013</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1823859</v>
      </c>
      <c r="CS38" s="679"/>
      <c r="CT38" s="679"/>
      <c r="CU38" s="679"/>
      <c r="CV38" s="679"/>
      <c r="CW38" s="679"/>
      <c r="CX38" s="679"/>
      <c r="CY38" s="680"/>
      <c r="CZ38" s="681">
        <v>18.5</v>
      </c>
      <c r="DA38" s="699"/>
      <c r="DB38" s="699"/>
      <c r="DC38" s="700"/>
      <c r="DD38" s="684">
        <v>1176670</v>
      </c>
      <c r="DE38" s="679"/>
      <c r="DF38" s="679"/>
      <c r="DG38" s="679"/>
      <c r="DH38" s="679"/>
      <c r="DI38" s="679"/>
      <c r="DJ38" s="679"/>
      <c r="DK38" s="680"/>
      <c r="DL38" s="684">
        <v>773242</v>
      </c>
      <c r="DM38" s="679"/>
      <c r="DN38" s="679"/>
      <c r="DO38" s="679"/>
      <c r="DP38" s="679"/>
      <c r="DQ38" s="679"/>
      <c r="DR38" s="679"/>
      <c r="DS38" s="679"/>
      <c r="DT38" s="679"/>
      <c r="DU38" s="679"/>
      <c r="DV38" s="680"/>
      <c r="DW38" s="681">
        <v>19.899999999999999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352246</v>
      </c>
      <c r="S39" s="679"/>
      <c r="T39" s="679"/>
      <c r="U39" s="679"/>
      <c r="V39" s="679"/>
      <c r="W39" s="679"/>
      <c r="X39" s="679"/>
      <c r="Y39" s="680"/>
      <c r="Z39" s="715">
        <v>3</v>
      </c>
      <c r="AA39" s="715"/>
      <c r="AB39" s="715"/>
      <c r="AC39" s="715"/>
      <c r="AD39" s="716" t="s">
        <v>235</v>
      </c>
      <c r="AE39" s="716"/>
      <c r="AF39" s="716"/>
      <c r="AG39" s="716"/>
      <c r="AH39" s="716"/>
      <c r="AI39" s="716"/>
      <c r="AJ39" s="716"/>
      <c r="AK39" s="716"/>
      <c r="AL39" s="681" t="s">
        <v>235</v>
      </c>
      <c r="AM39" s="682"/>
      <c r="AN39" s="682"/>
      <c r="AO39" s="717"/>
      <c r="AQ39" s="718" t="s">
        <v>339</v>
      </c>
      <c r="AR39" s="719"/>
      <c r="AS39" s="719"/>
      <c r="AT39" s="719"/>
      <c r="AU39" s="719"/>
      <c r="AV39" s="719"/>
      <c r="AW39" s="719"/>
      <c r="AX39" s="719"/>
      <c r="AY39" s="720"/>
      <c r="AZ39" s="678" t="s">
        <v>235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3140</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1019396</v>
      </c>
      <c r="CS39" s="697"/>
      <c r="CT39" s="697"/>
      <c r="CU39" s="697"/>
      <c r="CV39" s="697"/>
      <c r="CW39" s="697"/>
      <c r="CX39" s="697"/>
      <c r="CY39" s="698"/>
      <c r="CZ39" s="681">
        <v>10.3</v>
      </c>
      <c r="DA39" s="699"/>
      <c r="DB39" s="699"/>
      <c r="DC39" s="700"/>
      <c r="DD39" s="684">
        <v>287323</v>
      </c>
      <c r="DE39" s="697"/>
      <c r="DF39" s="697"/>
      <c r="DG39" s="697"/>
      <c r="DH39" s="697"/>
      <c r="DI39" s="697"/>
      <c r="DJ39" s="697"/>
      <c r="DK39" s="698"/>
      <c r="DL39" s="684" t="s">
        <v>235</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235</v>
      </c>
      <c r="AE40" s="716"/>
      <c r="AF40" s="716"/>
      <c r="AG40" s="716"/>
      <c r="AH40" s="716"/>
      <c r="AI40" s="716"/>
      <c r="AJ40" s="716"/>
      <c r="AK40" s="716"/>
      <c r="AL40" s="681" t="s">
        <v>128</v>
      </c>
      <c r="AM40" s="682"/>
      <c r="AN40" s="682"/>
      <c r="AO40" s="717"/>
      <c r="AQ40" s="718" t="s">
        <v>343</v>
      </c>
      <c r="AR40" s="719"/>
      <c r="AS40" s="719"/>
      <c r="AT40" s="719"/>
      <c r="AU40" s="719"/>
      <c r="AV40" s="719"/>
      <c r="AW40" s="719"/>
      <c r="AX40" s="719"/>
      <c r="AY40" s="720"/>
      <c r="AZ40" s="678" t="s">
        <v>128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84</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75000</v>
      </c>
      <c r="CS40" s="679"/>
      <c r="CT40" s="679"/>
      <c r="CU40" s="679"/>
      <c r="CV40" s="679"/>
      <c r="CW40" s="679"/>
      <c r="CX40" s="679"/>
      <c r="CY40" s="680"/>
      <c r="CZ40" s="681">
        <v>0.8</v>
      </c>
      <c r="DA40" s="699"/>
      <c r="DB40" s="699"/>
      <c r="DC40" s="700"/>
      <c r="DD40" s="684" t="s">
        <v>128</v>
      </c>
      <c r="DE40" s="679"/>
      <c r="DF40" s="679"/>
      <c r="DG40" s="679"/>
      <c r="DH40" s="679"/>
      <c r="DI40" s="679"/>
      <c r="DJ40" s="679"/>
      <c r="DK40" s="680"/>
      <c r="DL40" s="684" t="s">
        <v>235</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165046</v>
      </c>
      <c r="S41" s="679"/>
      <c r="T41" s="679"/>
      <c r="U41" s="679"/>
      <c r="V41" s="679"/>
      <c r="W41" s="679"/>
      <c r="X41" s="679"/>
      <c r="Y41" s="680"/>
      <c r="Z41" s="715">
        <v>1.4</v>
      </c>
      <c r="AA41" s="715"/>
      <c r="AB41" s="715"/>
      <c r="AC41" s="715"/>
      <c r="AD41" s="716" t="s">
        <v>235</v>
      </c>
      <c r="AE41" s="716"/>
      <c r="AF41" s="716"/>
      <c r="AG41" s="716"/>
      <c r="AH41" s="716"/>
      <c r="AI41" s="716"/>
      <c r="AJ41" s="716"/>
      <c r="AK41" s="716"/>
      <c r="AL41" s="681" t="s">
        <v>128</v>
      </c>
      <c r="AM41" s="682"/>
      <c r="AN41" s="682"/>
      <c r="AO41" s="717"/>
      <c r="AQ41" s="718" t="s">
        <v>348</v>
      </c>
      <c r="AR41" s="719"/>
      <c r="AS41" s="719"/>
      <c r="AT41" s="719"/>
      <c r="AU41" s="719"/>
      <c r="AV41" s="719"/>
      <c r="AW41" s="719"/>
      <c r="AX41" s="719"/>
      <c r="AY41" s="720"/>
      <c r="AZ41" s="678">
        <v>140236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11681464</v>
      </c>
      <c r="S42" s="701"/>
      <c r="T42" s="701"/>
      <c r="U42" s="701"/>
      <c r="V42" s="701"/>
      <c r="W42" s="701"/>
      <c r="X42" s="701"/>
      <c r="Y42" s="703"/>
      <c r="Z42" s="704">
        <v>100</v>
      </c>
      <c r="AA42" s="704"/>
      <c r="AB42" s="704"/>
      <c r="AC42" s="704"/>
      <c r="AD42" s="705">
        <v>3719798</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555030</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413</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2548695</v>
      </c>
      <c r="CS42" s="679"/>
      <c r="CT42" s="679"/>
      <c r="CU42" s="679"/>
      <c r="CV42" s="679"/>
      <c r="CW42" s="679"/>
      <c r="CX42" s="679"/>
      <c r="CY42" s="680"/>
      <c r="CZ42" s="681">
        <v>25.9</v>
      </c>
      <c r="DA42" s="682"/>
      <c r="DB42" s="682"/>
      <c r="DC42" s="683"/>
      <c r="DD42" s="684">
        <v>392294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55313</v>
      </c>
      <c r="CS43" s="697"/>
      <c r="CT43" s="697"/>
      <c r="CU43" s="697"/>
      <c r="CV43" s="697"/>
      <c r="CW43" s="697"/>
      <c r="CX43" s="697"/>
      <c r="CY43" s="698"/>
      <c r="CZ43" s="681">
        <v>0.6</v>
      </c>
      <c r="DA43" s="699"/>
      <c r="DB43" s="699"/>
      <c r="DC43" s="700"/>
      <c r="DD43" s="684">
        <v>55313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1954424</v>
      </c>
      <c r="CS44" s="679"/>
      <c r="CT44" s="679"/>
      <c r="CU44" s="679"/>
      <c r="CV44" s="679"/>
      <c r="CW44" s="679"/>
      <c r="CX44" s="679"/>
      <c r="CY44" s="680"/>
      <c r="CZ44" s="681">
        <v>19.8</v>
      </c>
      <c r="DA44" s="682"/>
      <c r="DB44" s="682"/>
      <c r="DC44" s="683"/>
      <c r="DD44" s="684">
        <v>335359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1781325</v>
      </c>
      <c r="CS45" s="697"/>
      <c r="CT45" s="697"/>
      <c r="CU45" s="697"/>
      <c r="CV45" s="697"/>
      <c r="CW45" s="697"/>
      <c r="CX45" s="697"/>
      <c r="CY45" s="698"/>
      <c r="CZ45" s="681">
        <v>18.100000000000001</v>
      </c>
      <c r="DA45" s="699"/>
      <c r="DB45" s="699"/>
      <c r="DC45" s="700"/>
      <c r="DD45" s="684">
        <v>210770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120549</v>
      </c>
      <c r="CS46" s="679"/>
      <c r="CT46" s="679"/>
      <c r="CU46" s="679"/>
      <c r="CV46" s="679"/>
      <c r="CW46" s="679"/>
      <c r="CX46" s="679"/>
      <c r="CY46" s="680"/>
      <c r="CZ46" s="681">
        <v>1.2</v>
      </c>
      <c r="DA46" s="682"/>
      <c r="DB46" s="682"/>
      <c r="DC46" s="683"/>
      <c r="DD46" s="684">
        <v>74021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594271</v>
      </c>
      <c r="CS47" s="697"/>
      <c r="CT47" s="697"/>
      <c r="CU47" s="697"/>
      <c r="CV47" s="697"/>
      <c r="CW47" s="697"/>
      <c r="CX47" s="697"/>
      <c r="CY47" s="698"/>
      <c r="CZ47" s="681">
        <v>6</v>
      </c>
      <c r="DA47" s="699"/>
      <c r="DB47" s="699"/>
      <c r="DC47" s="700"/>
      <c r="DD47" s="684">
        <v>56935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9859395</v>
      </c>
      <c r="CS49" s="663"/>
      <c r="CT49" s="663"/>
      <c r="CU49" s="663"/>
      <c r="CV49" s="663"/>
      <c r="CW49" s="663"/>
      <c r="CX49" s="663"/>
      <c r="CY49" s="664"/>
      <c r="CZ49" s="665">
        <v>100</v>
      </c>
      <c r="DA49" s="666"/>
      <c r="DB49" s="666"/>
      <c r="DC49" s="667"/>
      <c r="DD49" s="668">
        <v>5362965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j7mcDOpGking4ypoRYfbyGg9btVF7BRdsteT8QkRvgqvBn/HA6Vb35Lmf5/Cm8HbJD5ef3SAFC0FLI1CHutaQ==" saltValue="7m90Gq142JHk7vdrdngK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1" t="s">
        <v>366</v>
      </c>
      <c r="DK2" s="1212"/>
      <c r="DL2" s="1212"/>
      <c r="DM2" s="1212"/>
      <c r="DN2" s="1212"/>
      <c r="DO2" s="1213"/>
      <c r="DP2" s="250"/>
      <c r="DQ2" s="1211" t="s">
        <v>367</v>
      </c>
      <c r="DR2" s="1212"/>
      <c r="DS2" s="1212"/>
      <c r="DT2" s="1212"/>
      <c r="DU2" s="1212"/>
      <c r="DV2" s="1212"/>
      <c r="DW2" s="1212"/>
      <c r="DX2" s="1212"/>
      <c r="DY2" s="1212"/>
      <c r="DZ2" s="121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4" t="s">
        <v>368</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14"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9" t="s">
        <v>384</v>
      </c>
      <c r="DH5" s="1200"/>
      <c r="DI5" s="1200"/>
      <c r="DJ5" s="1200"/>
      <c r="DK5" s="1201"/>
      <c r="DL5" s="1199" t="s">
        <v>385</v>
      </c>
      <c r="DM5" s="1200"/>
      <c r="DN5" s="1200"/>
      <c r="DO5" s="1200"/>
      <c r="DP5" s="1201"/>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5"/>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202"/>
      <c r="DH6" s="1203"/>
      <c r="DI6" s="1203"/>
      <c r="DJ6" s="1203"/>
      <c r="DK6" s="1204"/>
      <c r="DL6" s="1202"/>
      <c r="DM6" s="1203"/>
      <c r="DN6" s="1203"/>
      <c r="DO6" s="1203"/>
      <c r="DP6" s="1204"/>
      <c r="DQ6" s="1097"/>
      <c r="DR6" s="1098"/>
      <c r="DS6" s="1098"/>
      <c r="DT6" s="1098"/>
      <c r="DU6" s="1099"/>
      <c r="DV6" s="1097"/>
      <c r="DW6" s="1098"/>
      <c r="DX6" s="1098"/>
      <c r="DY6" s="1098"/>
      <c r="DZ6" s="1111"/>
      <c r="EA6" s="255"/>
    </row>
    <row r="7" spans="1:131" s="256" customFormat="1" ht="26.25" customHeight="1" thickTop="1" x14ac:dyDescent="0.15">
      <c r="A7" s="259">
        <v>1</v>
      </c>
      <c r="B7" s="1151" t="s">
        <v>387</v>
      </c>
      <c r="C7" s="1152"/>
      <c r="D7" s="1152"/>
      <c r="E7" s="1152"/>
      <c r="F7" s="1152"/>
      <c r="G7" s="1152"/>
      <c r="H7" s="1152"/>
      <c r="I7" s="1152"/>
      <c r="J7" s="1152"/>
      <c r="K7" s="1152"/>
      <c r="L7" s="1152"/>
      <c r="M7" s="1152"/>
      <c r="N7" s="1152"/>
      <c r="O7" s="1152"/>
      <c r="P7" s="1153"/>
      <c r="Q7" s="1205">
        <v>11662</v>
      </c>
      <c r="R7" s="1206"/>
      <c r="S7" s="1206"/>
      <c r="T7" s="1206"/>
      <c r="U7" s="1206"/>
      <c r="V7" s="1206">
        <v>9857</v>
      </c>
      <c r="W7" s="1206"/>
      <c r="X7" s="1206"/>
      <c r="Y7" s="1206"/>
      <c r="Z7" s="1206"/>
      <c r="AA7" s="1206">
        <v>1822</v>
      </c>
      <c r="AB7" s="1206"/>
      <c r="AC7" s="1206"/>
      <c r="AD7" s="1206"/>
      <c r="AE7" s="1207"/>
      <c r="AF7" s="1208">
        <v>305</v>
      </c>
      <c r="AG7" s="1209"/>
      <c r="AH7" s="1209"/>
      <c r="AI7" s="1209"/>
      <c r="AJ7" s="1210"/>
      <c r="AK7" s="1192">
        <v>2637</v>
      </c>
      <c r="AL7" s="1193"/>
      <c r="AM7" s="1193"/>
      <c r="AN7" s="1193"/>
      <c r="AO7" s="1193"/>
      <c r="AP7" s="1193">
        <v>5527</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c r="BS7" s="1196" t="s">
        <v>589</v>
      </c>
      <c r="BT7" s="1197"/>
      <c r="BU7" s="1197"/>
      <c r="BV7" s="1197"/>
      <c r="BW7" s="1197"/>
      <c r="BX7" s="1197"/>
      <c r="BY7" s="1197"/>
      <c r="BZ7" s="1197"/>
      <c r="CA7" s="1197"/>
      <c r="CB7" s="1197"/>
      <c r="CC7" s="1197"/>
      <c r="CD7" s="1197"/>
      <c r="CE7" s="1197"/>
      <c r="CF7" s="1197"/>
      <c r="CG7" s="1198"/>
      <c r="CH7" s="1189">
        <v>-0.14799999999999999</v>
      </c>
      <c r="CI7" s="1190"/>
      <c r="CJ7" s="1190"/>
      <c r="CK7" s="1190"/>
      <c r="CL7" s="1191"/>
      <c r="CM7" s="1189">
        <v>1.841</v>
      </c>
      <c r="CN7" s="1190"/>
      <c r="CO7" s="1190"/>
      <c r="CP7" s="1190"/>
      <c r="CQ7" s="1191"/>
      <c r="CR7" s="1189">
        <v>0.1</v>
      </c>
      <c r="CS7" s="1190"/>
      <c r="CT7" s="1190"/>
      <c r="CU7" s="1190"/>
      <c r="CV7" s="1191"/>
      <c r="CW7" s="1189">
        <v>0.9</v>
      </c>
      <c r="CX7" s="1190"/>
      <c r="CY7" s="1190"/>
      <c r="CZ7" s="1190"/>
      <c r="DA7" s="1191"/>
      <c r="DB7" s="1189" t="s">
        <v>590</v>
      </c>
      <c r="DC7" s="1190"/>
      <c r="DD7" s="1190"/>
      <c r="DE7" s="1190"/>
      <c r="DF7" s="1191"/>
      <c r="DG7" s="1189" t="s">
        <v>590</v>
      </c>
      <c r="DH7" s="1190"/>
      <c r="DI7" s="1190"/>
      <c r="DJ7" s="1190"/>
      <c r="DK7" s="1191"/>
      <c r="DL7" s="1189" t="s">
        <v>590</v>
      </c>
      <c r="DM7" s="1190"/>
      <c r="DN7" s="1190"/>
      <c r="DO7" s="1190"/>
      <c r="DP7" s="1191"/>
      <c r="DQ7" s="1189" t="s">
        <v>590</v>
      </c>
      <c r="DR7" s="1190"/>
      <c r="DS7" s="1190"/>
      <c r="DT7" s="1190"/>
      <c r="DU7" s="1191"/>
      <c r="DV7" s="1216"/>
      <c r="DW7" s="1217"/>
      <c r="DX7" s="1217"/>
      <c r="DY7" s="1217"/>
      <c r="DZ7" s="1218"/>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19</v>
      </c>
      <c r="R8" s="1137"/>
      <c r="S8" s="1137"/>
      <c r="T8" s="1137"/>
      <c r="U8" s="1137"/>
      <c r="V8" s="1137">
        <v>2</v>
      </c>
      <c r="W8" s="1137"/>
      <c r="X8" s="1137"/>
      <c r="Y8" s="1137"/>
      <c r="Z8" s="1137"/>
      <c r="AA8" s="1137">
        <v>17</v>
      </c>
      <c r="AB8" s="1137"/>
      <c r="AC8" s="1137"/>
      <c r="AD8" s="1137"/>
      <c r="AE8" s="1138"/>
      <c r="AF8" s="1112">
        <v>17</v>
      </c>
      <c r="AG8" s="1113"/>
      <c r="AH8" s="1113"/>
      <c r="AI8" s="1113"/>
      <c r="AJ8" s="1114"/>
      <c r="AK8" s="1187" t="s">
        <v>581</v>
      </c>
      <c r="AL8" s="1188"/>
      <c r="AM8" s="1188"/>
      <c r="AN8" s="1188"/>
      <c r="AO8" s="1188"/>
      <c r="AP8" s="1188" t="s">
        <v>581</v>
      </c>
      <c r="AQ8" s="1188"/>
      <c r="AR8" s="1188"/>
      <c r="AS8" s="1188"/>
      <c r="AT8" s="1188"/>
      <c r="AU8" s="1185"/>
      <c r="AV8" s="1185"/>
      <c r="AW8" s="1185"/>
      <c r="AX8" s="1185"/>
      <c r="AY8" s="1186"/>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7"/>
      <c r="AL9" s="1188"/>
      <c r="AM9" s="1188"/>
      <c r="AN9" s="1188"/>
      <c r="AO9" s="1188"/>
      <c r="AP9" s="1188"/>
      <c r="AQ9" s="1188"/>
      <c r="AR9" s="1188"/>
      <c r="AS9" s="1188"/>
      <c r="AT9" s="1188"/>
      <c r="AU9" s="1185"/>
      <c r="AV9" s="1185"/>
      <c r="AW9" s="1185"/>
      <c r="AX9" s="1185"/>
      <c r="AY9" s="1186"/>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7"/>
      <c r="AL10" s="1188"/>
      <c r="AM10" s="1188"/>
      <c r="AN10" s="1188"/>
      <c r="AO10" s="1188"/>
      <c r="AP10" s="1188"/>
      <c r="AQ10" s="1188"/>
      <c r="AR10" s="1188"/>
      <c r="AS10" s="1188"/>
      <c r="AT10" s="1188"/>
      <c r="AU10" s="1185"/>
      <c r="AV10" s="1185"/>
      <c r="AW10" s="1185"/>
      <c r="AX10" s="1185"/>
      <c r="AY10" s="1186"/>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7"/>
      <c r="AL11" s="1188"/>
      <c r="AM11" s="1188"/>
      <c r="AN11" s="1188"/>
      <c r="AO11" s="1188"/>
      <c r="AP11" s="1188"/>
      <c r="AQ11" s="1188"/>
      <c r="AR11" s="1188"/>
      <c r="AS11" s="1188"/>
      <c r="AT11" s="1188"/>
      <c r="AU11" s="1185"/>
      <c r="AV11" s="1185"/>
      <c r="AW11" s="1185"/>
      <c r="AX11" s="1185"/>
      <c r="AY11" s="1186"/>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7"/>
      <c r="AL12" s="1188"/>
      <c r="AM12" s="1188"/>
      <c r="AN12" s="1188"/>
      <c r="AO12" s="1188"/>
      <c r="AP12" s="1188"/>
      <c r="AQ12" s="1188"/>
      <c r="AR12" s="1188"/>
      <c r="AS12" s="1188"/>
      <c r="AT12" s="1188"/>
      <c r="AU12" s="1185"/>
      <c r="AV12" s="1185"/>
      <c r="AW12" s="1185"/>
      <c r="AX12" s="1185"/>
      <c r="AY12" s="1186"/>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7"/>
      <c r="AL13" s="1188"/>
      <c r="AM13" s="1188"/>
      <c r="AN13" s="1188"/>
      <c r="AO13" s="1188"/>
      <c r="AP13" s="1188"/>
      <c r="AQ13" s="1188"/>
      <c r="AR13" s="1188"/>
      <c r="AS13" s="1188"/>
      <c r="AT13" s="1188"/>
      <c r="AU13" s="1185"/>
      <c r="AV13" s="1185"/>
      <c r="AW13" s="1185"/>
      <c r="AX13" s="1185"/>
      <c r="AY13" s="1186"/>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7"/>
      <c r="AL14" s="1188"/>
      <c r="AM14" s="1188"/>
      <c r="AN14" s="1188"/>
      <c r="AO14" s="1188"/>
      <c r="AP14" s="1188"/>
      <c r="AQ14" s="1188"/>
      <c r="AR14" s="1188"/>
      <c r="AS14" s="1188"/>
      <c r="AT14" s="1188"/>
      <c r="AU14" s="1185"/>
      <c r="AV14" s="1185"/>
      <c r="AW14" s="1185"/>
      <c r="AX14" s="1185"/>
      <c r="AY14" s="1186"/>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7"/>
      <c r="AL15" s="1188"/>
      <c r="AM15" s="1188"/>
      <c r="AN15" s="1188"/>
      <c r="AO15" s="1188"/>
      <c r="AP15" s="1188"/>
      <c r="AQ15" s="1188"/>
      <c r="AR15" s="1188"/>
      <c r="AS15" s="1188"/>
      <c r="AT15" s="1188"/>
      <c r="AU15" s="1185"/>
      <c r="AV15" s="1185"/>
      <c r="AW15" s="1185"/>
      <c r="AX15" s="1185"/>
      <c r="AY15" s="1186"/>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7"/>
      <c r="AL16" s="1188"/>
      <c r="AM16" s="1188"/>
      <c r="AN16" s="1188"/>
      <c r="AO16" s="1188"/>
      <c r="AP16" s="1188"/>
      <c r="AQ16" s="1188"/>
      <c r="AR16" s="1188"/>
      <c r="AS16" s="1188"/>
      <c r="AT16" s="1188"/>
      <c r="AU16" s="1185"/>
      <c r="AV16" s="1185"/>
      <c r="AW16" s="1185"/>
      <c r="AX16" s="1185"/>
      <c r="AY16" s="1186"/>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7"/>
      <c r="AL17" s="1188"/>
      <c r="AM17" s="1188"/>
      <c r="AN17" s="1188"/>
      <c r="AO17" s="1188"/>
      <c r="AP17" s="1188"/>
      <c r="AQ17" s="1188"/>
      <c r="AR17" s="1188"/>
      <c r="AS17" s="1188"/>
      <c r="AT17" s="1188"/>
      <c r="AU17" s="1185"/>
      <c r="AV17" s="1185"/>
      <c r="AW17" s="1185"/>
      <c r="AX17" s="1185"/>
      <c r="AY17" s="1186"/>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7"/>
      <c r="AL18" s="1188"/>
      <c r="AM18" s="1188"/>
      <c r="AN18" s="1188"/>
      <c r="AO18" s="1188"/>
      <c r="AP18" s="1188"/>
      <c r="AQ18" s="1188"/>
      <c r="AR18" s="1188"/>
      <c r="AS18" s="1188"/>
      <c r="AT18" s="1188"/>
      <c r="AU18" s="1185"/>
      <c r="AV18" s="1185"/>
      <c r="AW18" s="1185"/>
      <c r="AX18" s="1185"/>
      <c r="AY18" s="1186"/>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7"/>
      <c r="AL19" s="1188"/>
      <c r="AM19" s="1188"/>
      <c r="AN19" s="1188"/>
      <c r="AO19" s="1188"/>
      <c r="AP19" s="1188"/>
      <c r="AQ19" s="1188"/>
      <c r="AR19" s="1188"/>
      <c r="AS19" s="1188"/>
      <c r="AT19" s="1188"/>
      <c r="AU19" s="1185"/>
      <c r="AV19" s="1185"/>
      <c r="AW19" s="1185"/>
      <c r="AX19" s="1185"/>
      <c r="AY19" s="1186"/>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7"/>
      <c r="AL20" s="1188"/>
      <c r="AM20" s="1188"/>
      <c r="AN20" s="1188"/>
      <c r="AO20" s="1188"/>
      <c r="AP20" s="1188"/>
      <c r="AQ20" s="1188"/>
      <c r="AR20" s="1188"/>
      <c r="AS20" s="1188"/>
      <c r="AT20" s="1188"/>
      <c r="AU20" s="1185"/>
      <c r="AV20" s="1185"/>
      <c r="AW20" s="1185"/>
      <c r="AX20" s="1185"/>
      <c r="AY20" s="1186"/>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7"/>
      <c r="AL21" s="1188"/>
      <c r="AM21" s="1188"/>
      <c r="AN21" s="1188"/>
      <c r="AO21" s="1188"/>
      <c r="AP21" s="1188"/>
      <c r="AQ21" s="1188"/>
      <c r="AR21" s="1188"/>
      <c r="AS21" s="1188"/>
      <c r="AT21" s="1188"/>
      <c r="AU21" s="1185"/>
      <c r="AV21" s="1185"/>
      <c r="AW21" s="1185"/>
      <c r="AX21" s="1185"/>
      <c r="AY21" s="1186"/>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82"/>
      <c r="R22" s="1183"/>
      <c r="S22" s="1183"/>
      <c r="T22" s="1183"/>
      <c r="U22" s="1183"/>
      <c r="V22" s="1183"/>
      <c r="W22" s="1183"/>
      <c r="X22" s="1183"/>
      <c r="Y22" s="1183"/>
      <c r="Z22" s="1183"/>
      <c r="AA22" s="1183"/>
      <c r="AB22" s="1183"/>
      <c r="AC22" s="1183"/>
      <c r="AD22" s="1183"/>
      <c r="AE22" s="1184"/>
      <c r="AF22" s="1112"/>
      <c r="AG22" s="1113"/>
      <c r="AH22" s="1113"/>
      <c r="AI22" s="1113"/>
      <c r="AJ22" s="1114"/>
      <c r="AK22" s="1178"/>
      <c r="AL22" s="1179"/>
      <c r="AM22" s="1179"/>
      <c r="AN22" s="1179"/>
      <c r="AO22" s="1179"/>
      <c r="AP22" s="1179"/>
      <c r="AQ22" s="1179"/>
      <c r="AR22" s="1179"/>
      <c r="AS22" s="1179"/>
      <c r="AT22" s="1179"/>
      <c r="AU22" s="1180"/>
      <c r="AV22" s="1180"/>
      <c r="AW22" s="1180"/>
      <c r="AX22" s="1180"/>
      <c r="AY22" s="1181"/>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9">
        <f>+Q7+Q8</f>
        <v>11681</v>
      </c>
      <c r="R23" s="1170"/>
      <c r="S23" s="1170"/>
      <c r="T23" s="1170"/>
      <c r="U23" s="1170"/>
      <c r="V23" s="1170">
        <f>+V7+V8</f>
        <v>9859</v>
      </c>
      <c r="W23" s="1170"/>
      <c r="X23" s="1170"/>
      <c r="Y23" s="1170"/>
      <c r="Z23" s="1170"/>
      <c r="AA23" s="1170">
        <f>+AA7+AA8</f>
        <v>1839</v>
      </c>
      <c r="AB23" s="1170"/>
      <c r="AC23" s="1170"/>
      <c r="AD23" s="1170"/>
      <c r="AE23" s="1171"/>
      <c r="AF23" s="1172">
        <v>322</v>
      </c>
      <c r="AG23" s="1170"/>
      <c r="AH23" s="1170"/>
      <c r="AI23" s="1170"/>
      <c r="AJ23" s="1173"/>
      <c r="AK23" s="1174"/>
      <c r="AL23" s="1175"/>
      <c r="AM23" s="1175"/>
      <c r="AN23" s="1175"/>
      <c r="AO23" s="1175"/>
      <c r="AP23" s="1170">
        <f>+AP7</f>
        <v>5527</v>
      </c>
      <c r="AQ23" s="1170"/>
      <c r="AR23" s="1170"/>
      <c r="AS23" s="1170"/>
      <c r="AT23" s="1170"/>
      <c r="AU23" s="1176"/>
      <c r="AV23" s="1176"/>
      <c r="AW23" s="1176"/>
      <c r="AX23" s="1176"/>
      <c r="AY23" s="1177"/>
      <c r="AZ23" s="1166" t="s">
        <v>128</v>
      </c>
      <c r="BA23" s="1167"/>
      <c r="BB23" s="1167"/>
      <c r="BC23" s="1167"/>
      <c r="BD23" s="1168"/>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65" t="s">
        <v>392</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64" t="s">
        <v>393</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60" t="s">
        <v>397</v>
      </c>
      <c r="AG26" s="1101"/>
      <c r="AH26" s="1101"/>
      <c r="AI26" s="1101"/>
      <c r="AJ26" s="1161"/>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62"/>
      <c r="AG27" s="1104"/>
      <c r="AH27" s="1104"/>
      <c r="AI27" s="1104"/>
      <c r="AJ27" s="1163"/>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51" t="s">
        <v>402</v>
      </c>
      <c r="C28" s="1152"/>
      <c r="D28" s="1152"/>
      <c r="E28" s="1152"/>
      <c r="F28" s="1152"/>
      <c r="G28" s="1152"/>
      <c r="H28" s="1152"/>
      <c r="I28" s="1152"/>
      <c r="J28" s="1152"/>
      <c r="K28" s="1152"/>
      <c r="L28" s="1152"/>
      <c r="M28" s="1152"/>
      <c r="N28" s="1152"/>
      <c r="O28" s="1152"/>
      <c r="P28" s="1153"/>
      <c r="Q28" s="1154">
        <v>1861</v>
      </c>
      <c r="R28" s="1155"/>
      <c r="S28" s="1155"/>
      <c r="T28" s="1155"/>
      <c r="U28" s="1155"/>
      <c r="V28" s="1155">
        <v>1787</v>
      </c>
      <c r="W28" s="1155"/>
      <c r="X28" s="1155"/>
      <c r="Y28" s="1155"/>
      <c r="Z28" s="1155"/>
      <c r="AA28" s="1155">
        <f>+Q28-V28</f>
        <v>74</v>
      </c>
      <c r="AB28" s="1155"/>
      <c r="AC28" s="1155"/>
      <c r="AD28" s="1155"/>
      <c r="AE28" s="1156"/>
      <c r="AF28" s="1157">
        <v>74</v>
      </c>
      <c r="AG28" s="1155"/>
      <c r="AH28" s="1155"/>
      <c r="AI28" s="1155"/>
      <c r="AJ28" s="1158"/>
      <c r="AK28" s="1159">
        <v>201</v>
      </c>
      <c r="AL28" s="1147"/>
      <c r="AM28" s="1147"/>
      <c r="AN28" s="1147"/>
      <c r="AO28" s="1147"/>
      <c r="AP28" s="1147" t="s">
        <v>509</v>
      </c>
      <c r="AQ28" s="1147"/>
      <c r="AR28" s="1147"/>
      <c r="AS28" s="1147"/>
      <c r="AT28" s="1147"/>
      <c r="AU28" s="1147" t="s">
        <v>509</v>
      </c>
      <c r="AV28" s="1147"/>
      <c r="AW28" s="1147"/>
      <c r="AX28" s="1147"/>
      <c r="AY28" s="1147"/>
      <c r="AZ28" s="1148" t="s">
        <v>509</v>
      </c>
      <c r="BA28" s="1148"/>
      <c r="BB28" s="1148"/>
      <c r="BC28" s="1148"/>
      <c r="BD28" s="1148"/>
      <c r="BE28" s="1149"/>
      <c r="BF28" s="1149"/>
      <c r="BG28" s="1149"/>
      <c r="BH28" s="1149"/>
      <c r="BI28" s="1150"/>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218</v>
      </c>
      <c r="R29" s="1137"/>
      <c r="S29" s="1137"/>
      <c r="T29" s="1137"/>
      <c r="U29" s="1137"/>
      <c r="V29" s="1137">
        <v>216</v>
      </c>
      <c r="W29" s="1137"/>
      <c r="X29" s="1137"/>
      <c r="Y29" s="1137"/>
      <c r="Z29" s="1137"/>
      <c r="AA29" s="1138">
        <f t="shared" ref="AA29:AA31" si="0">+Q29-V29</f>
        <v>2</v>
      </c>
      <c r="AB29" s="1113"/>
      <c r="AC29" s="1113"/>
      <c r="AD29" s="1113"/>
      <c r="AE29" s="1114"/>
      <c r="AF29" s="1112">
        <v>2</v>
      </c>
      <c r="AG29" s="1113"/>
      <c r="AH29" s="1113"/>
      <c r="AI29" s="1113"/>
      <c r="AJ29" s="1114"/>
      <c r="AK29" s="1073">
        <v>46</v>
      </c>
      <c r="AL29" s="1064"/>
      <c r="AM29" s="1064"/>
      <c r="AN29" s="1064"/>
      <c r="AO29" s="1064"/>
      <c r="AP29" s="1064" t="s">
        <v>509</v>
      </c>
      <c r="AQ29" s="1064"/>
      <c r="AR29" s="1064"/>
      <c r="AS29" s="1064"/>
      <c r="AT29" s="1064"/>
      <c r="AU29" s="1064" t="s">
        <v>509</v>
      </c>
      <c r="AV29" s="1064"/>
      <c r="AW29" s="1064"/>
      <c r="AX29" s="1064"/>
      <c r="AY29" s="1064"/>
      <c r="AZ29" s="1135" t="s">
        <v>509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1859</v>
      </c>
      <c r="R30" s="1137"/>
      <c r="S30" s="1137"/>
      <c r="T30" s="1137"/>
      <c r="U30" s="1137"/>
      <c r="V30" s="1137">
        <v>1828</v>
      </c>
      <c r="W30" s="1137"/>
      <c r="X30" s="1137"/>
      <c r="Y30" s="1137"/>
      <c r="Z30" s="1137"/>
      <c r="AA30" s="1138">
        <f t="shared" si="0"/>
        <v>31</v>
      </c>
      <c r="AB30" s="1113"/>
      <c r="AC30" s="1113"/>
      <c r="AD30" s="1113"/>
      <c r="AE30" s="1114"/>
      <c r="AF30" s="1112">
        <v>31</v>
      </c>
      <c r="AG30" s="1113"/>
      <c r="AH30" s="1113"/>
      <c r="AI30" s="1113"/>
      <c r="AJ30" s="1114"/>
      <c r="AK30" s="1073">
        <v>314</v>
      </c>
      <c r="AL30" s="1064"/>
      <c r="AM30" s="1064"/>
      <c r="AN30" s="1064"/>
      <c r="AO30" s="1064"/>
      <c r="AP30" s="1064" t="s">
        <v>509</v>
      </c>
      <c r="AQ30" s="1064"/>
      <c r="AR30" s="1064"/>
      <c r="AS30" s="1064"/>
      <c r="AT30" s="1064"/>
      <c r="AU30" s="1064" t="s">
        <v>509</v>
      </c>
      <c r="AV30" s="1064"/>
      <c r="AW30" s="1064"/>
      <c r="AX30" s="1064"/>
      <c r="AY30" s="1064"/>
      <c r="AZ30" s="1135" t="s">
        <v>509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7</v>
      </c>
      <c r="R31" s="1137"/>
      <c r="S31" s="1137"/>
      <c r="T31" s="1137"/>
      <c r="U31" s="1137"/>
      <c r="V31" s="1137">
        <v>7</v>
      </c>
      <c r="W31" s="1137"/>
      <c r="X31" s="1137"/>
      <c r="Y31" s="1137"/>
      <c r="Z31" s="1137"/>
      <c r="AA31" s="1138">
        <f t="shared" si="0"/>
        <v>0</v>
      </c>
      <c r="AB31" s="1113"/>
      <c r="AC31" s="1113"/>
      <c r="AD31" s="1113"/>
      <c r="AE31" s="1114"/>
      <c r="AF31" s="1112" t="s">
        <v>128</v>
      </c>
      <c r="AG31" s="1113"/>
      <c r="AH31" s="1113"/>
      <c r="AI31" s="1113"/>
      <c r="AJ31" s="1114"/>
      <c r="AK31" s="1073" t="s">
        <v>509</v>
      </c>
      <c r="AL31" s="1064"/>
      <c r="AM31" s="1064"/>
      <c r="AN31" s="1064"/>
      <c r="AO31" s="1064"/>
      <c r="AP31" s="1064" t="s">
        <v>509</v>
      </c>
      <c r="AQ31" s="1064"/>
      <c r="AR31" s="1064"/>
      <c r="AS31" s="1064"/>
      <c r="AT31" s="1064"/>
      <c r="AU31" s="1064" t="s">
        <v>509</v>
      </c>
      <c r="AV31" s="1064"/>
      <c r="AW31" s="1064"/>
      <c r="AX31" s="1064"/>
      <c r="AY31" s="1064"/>
      <c r="AZ31" s="1135" t="s">
        <v>509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532</v>
      </c>
      <c r="R32" s="1137"/>
      <c r="S32" s="1137"/>
      <c r="T32" s="1137"/>
      <c r="U32" s="1137"/>
      <c r="V32" s="1137">
        <v>517</v>
      </c>
      <c r="W32" s="1137"/>
      <c r="X32" s="1137"/>
      <c r="Y32" s="1137"/>
      <c r="Z32" s="1137"/>
      <c r="AA32" s="1138">
        <f t="shared" ref="AA32" si="1">+Q32-V32</f>
        <v>15</v>
      </c>
      <c r="AB32" s="1113"/>
      <c r="AC32" s="1113"/>
      <c r="AD32" s="1113"/>
      <c r="AE32" s="1114"/>
      <c r="AF32" s="1112">
        <v>1615</v>
      </c>
      <c r="AG32" s="1113"/>
      <c r="AH32" s="1113"/>
      <c r="AI32" s="1113"/>
      <c r="AJ32" s="1114"/>
      <c r="AK32" s="1073" t="s">
        <v>509</v>
      </c>
      <c r="AL32" s="1064"/>
      <c r="AM32" s="1064"/>
      <c r="AN32" s="1064"/>
      <c r="AO32" s="1064"/>
      <c r="AP32" s="1064">
        <v>1349</v>
      </c>
      <c r="AQ32" s="1064"/>
      <c r="AR32" s="1064"/>
      <c r="AS32" s="1064"/>
      <c r="AT32" s="1064"/>
      <c r="AU32" s="1064" t="s">
        <v>509</v>
      </c>
      <c r="AV32" s="1064"/>
      <c r="AW32" s="1064"/>
      <c r="AX32" s="1064"/>
      <c r="AY32" s="1064"/>
      <c r="AZ32" s="1135" t="s">
        <v>509</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45">
        <v>111</v>
      </c>
      <c r="R33" s="1113"/>
      <c r="S33" s="1113"/>
      <c r="T33" s="1113"/>
      <c r="U33" s="1146"/>
      <c r="V33" s="1138">
        <v>96</v>
      </c>
      <c r="W33" s="1113"/>
      <c r="X33" s="1113"/>
      <c r="Y33" s="1113"/>
      <c r="Z33" s="1146"/>
      <c r="AA33" s="1138">
        <f t="shared" ref="AA33:AA34" si="2">+Q33-V33</f>
        <v>15</v>
      </c>
      <c r="AB33" s="1113"/>
      <c r="AC33" s="1113"/>
      <c r="AD33" s="1113"/>
      <c r="AE33" s="1114"/>
      <c r="AF33" s="1112">
        <v>15</v>
      </c>
      <c r="AG33" s="1113"/>
      <c r="AH33" s="1113"/>
      <c r="AI33" s="1113"/>
      <c r="AJ33" s="1114"/>
      <c r="AK33" s="1139" t="s">
        <v>509</v>
      </c>
      <c r="AL33" s="1072"/>
      <c r="AM33" s="1072"/>
      <c r="AN33" s="1072"/>
      <c r="AO33" s="1073"/>
      <c r="AP33" s="1074">
        <v>33</v>
      </c>
      <c r="AQ33" s="1072"/>
      <c r="AR33" s="1072"/>
      <c r="AS33" s="1072"/>
      <c r="AT33" s="1073"/>
      <c r="AU33" s="1074" t="s">
        <v>509</v>
      </c>
      <c r="AV33" s="1072"/>
      <c r="AW33" s="1072"/>
      <c r="AX33" s="1072"/>
      <c r="AY33" s="1073"/>
      <c r="AZ33" s="1140" t="s">
        <v>509</v>
      </c>
      <c r="BA33" s="1141"/>
      <c r="BB33" s="1141"/>
      <c r="BC33" s="1141"/>
      <c r="BD33" s="1142"/>
      <c r="BE33" s="1143" t="s">
        <v>409</v>
      </c>
      <c r="BF33" s="1068"/>
      <c r="BG33" s="1068"/>
      <c r="BH33" s="1068"/>
      <c r="BI33" s="1144"/>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2791</v>
      </c>
      <c r="R34" s="1137"/>
      <c r="S34" s="1137"/>
      <c r="T34" s="1137"/>
      <c r="U34" s="1137"/>
      <c r="V34" s="1137">
        <v>2622</v>
      </c>
      <c r="W34" s="1137"/>
      <c r="X34" s="1137"/>
      <c r="Y34" s="1137"/>
      <c r="Z34" s="1137"/>
      <c r="AA34" s="1138">
        <f t="shared" si="2"/>
        <v>169</v>
      </c>
      <c r="AB34" s="1113"/>
      <c r="AC34" s="1113"/>
      <c r="AD34" s="1113"/>
      <c r="AE34" s="1114"/>
      <c r="AF34" s="1112">
        <v>169</v>
      </c>
      <c r="AG34" s="1113"/>
      <c r="AH34" s="1113"/>
      <c r="AI34" s="1113"/>
      <c r="AJ34" s="1114"/>
      <c r="AK34" s="1073">
        <v>1129</v>
      </c>
      <c r="AL34" s="1064"/>
      <c r="AM34" s="1064"/>
      <c r="AN34" s="1064"/>
      <c r="AO34" s="1064"/>
      <c r="AP34" s="1064">
        <v>4199</v>
      </c>
      <c r="AQ34" s="1064"/>
      <c r="AR34" s="1064"/>
      <c r="AS34" s="1064"/>
      <c r="AT34" s="1064"/>
      <c r="AU34" s="1064">
        <v>2292.654</v>
      </c>
      <c r="AV34" s="1064"/>
      <c r="AW34" s="1064"/>
      <c r="AX34" s="1064"/>
      <c r="AY34" s="1064"/>
      <c r="AZ34" s="1135" t="s">
        <v>509</v>
      </c>
      <c r="BA34" s="1135"/>
      <c r="BB34" s="1135"/>
      <c r="BC34" s="1135"/>
      <c r="BD34" s="1135"/>
      <c r="BE34" s="1125" t="s">
        <v>409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8"/>
      <c r="AB35" s="1113"/>
      <c r="AC35" s="1113"/>
      <c r="AD35" s="1113"/>
      <c r="AE35" s="1114"/>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1907</v>
      </c>
      <c r="AG63" s="1052"/>
      <c r="AH63" s="1052"/>
      <c r="AI63" s="1052"/>
      <c r="AJ63" s="1123"/>
      <c r="AK63" s="1124"/>
      <c r="AL63" s="1056"/>
      <c r="AM63" s="1056"/>
      <c r="AN63" s="1056"/>
      <c r="AO63" s="1056"/>
      <c r="AP63" s="1052">
        <f>+AP32+AP33+AP34</f>
        <v>5581</v>
      </c>
      <c r="AQ63" s="1052"/>
      <c r="AR63" s="1052"/>
      <c r="AS63" s="1052"/>
      <c r="AT63" s="1052"/>
      <c r="AU63" s="1052">
        <f>+AU34</f>
        <v>2292.654</v>
      </c>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394</v>
      </c>
      <c r="R66" s="1095"/>
      <c r="S66" s="1095"/>
      <c r="T66" s="1095"/>
      <c r="U66" s="1096"/>
      <c r="V66" s="1094" t="s">
        <v>415</v>
      </c>
      <c r="W66" s="1095"/>
      <c r="X66" s="1095"/>
      <c r="Y66" s="1095"/>
      <c r="Z66" s="1096"/>
      <c r="AA66" s="1094" t="s">
        <v>396</v>
      </c>
      <c r="AB66" s="1095"/>
      <c r="AC66" s="1095"/>
      <c r="AD66" s="1095"/>
      <c r="AE66" s="1096"/>
      <c r="AF66" s="1100" t="s">
        <v>397</v>
      </c>
      <c r="AG66" s="1101"/>
      <c r="AH66" s="1101"/>
      <c r="AI66" s="1101"/>
      <c r="AJ66" s="1102"/>
      <c r="AK66" s="1094" t="s">
        <v>416</v>
      </c>
      <c r="AL66" s="1089"/>
      <c r="AM66" s="1089"/>
      <c r="AN66" s="1089"/>
      <c r="AO66" s="1090"/>
      <c r="AP66" s="1094" t="s">
        <v>399</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582</v>
      </c>
      <c r="C68" s="1079"/>
      <c r="D68" s="1079"/>
      <c r="E68" s="1079"/>
      <c r="F68" s="1079"/>
      <c r="G68" s="1079"/>
      <c r="H68" s="1079"/>
      <c r="I68" s="1079"/>
      <c r="J68" s="1079"/>
      <c r="K68" s="1079"/>
      <c r="L68" s="1079"/>
      <c r="M68" s="1079"/>
      <c r="N68" s="1079"/>
      <c r="O68" s="1079"/>
      <c r="P68" s="1080"/>
      <c r="Q68" s="1081">
        <v>2946</v>
      </c>
      <c r="R68" s="1075"/>
      <c r="S68" s="1075"/>
      <c r="T68" s="1075"/>
      <c r="U68" s="1075"/>
      <c r="V68" s="1075">
        <v>2735</v>
      </c>
      <c r="W68" s="1075"/>
      <c r="X68" s="1075"/>
      <c r="Y68" s="1075"/>
      <c r="Z68" s="1075"/>
      <c r="AA68" s="1075">
        <v>211</v>
      </c>
      <c r="AB68" s="1075"/>
      <c r="AC68" s="1075"/>
      <c r="AD68" s="1075"/>
      <c r="AE68" s="1075"/>
      <c r="AF68" s="1075">
        <v>37</v>
      </c>
      <c r="AG68" s="1075"/>
      <c r="AH68" s="1075"/>
      <c r="AI68" s="1075"/>
      <c r="AJ68" s="1075"/>
      <c r="AK68" s="1075">
        <v>109</v>
      </c>
      <c r="AL68" s="1075"/>
      <c r="AM68" s="1075"/>
      <c r="AN68" s="1075"/>
      <c r="AO68" s="1075"/>
      <c r="AP68" s="1075">
        <v>853</v>
      </c>
      <c r="AQ68" s="1075"/>
      <c r="AR68" s="1075"/>
      <c r="AS68" s="1075"/>
      <c r="AT68" s="1075"/>
      <c r="AU68" s="1075" t="s">
        <v>581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2436</v>
      </c>
      <c r="R69" s="1064"/>
      <c r="S69" s="1064"/>
      <c r="T69" s="1064"/>
      <c r="U69" s="1064"/>
      <c r="V69" s="1064">
        <v>2419</v>
      </c>
      <c r="W69" s="1064"/>
      <c r="X69" s="1064"/>
      <c r="Y69" s="1064"/>
      <c r="Z69" s="1064"/>
      <c r="AA69" s="1064">
        <v>17</v>
      </c>
      <c r="AB69" s="1064"/>
      <c r="AC69" s="1064"/>
      <c r="AD69" s="1064"/>
      <c r="AE69" s="1064"/>
      <c r="AF69" s="1064">
        <v>17</v>
      </c>
      <c r="AG69" s="1064"/>
      <c r="AH69" s="1064"/>
      <c r="AI69" s="1064"/>
      <c r="AJ69" s="1064"/>
      <c r="AK69" s="1064">
        <v>59</v>
      </c>
      <c r="AL69" s="1064"/>
      <c r="AM69" s="1064"/>
      <c r="AN69" s="1064"/>
      <c r="AO69" s="1064"/>
      <c r="AP69" s="1064" t="s">
        <v>581</v>
      </c>
      <c r="AQ69" s="1064"/>
      <c r="AR69" s="1064"/>
      <c r="AS69" s="1064"/>
      <c r="AT69" s="1064"/>
      <c r="AU69" s="1064" t="s">
        <v>581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279</v>
      </c>
      <c r="R70" s="1064"/>
      <c r="S70" s="1064"/>
      <c r="T70" s="1064"/>
      <c r="U70" s="1064"/>
      <c r="V70" s="1064">
        <v>217</v>
      </c>
      <c r="W70" s="1064"/>
      <c r="X70" s="1064"/>
      <c r="Y70" s="1064"/>
      <c r="Z70" s="1064"/>
      <c r="AA70" s="1064">
        <v>62</v>
      </c>
      <c r="AB70" s="1064"/>
      <c r="AC70" s="1064"/>
      <c r="AD70" s="1064"/>
      <c r="AE70" s="1064"/>
      <c r="AF70" s="1064">
        <v>62</v>
      </c>
      <c r="AG70" s="1064"/>
      <c r="AH70" s="1064"/>
      <c r="AI70" s="1064"/>
      <c r="AJ70" s="1064"/>
      <c r="AK70" s="1064">
        <v>25</v>
      </c>
      <c r="AL70" s="1064"/>
      <c r="AM70" s="1064"/>
      <c r="AN70" s="1064"/>
      <c r="AO70" s="1064"/>
      <c r="AP70" s="1064" t="s">
        <v>581</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2</v>
      </c>
      <c r="R71" s="1064"/>
      <c r="S71" s="1064"/>
      <c r="T71" s="1064"/>
      <c r="U71" s="1064"/>
      <c r="V71" s="1064">
        <v>1</v>
      </c>
      <c r="W71" s="1064"/>
      <c r="X71" s="1064"/>
      <c r="Y71" s="1064"/>
      <c r="Z71" s="1064"/>
      <c r="AA71" s="1064">
        <v>1</v>
      </c>
      <c r="AB71" s="1064"/>
      <c r="AC71" s="1064"/>
      <c r="AD71" s="1064"/>
      <c r="AE71" s="1064"/>
      <c r="AF71" s="1064">
        <v>1</v>
      </c>
      <c r="AG71" s="1064"/>
      <c r="AH71" s="1064"/>
      <c r="AI71" s="1064"/>
      <c r="AJ71" s="1064"/>
      <c r="AK71" s="1064" t="s">
        <v>581</v>
      </c>
      <c r="AL71" s="1064"/>
      <c r="AM71" s="1064"/>
      <c r="AN71" s="1064"/>
      <c r="AO71" s="1064"/>
      <c r="AP71" s="1064" t="s">
        <v>581</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11972</v>
      </c>
      <c r="R72" s="1064"/>
      <c r="S72" s="1064"/>
      <c r="T72" s="1064"/>
      <c r="U72" s="1064"/>
      <c r="V72" s="1064">
        <v>11300</v>
      </c>
      <c r="W72" s="1064"/>
      <c r="X72" s="1064"/>
      <c r="Y72" s="1064"/>
      <c r="Z72" s="1064"/>
      <c r="AA72" s="1064">
        <v>671</v>
      </c>
      <c r="AB72" s="1064"/>
      <c r="AC72" s="1064"/>
      <c r="AD72" s="1064"/>
      <c r="AE72" s="1064"/>
      <c r="AF72" s="1064">
        <v>671</v>
      </c>
      <c r="AG72" s="1064"/>
      <c r="AH72" s="1064"/>
      <c r="AI72" s="1064"/>
      <c r="AJ72" s="1064"/>
      <c r="AK72" s="1064" t="s">
        <v>581</v>
      </c>
      <c r="AL72" s="1064"/>
      <c r="AM72" s="1064"/>
      <c r="AN72" s="1064"/>
      <c r="AO72" s="1064"/>
      <c r="AP72" s="1064" t="s">
        <v>581</v>
      </c>
      <c r="AQ72" s="1064"/>
      <c r="AR72" s="1064"/>
      <c r="AS72" s="1064"/>
      <c r="AT72" s="1064"/>
      <c r="AU72" s="1064" t="s">
        <v>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954</v>
      </c>
      <c r="R73" s="1064"/>
      <c r="S73" s="1064"/>
      <c r="T73" s="1064"/>
      <c r="U73" s="1064"/>
      <c r="V73" s="1064">
        <v>953</v>
      </c>
      <c r="W73" s="1064"/>
      <c r="X73" s="1064"/>
      <c r="Y73" s="1064"/>
      <c r="Z73" s="1064"/>
      <c r="AA73" s="1064">
        <v>2</v>
      </c>
      <c r="AB73" s="1064"/>
      <c r="AC73" s="1064"/>
      <c r="AD73" s="1064"/>
      <c r="AE73" s="1064"/>
      <c r="AF73" s="1064">
        <v>2</v>
      </c>
      <c r="AG73" s="1064"/>
      <c r="AH73" s="1064"/>
      <c r="AI73" s="1064"/>
      <c r="AJ73" s="1064"/>
      <c r="AK73" s="1064">
        <v>4</v>
      </c>
      <c r="AL73" s="1064"/>
      <c r="AM73" s="1064"/>
      <c r="AN73" s="1064"/>
      <c r="AO73" s="1064"/>
      <c r="AP73" s="1064" t="s">
        <v>581</v>
      </c>
      <c r="AQ73" s="1064"/>
      <c r="AR73" s="1064"/>
      <c r="AS73" s="1064"/>
      <c r="AT73" s="1064"/>
      <c r="AU73" s="1064" t="s">
        <v>581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588</v>
      </c>
      <c r="C74" s="1068"/>
      <c r="D74" s="1068"/>
      <c r="E74" s="1068"/>
      <c r="F74" s="1068"/>
      <c r="G74" s="1068"/>
      <c r="H74" s="1068"/>
      <c r="I74" s="1068"/>
      <c r="J74" s="1068"/>
      <c r="K74" s="1068"/>
      <c r="L74" s="1068"/>
      <c r="M74" s="1068"/>
      <c r="N74" s="1068"/>
      <c r="O74" s="1068"/>
      <c r="P74" s="1069"/>
      <c r="Q74" s="1070">
        <v>140</v>
      </c>
      <c r="R74" s="1064"/>
      <c r="S74" s="1064"/>
      <c r="T74" s="1064"/>
      <c r="U74" s="1064"/>
      <c r="V74" s="1064">
        <v>137</v>
      </c>
      <c r="W74" s="1064"/>
      <c r="X74" s="1064"/>
      <c r="Y74" s="1064"/>
      <c r="Z74" s="1064"/>
      <c r="AA74" s="1064">
        <v>3</v>
      </c>
      <c r="AB74" s="1064"/>
      <c r="AC74" s="1064"/>
      <c r="AD74" s="1064"/>
      <c r="AE74" s="1064"/>
      <c r="AF74" s="1064">
        <v>3</v>
      </c>
      <c r="AG74" s="1064"/>
      <c r="AH74" s="1064"/>
      <c r="AI74" s="1064"/>
      <c r="AJ74" s="1064"/>
      <c r="AK74" s="1064" t="s">
        <v>581</v>
      </c>
      <c r="AL74" s="1064"/>
      <c r="AM74" s="1064"/>
      <c r="AN74" s="1064"/>
      <c r="AO74" s="1064"/>
      <c r="AP74" s="1064" t="s">
        <v>581</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793</v>
      </c>
      <c r="AG88" s="1052"/>
      <c r="AH88" s="1052"/>
      <c r="AI88" s="1052"/>
      <c r="AJ88" s="1052"/>
      <c r="AK88" s="1056"/>
      <c r="AL88" s="1056"/>
      <c r="AM88" s="1056"/>
      <c r="AN88" s="1056"/>
      <c r="AO88" s="1056"/>
      <c r="AP88" s="1052">
        <v>853</v>
      </c>
      <c r="AQ88" s="1052"/>
      <c r="AR88" s="1052"/>
      <c r="AS88" s="1052"/>
      <c r="AT88" s="1052"/>
      <c r="AU88" s="1052" t="s">
        <v>590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0.1</v>
      </c>
      <c r="CS102" s="1044"/>
      <c r="CT102" s="1044"/>
      <c r="CU102" s="1044"/>
      <c r="CV102" s="1045"/>
      <c r="CW102" s="1043">
        <v>0.9</v>
      </c>
      <c r="CX102" s="1044"/>
      <c r="CY102" s="1044"/>
      <c r="CZ102" s="1044"/>
      <c r="DA102" s="1045"/>
      <c r="DB102" s="1043" t="s">
        <v>509</v>
      </c>
      <c r="DC102" s="1044"/>
      <c r="DD102" s="1044"/>
      <c r="DE102" s="1044"/>
      <c r="DF102" s="1045"/>
      <c r="DG102" s="1043" t="s">
        <v>509</v>
      </c>
      <c r="DH102" s="1044"/>
      <c r="DI102" s="1044"/>
      <c r="DJ102" s="1044"/>
      <c r="DK102" s="1045"/>
      <c r="DL102" s="1043" t="s">
        <v>509</v>
      </c>
      <c r="DM102" s="1044"/>
      <c r="DN102" s="1044"/>
      <c r="DO102" s="1044"/>
      <c r="DP102" s="1045"/>
      <c r="DQ102" s="1043" t="s">
        <v>509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535476</v>
      </c>
      <c r="AB110" s="980"/>
      <c r="AC110" s="980"/>
      <c r="AD110" s="980"/>
      <c r="AE110" s="981"/>
      <c r="AF110" s="982">
        <v>539694</v>
      </c>
      <c r="AG110" s="980"/>
      <c r="AH110" s="980"/>
      <c r="AI110" s="980"/>
      <c r="AJ110" s="981"/>
      <c r="AK110" s="982">
        <v>525848</v>
      </c>
      <c r="AL110" s="980"/>
      <c r="AM110" s="980"/>
      <c r="AN110" s="980"/>
      <c r="AO110" s="981"/>
      <c r="AP110" s="983">
        <v>15.6</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5870187</v>
      </c>
      <c r="BR110" s="927"/>
      <c r="BS110" s="927"/>
      <c r="BT110" s="927"/>
      <c r="BU110" s="927"/>
      <c r="BV110" s="927">
        <v>5661294</v>
      </c>
      <c r="BW110" s="927"/>
      <c r="BX110" s="927"/>
      <c r="BY110" s="927"/>
      <c r="BZ110" s="927"/>
      <c r="CA110" s="927">
        <v>5482382</v>
      </c>
      <c r="CB110" s="927"/>
      <c r="CC110" s="927"/>
      <c r="CD110" s="927"/>
      <c r="CE110" s="927"/>
      <c r="CF110" s="951">
        <v>162.9</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128</v>
      </c>
      <c r="DM110" s="927"/>
      <c r="DN110" s="927"/>
      <c r="DO110" s="927"/>
      <c r="DP110" s="927"/>
      <c r="DQ110" s="927" t="s">
        <v>435</v>
      </c>
      <c r="DR110" s="927"/>
      <c r="DS110" s="927"/>
      <c r="DT110" s="927"/>
      <c r="DU110" s="927"/>
      <c r="DV110" s="928" t="s">
        <v>128</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434</v>
      </c>
      <c r="AL111" s="1008"/>
      <c r="AM111" s="1008"/>
      <c r="AN111" s="1008"/>
      <c r="AO111" s="1009"/>
      <c r="AP111" s="1011" t="s">
        <v>128</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24920</v>
      </c>
      <c r="BR111" s="899"/>
      <c r="BS111" s="899"/>
      <c r="BT111" s="899"/>
      <c r="BU111" s="899"/>
      <c r="BV111" s="899">
        <v>15528</v>
      </c>
      <c r="BW111" s="899"/>
      <c r="BX111" s="899"/>
      <c r="BY111" s="899"/>
      <c r="BZ111" s="899"/>
      <c r="CA111" s="899">
        <v>6933</v>
      </c>
      <c r="CB111" s="899"/>
      <c r="CC111" s="899"/>
      <c r="CD111" s="899"/>
      <c r="CE111" s="899"/>
      <c r="CF111" s="960">
        <v>0.2</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434</v>
      </c>
      <c r="DH111" s="899"/>
      <c r="DI111" s="899"/>
      <c r="DJ111" s="899"/>
      <c r="DK111" s="899"/>
      <c r="DL111" s="899" t="s">
        <v>128</v>
      </c>
      <c r="DM111" s="899"/>
      <c r="DN111" s="899"/>
      <c r="DO111" s="899"/>
      <c r="DP111" s="899"/>
      <c r="DQ111" s="899" t="s">
        <v>435</v>
      </c>
      <c r="DR111" s="899"/>
      <c r="DS111" s="899"/>
      <c r="DT111" s="899"/>
      <c r="DU111" s="899"/>
      <c r="DV111" s="876" t="s">
        <v>128</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434</v>
      </c>
      <c r="AG112" s="862"/>
      <c r="AH112" s="862"/>
      <c r="AI112" s="862"/>
      <c r="AJ112" s="863"/>
      <c r="AK112" s="864" t="s">
        <v>434</v>
      </c>
      <c r="AL112" s="862"/>
      <c r="AM112" s="862"/>
      <c r="AN112" s="862"/>
      <c r="AO112" s="863"/>
      <c r="AP112" s="909" t="s">
        <v>128</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4257141</v>
      </c>
      <c r="BR112" s="899"/>
      <c r="BS112" s="899"/>
      <c r="BT112" s="899"/>
      <c r="BU112" s="899"/>
      <c r="BV112" s="899">
        <v>3418122</v>
      </c>
      <c r="BW112" s="899"/>
      <c r="BX112" s="899"/>
      <c r="BY112" s="899"/>
      <c r="BZ112" s="899"/>
      <c r="CA112" s="899">
        <v>3279465</v>
      </c>
      <c r="CB112" s="899"/>
      <c r="CC112" s="899"/>
      <c r="CD112" s="899"/>
      <c r="CE112" s="899"/>
      <c r="CF112" s="960">
        <v>97.4</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434</v>
      </c>
      <c r="DR112" s="899"/>
      <c r="DS112" s="899"/>
      <c r="DT112" s="899"/>
      <c r="DU112" s="899"/>
      <c r="DV112" s="876" t="s">
        <v>128</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316063</v>
      </c>
      <c r="AB113" s="1008"/>
      <c r="AC113" s="1008"/>
      <c r="AD113" s="1008"/>
      <c r="AE113" s="1009"/>
      <c r="AF113" s="1010">
        <v>178448</v>
      </c>
      <c r="AG113" s="1008"/>
      <c r="AH113" s="1008"/>
      <c r="AI113" s="1008"/>
      <c r="AJ113" s="1009"/>
      <c r="AK113" s="1010">
        <v>321309</v>
      </c>
      <c r="AL113" s="1008"/>
      <c r="AM113" s="1008"/>
      <c r="AN113" s="1008"/>
      <c r="AO113" s="1009"/>
      <c r="AP113" s="1011">
        <v>9.5</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30663</v>
      </c>
      <c r="BR113" s="899"/>
      <c r="BS113" s="899"/>
      <c r="BT113" s="899"/>
      <c r="BU113" s="899"/>
      <c r="BV113" s="899">
        <v>33458</v>
      </c>
      <c r="BW113" s="899"/>
      <c r="BX113" s="899"/>
      <c r="BY113" s="899"/>
      <c r="BZ113" s="899"/>
      <c r="CA113" s="899">
        <v>65643</v>
      </c>
      <c r="CB113" s="899"/>
      <c r="CC113" s="899"/>
      <c r="CD113" s="899"/>
      <c r="CE113" s="899"/>
      <c r="CF113" s="960">
        <v>2</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434</v>
      </c>
      <c r="DM113" s="862"/>
      <c r="DN113" s="862"/>
      <c r="DO113" s="862"/>
      <c r="DP113" s="863"/>
      <c r="DQ113" s="864" t="s">
        <v>434</v>
      </c>
      <c r="DR113" s="862"/>
      <c r="DS113" s="862"/>
      <c r="DT113" s="862"/>
      <c r="DU113" s="863"/>
      <c r="DV113" s="909" t="s">
        <v>434</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5749</v>
      </c>
      <c r="AB114" s="862"/>
      <c r="AC114" s="862"/>
      <c r="AD114" s="862"/>
      <c r="AE114" s="863"/>
      <c r="AF114" s="864">
        <v>4476</v>
      </c>
      <c r="AG114" s="862"/>
      <c r="AH114" s="862"/>
      <c r="AI114" s="862"/>
      <c r="AJ114" s="863"/>
      <c r="AK114" s="864">
        <v>4575</v>
      </c>
      <c r="AL114" s="862"/>
      <c r="AM114" s="862"/>
      <c r="AN114" s="862"/>
      <c r="AO114" s="863"/>
      <c r="AP114" s="909">
        <v>0.1</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940732</v>
      </c>
      <c r="BR114" s="899"/>
      <c r="BS114" s="899"/>
      <c r="BT114" s="899"/>
      <c r="BU114" s="899"/>
      <c r="BV114" s="899">
        <v>897319</v>
      </c>
      <c r="BW114" s="899"/>
      <c r="BX114" s="899"/>
      <c r="BY114" s="899"/>
      <c r="BZ114" s="899"/>
      <c r="CA114" s="899">
        <v>855494</v>
      </c>
      <c r="CB114" s="899"/>
      <c r="CC114" s="899"/>
      <c r="CD114" s="899"/>
      <c r="CE114" s="899"/>
      <c r="CF114" s="960">
        <v>25.4</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434</v>
      </c>
      <c r="DM114" s="862"/>
      <c r="DN114" s="862"/>
      <c r="DO114" s="862"/>
      <c r="DP114" s="863"/>
      <c r="DQ114" s="864" t="s">
        <v>435</v>
      </c>
      <c r="DR114" s="862"/>
      <c r="DS114" s="862"/>
      <c r="DT114" s="862"/>
      <c r="DU114" s="863"/>
      <c r="DV114" s="909" t="s">
        <v>128</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55</v>
      </c>
      <c r="AB115" s="1008"/>
      <c r="AC115" s="1008"/>
      <c r="AD115" s="1008"/>
      <c r="AE115" s="1009"/>
      <c r="AF115" s="1010">
        <v>26</v>
      </c>
      <c r="AG115" s="1008"/>
      <c r="AH115" s="1008"/>
      <c r="AI115" s="1008"/>
      <c r="AJ115" s="1009"/>
      <c r="AK115" s="1010">
        <v>12</v>
      </c>
      <c r="AL115" s="1008"/>
      <c r="AM115" s="1008"/>
      <c r="AN115" s="1008"/>
      <c r="AO115" s="1009"/>
      <c r="AP115" s="1011">
        <v>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v>4435</v>
      </c>
      <c r="BR115" s="899"/>
      <c r="BS115" s="899"/>
      <c r="BT115" s="899"/>
      <c r="BU115" s="899"/>
      <c r="BV115" s="899" t="s">
        <v>434</v>
      </c>
      <c r="BW115" s="899"/>
      <c r="BX115" s="899"/>
      <c r="BY115" s="899"/>
      <c r="BZ115" s="899"/>
      <c r="CA115" s="899" t="s">
        <v>128</v>
      </c>
      <c r="CB115" s="899"/>
      <c r="CC115" s="899"/>
      <c r="CD115" s="899"/>
      <c r="CE115" s="899"/>
      <c r="CF115" s="960" t="s">
        <v>435</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434</v>
      </c>
      <c r="DH115" s="862"/>
      <c r="DI115" s="862"/>
      <c r="DJ115" s="862"/>
      <c r="DK115" s="863"/>
      <c r="DL115" s="864" t="s">
        <v>128</v>
      </c>
      <c r="DM115" s="862"/>
      <c r="DN115" s="862"/>
      <c r="DO115" s="862"/>
      <c r="DP115" s="863"/>
      <c r="DQ115" s="864" t="s">
        <v>434</v>
      </c>
      <c r="DR115" s="862"/>
      <c r="DS115" s="862"/>
      <c r="DT115" s="862"/>
      <c r="DU115" s="863"/>
      <c r="DV115" s="909" t="s">
        <v>434</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434</v>
      </c>
      <c r="AG116" s="862"/>
      <c r="AH116" s="862"/>
      <c r="AI116" s="862"/>
      <c r="AJ116" s="863"/>
      <c r="AK116" s="864" t="s">
        <v>128</v>
      </c>
      <c r="AL116" s="862"/>
      <c r="AM116" s="862"/>
      <c r="AN116" s="862"/>
      <c r="AO116" s="863"/>
      <c r="AP116" s="909" t="s">
        <v>434</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434</v>
      </c>
      <c r="BW116" s="899"/>
      <c r="BX116" s="899"/>
      <c r="BY116" s="899"/>
      <c r="BZ116" s="899"/>
      <c r="CA116" s="899" t="s">
        <v>128</v>
      </c>
      <c r="CB116" s="899"/>
      <c r="CC116" s="899"/>
      <c r="CD116" s="899"/>
      <c r="CE116" s="899"/>
      <c r="CF116" s="960" t="s">
        <v>434</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24920</v>
      </c>
      <c r="DH116" s="862"/>
      <c r="DI116" s="862"/>
      <c r="DJ116" s="862"/>
      <c r="DK116" s="863"/>
      <c r="DL116" s="864">
        <v>15528</v>
      </c>
      <c r="DM116" s="862"/>
      <c r="DN116" s="862"/>
      <c r="DO116" s="862"/>
      <c r="DP116" s="863"/>
      <c r="DQ116" s="864">
        <v>6933</v>
      </c>
      <c r="DR116" s="862"/>
      <c r="DS116" s="862"/>
      <c r="DT116" s="862"/>
      <c r="DU116" s="863"/>
      <c r="DV116" s="909">
        <v>0.2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857343</v>
      </c>
      <c r="AB117" s="994"/>
      <c r="AC117" s="994"/>
      <c r="AD117" s="994"/>
      <c r="AE117" s="995"/>
      <c r="AF117" s="996">
        <v>722644</v>
      </c>
      <c r="AG117" s="994"/>
      <c r="AH117" s="994"/>
      <c r="AI117" s="994"/>
      <c r="AJ117" s="995"/>
      <c r="AK117" s="996">
        <v>851744</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128</v>
      </c>
      <c r="BW118" s="930"/>
      <c r="BX118" s="930"/>
      <c r="BY118" s="930"/>
      <c r="BZ118" s="930"/>
      <c r="CA118" s="930" t="s">
        <v>128</v>
      </c>
      <c r="CB118" s="930"/>
      <c r="CC118" s="930"/>
      <c r="CD118" s="930"/>
      <c r="CE118" s="930"/>
      <c r="CF118" s="960" t="s">
        <v>128</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128</v>
      </c>
      <c r="DR118" s="862"/>
      <c r="DS118" s="862"/>
      <c r="DT118" s="862"/>
      <c r="DU118" s="863"/>
      <c r="DV118" s="909" t="s">
        <v>128</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460</v>
      </c>
      <c r="BP119" s="963"/>
      <c r="BQ119" s="967">
        <v>11128078</v>
      </c>
      <c r="BR119" s="930"/>
      <c r="BS119" s="930"/>
      <c r="BT119" s="930"/>
      <c r="BU119" s="930"/>
      <c r="BV119" s="930">
        <v>10025721</v>
      </c>
      <c r="BW119" s="930"/>
      <c r="BX119" s="930"/>
      <c r="BY119" s="930"/>
      <c r="BZ119" s="930"/>
      <c r="CA119" s="930">
        <v>9689917</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128</v>
      </c>
      <c r="AL120" s="862"/>
      <c r="AM120" s="862"/>
      <c r="AN120" s="862"/>
      <c r="AO120" s="863"/>
      <c r="AP120" s="909" t="s">
        <v>128</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3113411</v>
      </c>
      <c r="BR120" s="927"/>
      <c r="BS120" s="927"/>
      <c r="BT120" s="927"/>
      <c r="BU120" s="927"/>
      <c r="BV120" s="927">
        <v>3047940</v>
      </c>
      <c r="BW120" s="927"/>
      <c r="BX120" s="927"/>
      <c r="BY120" s="927"/>
      <c r="BZ120" s="927"/>
      <c r="CA120" s="927">
        <v>3115772</v>
      </c>
      <c r="CB120" s="927"/>
      <c r="CC120" s="927"/>
      <c r="CD120" s="927"/>
      <c r="CE120" s="927"/>
      <c r="CF120" s="951">
        <v>92.6</v>
      </c>
      <c r="CG120" s="952"/>
      <c r="CH120" s="952"/>
      <c r="CI120" s="952"/>
      <c r="CJ120" s="952"/>
      <c r="CK120" s="953" t="s">
        <v>464</v>
      </c>
      <c r="CL120" s="937"/>
      <c r="CM120" s="937"/>
      <c r="CN120" s="937"/>
      <c r="CO120" s="938"/>
      <c r="CP120" s="957" t="s">
        <v>465</v>
      </c>
      <c r="CQ120" s="958"/>
      <c r="CR120" s="958"/>
      <c r="CS120" s="958"/>
      <c r="CT120" s="958"/>
      <c r="CU120" s="958"/>
      <c r="CV120" s="958"/>
      <c r="CW120" s="958"/>
      <c r="CX120" s="958"/>
      <c r="CY120" s="958"/>
      <c r="CZ120" s="958"/>
      <c r="DA120" s="958"/>
      <c r="DB120" s="958"/>
      <c r="DC120" s="958"/>
      <c r="DD120" s="958"/>
      <c r="DE120" s="958"/>
      <c r="DF120" s="959"/>
      <c r="DG120" s="946">
        <v>4257141</v>
      </c>
      <c r="DH120" s="927"/>
      <c r="DI120" s="927"/>
      <c r="DJ120" s="927"/>
      <c r="DK120" s="927"/>
      <c r="DL120" s="927">
        <v>3418122</v>
      </c>
      <c r="DM120" s="927"/>
      <c r="DN120" s="927"/>
      <c r="DO120" s="927"/>
      <c r="DP120" s="927"/>
      <c r="DQ120" s="927">
        <v>3279465</v>
      </c>
      <c r="DR120" s="927"/>
      <c r="DS120" s="927"/>
      <c r="DT120" s="927"/>
      <c r="DU120" s="927"/>
      <c r="DV120" s="928">
        <v>97.4</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128</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392435</v>
      </c>
      <c r="BR121" s="899"/>
      <c r="BS121" s="899"/>
      <c r="BT121" s="899"/>
      <c r="BU121" s="899"/>
      <c r="BV121" s="899">
        <v>346877</v>
      </c>
      <c r="BW121" s="899"/>
      <c r="BX121" s="899"/>
      <c r="BY121" s="899"/>
      <c r="BZ121" s="899"/>
      <c r="CA121" s="899">
        <v>357109</v>
      </c>
      <c r="CB121" s="899"/>
      <c r="CC121" s="899"/>
      <c r="CD121" s="899"/>
      <c r="CE121" s="899"/>
      <c r="CF121" s="960">
        <v>10.6</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t="s">
        <v>128</v>
      </c>
      <c r="DH121" s="899"/>
      <c r="DI121" s="899"/>
      <c r="DJ121" s="899"/>
      <c r="DK121" s="899"/>
      <c r="DL121" s="899" t="s">
        <v>128</v>
      </c>
      <c r="DM121" s="899"/>
      <c r="DN121" s="899"/>
      <c r="DO121" s="899"/>
      <c r="DP121" s="899"/>
      <c r="DQ121" s="899" t="s">
        <v>128</v>
      </c>
      <c r="DR121" s="899"/>
      <c r="DS121" s="899"/>
      <c r="DT121" s="899"/>
      <c r="DU121" s="899"/>
      <c r="DV121" s="876" t="s">
        <v>128</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5846868</v>
      </c>
      <c r="BR122" s="930"/>
      <c r="BS122" s="930"/>
      <c r="BT122" s="930"/>
      <c r="BU122" s="930"/>
      <c r="BV122" s="930">
        <v>5666809</v>
      </c>
      <c r="BW122" s="930"/>
      <c r="BX122" s="930"/>
      <c r="BY122" s="930"/>
      <c r="BZ122" s="930"/>
      <c r="CA122" s="930">
        <v>5484709</v>
      </c>
      <c r="CB122" s="930"/>
      <c r="CC122" s="930"/>
      <c r="CD122" s="930"/>
      <c r="CE122" s="930"/>
      <c r="CF122" s="931">
        <v>162.9</v>
      </c>
      <c r="CG122" s="932"/>
      <c r="CH122" s="932"/>
      <c r="CI122" s="932"/>
      <c r="CJ122" s="932"/>
      <c r="CK122" s="954"/>
      <c r="CL122" s="940"/>
      <c r="CM122" s="940"/>
      <c r="CN122" s="940"/>
      <c r="CO122" s="941"/>
      <c r="CP122" s="920" t="s">
        <v>403</v>
      </c>
      <c r="CQ122" s="921"/>
      <c r="CR122" s="921"/>
      <c r="CS122" s="921"/>
      <c r="CT122" s="921"/>
      <c r="CU122" s="921"/>
      <c r="CV122" s="921"/>
      <c r="CW122" s="921"/>
      <c r="CX122" s="921"/>
      <c r="CY122" s="921"/>
      <c r="CZ122" s="921"/>
      <c r="DA122" s="921"/>
      <c r="DB122" s="921"/>
      <c r="DC122" s="921"/>
      <c r="DD122" s="921"/>
      <c r="DE122" s="921"/>
      <c r="DF122" s="922"/>
      <c r="DG122" s="898" t="s">
        <v>128</v>
      </c>
      <c r="DH122" s="899"/>
      <c r="DI122" s="899"/>
      <c r="DJ122" s="899"/>
      <c r="DK122" s="899"/>
      <c r="DL122" s="899" t="s">
        <v>128</v>
      </c>
      <c r="DM122" s="899"/>
      <c r="DN122" s="899"/>
      <c r="DO122" s="899"/>
      <c r="DP122" s="899"/>
      <c r="DQ122" s="899" t="s">
        <v>128</v>
      </c>
      <c r="DR122" s="899"/>
      <c r="DS122" s="899"/>
      <c r="DT122" s="899"/>
      <c r="DU122" s="899"/>
      <c r="DV122" s="876" t="s">
        <v>128</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470</v>
      </c>
      <c r="BP123" s="963"/>
      <c r="BQ123" s="917">
        <v>9352714</v>
      </c>
      <c r="BR123" s="918"/>
      <c r="BS123" s="918"/>
      <c r="BT123" s="918"/>
      <c r="BU123" s="918"/>
      <c r="BV123" s="918">
        <v>9061626</v>
      </c>
      <c r="BW123" s="918"/>
      <c r="BX123" s="918"/>
      <c r="BY123" s="918"/>
      <c r="BZ123" s="918"/>
      <c r="CA123" s="918">
        <v>8957590</v>
      </c>
      <c r="CB123" s="918"/>
      <c r="CC123" s="918"/>
      <c r="CD123" s="918"/>
      <c r="CE123" s="918"/>
      <c r="CF123" s="828"/>
      <c r="CG123" s="829"/>
      <c r="CH123" s="829"/>
      <c r="CI123" s="829"/>
      <c r="CJ123" s="919"/>
      <c r="CK123" s="954"/>
      <c r="CL123" s="940"/>
      <c r="CM123" s="940"/>
      <c r="CN123" s="940"/>
      <c r="CO123" s="941"/>
      <c r="CP123" s="920" t="s">
        <v>471</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128</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53.2</v>
      </c>
      <c r="BR124" s="916"/>
      <c r="BS124" s="916"/>
      <c r="BT124" s="916"/>
      <c r="BU124" s="916"/>
      <c r="BV124" s="916">
        <v>28.7</v>
      </c>
      <c r="BW124" s="916"/>
      <c r="BX124" s="916"/>
      <c r="BY124" s="916"/>
      <c r="BZ124" s="916"/>
      <c r="CA124" s="916">
        <v>21.7</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128</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55</v>
      </c>
      <c r="AB127" s="862"/>
      <c r="AC127" s="862"/>
      <c r="AD127" s="862"/>
      <c r="AE127" s="863"/>
      <c r="AF127" s="864">
        <v>26</v>
      </c>
      <c r="AG127" s="862"/>
      <c r="AH127" s="862"/>
      <c r="AI127" s="862"/>
      <c r="AJ127" s="863"/>
      <c r="AK127" s="864">
        <v>12</v>
      </c>
      <c r="AL127" s="862"/>
      <c r="AM127" s="862"/>
      <c r="AN127" s="862"/>
      <c r="AO127" s="863"/>
      <c r="AP127" s="909">
        <v>0</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29034</v>
      </c>
      <c r="AB128" s="883"/>
      <c r="AC128" s="883"/>
      <c r="AD128" s="883"/>
      <c r="AE128" s="884"/>
      <c r="AF128" s="885">
        <v>17434</v>
      </c>
      <c r="AG128" s="883"/>
      <c r="AH128" s="883"/>
      <c r="AI128" s="883"/>
      <c r="AJ128" s="884"/>
      <c r="AK128" s="885">
        <v>30730</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128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v>4435</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3874198</v>
      </c>
      <c r="AB129" s="862"/>
      <c r="AC129" s="862"/>
      <c r="AD129" s="862"/>
      <c r="AE129" s="863"/>
      <c r="AF129" s="864">
        <v>3879421</v>
      </c>
      <c r="AG129" s="862"/>
      <c r="AH129" s="862"/>
      <c r="AI129" s="862"/>
      <c r="AJ129" s="863"/>
      <c r="AK129" s="864">
        <v>3856774</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128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542369</v>
      </c>
      <c r="AB130" s="862"/>
      <c r="AC130" s="862"/>
      <c r="AD130" s="862"/>
      <c r="AE130" s="863"/>
      <c r="AF130" s="864">
        <v>523920</v>
      </c>
      <c r="AG130" s="862"/>
      <c r="AH130" s="862"/>
      <c r="AI130" s="862"/>
      <c r="AJ130" s="863"/>
      <c r="AK130" s="864">
        <v>490601</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7.9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3331829</v>
      </c>
      <c r="AB131" s="845"/>
      <c r="AC131" s="845"/>
      <c r="AD131" s="845"/>
      <c r="AE131" s="846"/>
      <c r="AF131" s="847">
        <v>3355501</v>
      </c>
      <c r="AG131" s="845"/>
      <c r="AH131" s="845"/>
      <c r="AI131" s="845"/>
      <c r="AJ131" s="846"/>
      <c r="AK131" s="847">
        <v>3366173</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21.7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8.5820730899999997</v>
      </c>
      <c r="AB132" s="825"/>
      <c r="AC132" s="825"/>
      <c r="AD132" s="825"/>
      <c r="AE132" s="826"/>
      <c r="AF132" s="827">
        <v>5.4027699589999996</v>
      </c>
      <c r="AG132" s="825"/>
      <c r="AH132" s="825"/>
      <c r="AI132" s="825"/>
      <c r="AJ132" s="826"/>
      <c r="AK132" s="827">
        <v>9.8156868349999993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9.1</v>
      </c>
      <c r="AB133" s="804"/>
      <c r="AC133" s="804"/>
      <c r="AD133" s="804"/>
      <c r="AE133" s="805"/>
      <c r="AF133" s="803">
        <v>7.8</v>
      </c>
      <c r="AG133" s="804"/>
      <c r="AH133" s="804"/>
      <c r="AI133" s="804"/>
      <c r="AJ133" s="805"/>
      <c r="AK133" s="803">
        <v>7.9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ANHLxpbERSlODrFZ0mO4lSOUCUvkS0qEiKa8o5IK6ERIIuavKQW+rn8fMRs7RJTxiV7lhyUjgdvGTJmPKglRA==" saltValue="7PTVEpv9UcinS6F+nojL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dFZIkp8JsVo79+hQjLK7tAlzvtBquqwRpe9FNCqC43IK4SgyyIqOC0E0FBn3lrpY9vDtWhjlKisutxK2uN/TA==" saltValue="AGMGtIaBVMjisgEw8O5/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0EHbRMJ+xcGpG5knJ1d/uVTEyyTtleC9aD5eiwXds8Gfc+JpIglOiOxbv2sS6nFax9I4viJ0dUusxRpFftFrw==" saltValue="hs3km1FH/w7B5ws2uyPXW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4"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5"/>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8" t="s">
        <v>505</v>
      </c>
      <c r="AL9" s="1239"/>
      <c r="AM9" s="1239"/>
      <c r="AN9" s="1240"/>
      <c r="AO9" s="313">
        <v>1149435</v>
      </c>
      <c r="AP9" s="313">
        <v>82717</v>
      </c>
      <c r="AQ9" s="314">
        <v>92300</v>
      </c>
      <c r="AR9" s="315">
        <v>-10.4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8" t="s">
        <v>506</v>
      </c>
      <c r="AL10" s="1239"/>
      <c r="AM10" s="1239"/>
      <c r="AN10" s="1240"/>
      <c r="AO10" s="316">
        <v>115069</v>
      </c>
      <c r="AP10" s="316">
        <v>8281</v>
      </c>
      <c r="AQ10" s="317">
        <v>10627</v>
      </c>
      <c r="AR10" s="318">
        <v>-22.1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8" t="s">
        <v>507</v>
      </c>
      <c r="AL11" s="1239"/>
      <c r="AM11" s="1239"/>
      <c r="AN11" s="1240"/>
      <c r="AO11" s="316">
        <v>166441</v>
      </c>
      <c r="AP11" s="316">
        <v>11978</v>
      </c>
      <c r="AQ11" s="317">
        <v>14044</v>
      </c>
      <c r="AR11" s="318">
        <v>-14.7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8" t="s">
        <v>508</v>
      </c>
      <c r="AL12" s="1239"/>
      <c r="AM12" s="1239"/>
      <c r="AN12" s="1240"/>
      <c r="AO12" s="316" t="s">
        <v>509</v>
      </c>
      <c r="AP12" s="316" t="s">
        <v>509</v>
      </c>
      <c r="AQ12" s="317">
        <v>859</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8" t="s">
        <v>510</v>
      </c>
      <c r="AL13" s="1239"/>
      <c r="AM13" s="1239"/>
      <c r="AN13" s="1240"/>
      <c r="AO13" s="316" t="s">
        <v>509</v>
      </c>
      <c r="AP13" s="316" t="s">
        <v>509</v>
      </c>
      <c r="AQ13" s="317">
        <v>30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8" t="s">
        <v>511</v>
      </c>
      <c r="AL14" s="1239"/>
      <c r="AM14" s="1239"/>
      <c r="AN14" s="1240"/>
      <c r="AO14" s="316">
        <v>111251</v>
      </c>
      <c r="AP14" s="316">
        <v>8006</v>
      </c>
      <c r="AQ14" s="317">
        <v>4161</v>
      </c>
      <c r="AR14" s="318">
        <v>92.4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8" t="s">
        <v>512</v>
      </c>
      <c r="AL15" s="1239"/>
      <c r="AM15" s="1239"/>
      <c r="AN15" s="1240"/>
      <c r="AO15" s="316">
        <v>55313</v>
      </c>
      <c r="AP15" s="316">
        <v>3980</v>
      </c>
      <c r="AQ15" s="317">
        <v>2030</v>
      </c>
      <c r="AR15" s="318">
        <v>96.1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1" t="s">
        <v>513</v>
      </c>
      <c r="AL16" s="1242"/>
      <c r="AM16" s="1242"/>
      <c r="AN16" s="1243"/>
      <c r="AO16" s="316">
        <v>-113754</v>
      </c>
      <c r="AP16" s="316">
        <v>-8186</v>
      </c>
      <c r="AQ16" s="317">
        <v>-8642</v>
      </c>
      <c r="AR16" s="318">
        <v>-5.3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1" t="s">
        <v>186</v>
      </c>
      <c r="AL17" s="1242"/>
      <c r="AM17" s="1242"/>
      <c r="AN17" s="1243"/>
      <c r="AO17" s="316">
        <v>1483755</v>
      </c>
      <c r="AP17" s="316">
        <v>106776</v>
      </c>
      <c r="AQ17" s="317">
        <v>115409</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5" t="s">
        <v>518</v>
      </c>
      <c r="AL21" s="1236"/>
      <c r="AM21" s="1236"/>
      <c r="AN21" s="1237"/>
      <c r="AO21" s="328">
        <v>10.65</v>
      </c>
      <c r="AP21" s="329">
        <v>10.59</v>
      </c>
      <c r="AQ21" s="330">
        <v>0.06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5" t="s">
        <v>519</v>
      </c>
      <c r="AL22" s="1236"/>
      <c r="AM22" s="1236"/>
      <c r="AN22" s="1237"/>
      <c r="AO22" s="333">
        <v>92.4</v>
      </c>
      <c r="AP22" s="334">
        <v>96.7</v>
      </c>
      <c r="AQ22" s="335">
        <v>-4.3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4"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5"/>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523</v>
      </c>
      <c r="AL32" s="1227"/>
      <c r="AM32" s="1227"/>
      <c r="AN32" s="1228"/>
      <c r="AO32" s="343">
        <v>525848</v>
      </c>
      <c r="AP32" s="343">
        <v>37842</v>
      </c>
      <c r="AQ32" s="344">
        <v>54047</v>
      </c>
      <c r="AR32" s="345">
        <v>-30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524</v>
      </c>
      <c r="AL33" s="1227"/>
      <c r="AM33" s="1227"/>
      <c r="AN33" s="1228"/>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525</v>
      </c>
      <c r="AL34" s="1227"/>
      <c r="AM34" s="1227"/>
      <c r="AN34" s="1228"/>
      <c r="AO34" s="343" t="s">
        <v>509</v>
      </c>
      <c r="AP34" s="343" t="s">
        <v>509</v>
      </c>
      <c r="AQ34" s="344" t="s">
        <v>509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526</v>
      </c>
      <c r="AL35" s="1227"/>
      <c r="AM35" s="1227"/>
      <c r="AN35" s="1228"/>
      <c r="AO35" s="343">
        <v>321309</v>
      </c>
      <c r="AP35" s="343">
        <v>23122</v>
      </c>
      <c r="AQ35" s="344">
        <v>14654</v>
      </c>
      <c r="AR35" s="345">
        <v>57.8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527</v>
      </c>
      <c r="AL36" s="1227"/>
      <c r="AM36" s="1227"/>
      <c r="AN36" s="1228"/>
      <c r="AO36" s="343">
        <v>4575</v>
      </c>
      <c r="AP36" s="343">
        <v>329</v>
      </c>
      <c r="AQ36" s="344">
        <v>3772</v>
      </c>
      <c r="AR36" s="345">
        <v>-91.3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528</v>
      </c>
      <c r="AL37" s="1227"/>
      <c r="AM37" s="1227"/>
      <c r="AN37" s="1228"/>
      <c r="AO37" s="343">
        <v>12</v>
      </c>
      <c r="AP37" s="343">
        <v>1</v>
      </c>
      <c r="AQ37" s="344">
        <v>740</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529</v>
      </c>
      <c r="AL38" s="1230"/>
      <c r="AM38" s="1230"/>
      <c r="AN38" s="1231"/>
      <c r="AO38" s="346" t="s">
        <v>509</v>
      </c>
      <c r="AP38" s="346" t="s">
        <v>509</v>
      </c>
      <c r="AQ38" s="347">
        <v>12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530</v>
      </c>
      <c r="AL39" s="1230"/>
      <c r="AM39" s="1230"/>
      <c r="AN39" s="1231"/>
      <c r="AO39" s="343">
        <v>-30730</v>
      </c>
      <c r="AP39" s="343">
        <v>-2211</v>
      </c>
      <c r="AQ39" s="344">
        <v>-2627</v>
      </c>
      <c r="AR39" s="345">
        <v>-15.8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531</v>
      </c>
      <c r="AL40" s="1227"/>
      <c r="AM40" s="1227"/>
      <c r="AN40" s="1228"/>
      <c r="AO40" s="343">
        <v>-490601</v>
      </c>
      <c r="AP40" s="343">
        <v>-35305</v>
      </c>
      <c r="AQ40" s="344">
        <v>-48398</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298</v>
      </c>
      <c r="AL41" s="1233"/>
      <c r="AM41" s="1233"/>
      <c r="AN41" s="1234"/>
      <c r="AO41" s="343">
        <v>330413</v>
      </c>
      <c r="AP41" s="343">
        <v>23778</v>
      </c>
      <c r="AQ41" s="344">
        <v>22201</v>
      </c>
      <c r="AR41" s="345">
        <v>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500</v>
      </c>
      <c r="AN49" s="1221" t="s">
        <v>535</v>
      </c>
      <c r="AO49" s="1222"/>
      <c r="AP49" s="1222"/>
      <c r="AQ49" s="1222"/>
      <c r="AR49" s="122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4738609</v>
      </c>
      <c r="AN51" s="365">
        <v>319163</v>
      </c>
      <c r="AO51" s="366">
        <v>-7.1</v>
      </c>
      <c r="AP51" s="367">
        <v>75972</v>
      </c>
      <c r="AQ51" s="368">
        <v>-10.8</v>
      </c>
      <c r="AR51" s="369">
        <v>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356863</v>
      </c>
      <c r="AN52" s="373">
        <v>24036</v>
      </c>
      <c r="AO52" s="374">
        <v>-29.8</v>
      </c>
      <c r="AP52" s="375">
        <v>40712</v>
      </c>
      <c r="AQ52" s="376">
        <v>4.8</v>
      </c>
      <c r="AR52" s="377">
        <v>-34.6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3602262</v>
      </c>
      <c r="AN53" s="365">
        <v>245670</v>
      </c>
      <c r="AO53" s="366">
        <v>-23</v>
      </c>
      <c r="AP53" s="367">
        <v>79466</v>
      </c>
      <c r="AQ53" s="368">
        <v>4.5999999999999996</v>
      </c>
      <c r="AR53" s="369">
        <v>-27.6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234084</v>
      </c>
      <c r="AN54" s="373">
        <v>15964</v>
      </c>
      <c r="AO54" s="374">
        <v>-33.6</v>
      </c>
      <c r="AP54" s="375">
        <v>44645</v>
      </c>
      <c r="AQ54" s="376">
        <v>9.6999999999999993</v>
      </c>
      <c r="AR54" s="377">
        <v>-43.3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2136852</v>
      </c>
      <c r="AN55" s="365">
        <v>147787</v>
      </c>
      <c r="AO55" s="366">
        <v>-39.799999999999997</v>
      </c>
      <c r="AP55" s="367">
        <v>90072</v>
      </c>
      <c r="AQ55" s="368">
        <v>13.3</v>
      </c>
      <c r="AR55" s="369">
        <v>-53.1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256697</v>
      </c>
      <c r="AN56" s="373">
        <v>17753</v>
      </c>
      <c r="AO56" s="374">
        <v>11.2</v>
      </c>
      <c r="AP56" s="375">
        <v>46083</v>
      </c>
      <c r="AQ56" s="376">
        <v>3.2</v>
      </c>
      <c r="AR56" s="377">
        <v>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1927330</v>
      </c>
      <c r="AN57" s="365">
        <v>135996</v>
      </c>
      <c r="AO57" s="366">
        <v>-8</v>
      </c>
      <c r="AP57" s="367">
        <v>88328</v>
      </c>
      <c r="AQ57" s="368">
        <v>-1.9</v>
      </c>
      <c r="AR57" s="369">
        <v>-6.1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166999</v>
      </c>
      <c r="AN58" s="373">
        <v>11784</v>
      </c>
      <c r="AO58" s="374">
        <v>-33.6</v>
      </c>
      <c r="AP58" s="375">
        <v>49013</v>
      </c>
      <c r="AQ58" s="376">
        <v>6.4</v>
      </c>
      <c r="AR58" s="377">
        <v>-40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1954424</v>
      </c>
      <c r="AN59" s="365">
        <v>140647</v>
      </c>
      <c r="AO59" s="366">
        <v>3.4</v>
      </c>
      <c r="AP59" s="367">
        <v>103390</v>
      </c>
      <c r="AQ59" s="368">
        <v>17.100000000000001</v>
      </c>
      <c r="AR59" s="369">
        <v>-13.7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120549</v>
      </c>
      <c r="AN60" s="373">
        <v>8675</v>
      </c>
      <c r="AO60" s="374">
        <v>-26.4</v>
      </c>
      <c r="AP60" s="375">
        <v>51269</v>
      </c>
      <c r="AQ60" s="376">
        <v>4.5999999999999996</v>
      </c>
      <c r="AR60" s="377">
        <v>-31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2871895</v>
      </c>
      <c r="AN61" s="380">
        <v>197853</v>
      </c>
      <c r="AO61" s="381">
        <v>-14.9</v>
      </c>
      <c r="AP61" s="382">
        <v>87446</v>
      </c>
      <c r="AQ61" s="383">
        <v>4.5</v>
      </c>
      <c r="AR61" s="369">
        <v>-19.399999999999999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227038</v>
      </c>
      <c r="AN62" s="373">
        <v>15642</v>
      </c>
      <c r="AO62" s="374">
        <v>-22.4</v>
      </c>
      <c r="AP62" s="375">
        <v>46344</v>
      </c>
      <c r="AQ62" s="376">
        <v>5.7</v>
      </c>
      <c r="AR62" s="377">
        <v>-28.1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DJAvwjXVbFabYo/POP0nhUv9nYepbHqTrTY+13Psyt3ZSb745YzfUy8x9aGt3HjGAgP6zO4NG7t5GtrVnnZHA==" saltValue="T4vcQcrblyAUEwrIO1Qz7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NwQMlE9zWX4gPgpi9a9pEIFClQiokqRWx4iSBh7VazSIoxxK1pGZqG6sNzANblPLjCbvDGsQzw/rwUodOenGYg==" saltValue="TXQc1tef5sA+5SXkBJ91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lvsxii8bYJA3fmv34ByzVbbsHjddB+Jv89sH2AjJtmoDo0T5uoWxKqCPGQCnXhsgPycb9sDDJOIJxpU6D9Pdcw==" saltValue="Ftr1a242iC8BN9PKoDDY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44" t="s">
        <v>3</v>
      </c>
      <c r="D47" s="1244"/>
      <c r="E47" s="1245"/>
      <c r="F47" s="11">
        <v>52.43</v>
      </c>
      <c r="G47" s="12">
        <v>46.96</v>
      </c>
      <c r="H47" s="12">
        <v>44.54</v>
      </c>
      <c r="I47" s="12">
        <v>37.56</v>
      </c>
      <c r="J47" s="13">
        <v>31.26</v>
      </c>
    </row>
    <row r="48" spans="2:10" ht="57.75" customHeight="1" x14ac:dyDescent="0.15">
      <c r="B48" s="14"/>
      <c r="C48" s="1246" t="s">
        <v>4</v>
      </c>
      <c r="D48" s="1246"/>
      <c r="E48" s="1247"/>
      <c r="F48" s="15">
        <v>27.55</v>
      </c>
      <c r="G48" s="16">
        <v>79.989999999999995</v>
      </c>
      <c r="H48" s="16">
        <v>11.27</v>
      </c>
      <c r="I48" s="16">
        <v>14.16</v>
      </c>
      <c r="J48" s="17">
        <v>8.35</v>
      </c>
    </row>
    <row r="49" spans="2:10" ht="57.75" customHeight="1" thickBot="1" x14ac:dyDescent="0.2">
      <c r="B49" s="18"/>
      <c r="C49" s="1248" t="s">
        <v>5</v>
      </c>
      <c r="D49" s="1248"/>
      <c r="E49" s="1249"/>
      <c r="F49" s="19" t="s">
        <v>556</v>
      </c>
      <c r="G49" s="20">
        <v>30.64</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4MsfzfWAb9SfHYCCtPO/g1wBVmKClvffIWfwOd2kZS3RR6n7aNYZZ5wwQKsOYLb5gPcP9nC6nZh8GsdfcgyFAw==" saltValue="evkXUbP/inTmnS6ffuC3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2021-03-04T05:56:07Z</cp:lastPrinted>
  <dcterms:created xsi:type="dcterms:W3CDTF">2021-02-05T01:06:23Z</dcterms:created>
  <dcterms:modified xsi:type="dcterms:W3CDTF">2021-11-19T04:48:07Z</dcterms:modified>
  <cp:category/>
</cp:coreProperties>
</file>