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3 塩竈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O36" i="10"/>
  <c r="BW36" i="10"/>
  <c r="AM36" i="10"/>
  <c r="CO35" i="10"/>
  <c r="BW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AM34" i="10" l="1"/>
  <c r="AM35" i="10" s="1"/>
  <c r="BE34" i="10" s="1"/>
  <c r="BE35" i="10" s="1"/>
  <c r="BE36" i="10" s="1"/>
  <c r="BE37" i="10" s="1"/>
</calcChain>
</file>

<file path=xl/sharedStrings.xml><?xml version="1.0" encoding="utf-8"?>
<sst xmlns="http://schemas.openxmlformats.org/spreadsheetml/2006/main" count="1099" uniqueCount="612">
  <si>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</si>
  <si>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</si>
  <si>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</si>
  <si>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</si>
  <si>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</si>
  <si>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</si>
  <si>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</si>
  <si>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</si>
  <si>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</si>
  <si>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</si>
  <si>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</si>
  <si>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</si>
  <si>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</si>
  <si>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</si>
  <si>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</si>
  <si>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</si>
  <si>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</si>
  <si>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</si>
  <si>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</si>
  <si>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</si>
  <si>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</si>
  <si>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</si>
  <si>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</si>
  <si>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</si>
  <si>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</si>
  <si>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</si>
  <si>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</si>
  <si>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</si>
  <si>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</si>
  <si>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</si>
  <si>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</si>
  <si>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</si>
  <si>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</si>
  <si>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</si>
  <si>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</si>
  <si>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</si>
  <si>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</si>
  <si>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</si>
  <si>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</si>
  <si>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</si>
  <si>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</si>
  <si>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</si>
  <si>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</si>
  <si>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</si>
  <si>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</si>
  <si>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</si>
  <si>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</si>
  <si>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</si>
  <si>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</si>
  <si>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</si>
  <si>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</si>
  <si>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</si>
  <si>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</si>
  <si>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</si>
  <si>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</si>
  <si>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</si>
  <si>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</si>
  <si>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</si>
  <si>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</si>
  <si>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</si>
  <si>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</si>
  <si>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</si>
  <si>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</si>
  <si>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</si>
  <si>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</si>
  <si>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</si>
  <si>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</si>
  <si>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</si>
  <si>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</si>
  <si>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</si>
  <si>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</si>
  <si>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</si>
  <si>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</si>
  <si>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</si>
  <si>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</si>
  <si>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</si>
  <si>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</si>
  <si>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</si>
  <si>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</si>
  <si>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</si>
  <si>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</si>
  <si>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</si>
  <si>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</si>
  <si>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</si>
  <si>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</si>
  <si>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</si>
  <si>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</si>
  <si>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</si>
  <si>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</si>
  <si>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</si>
  <si>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</si>
  <si>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</si>
  <si>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</si>
  <si>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</si>
  <si>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</si>
  <si>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</si>
  <si>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</si>
  <si>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</si>
  <si>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</si>
  <si>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</si>
  <si>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</si>
  <si>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</si>
  <si>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</si>
  <si>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</si>
  <si>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</si>
  <si>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</si>
  <si>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</si>
  <si>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</si>
  <si>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</si>
  <si>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</si>
  <si>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</si>
  <si>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</si>
  <si>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</si>
  <si>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</si>
  <si>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</si>
  <si>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</si>
  <si>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</si>
  <si>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</si>
  <si>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</si>
  <si>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</si>
  <si>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</si>
  <si>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</si>
  <si>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</si>
  <si>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</si>
  <si>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</si>
  <si>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</si>
  <si>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</si>
  <si>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</si>
  <si>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</si>
  <si>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</si>
  <si>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</si>
  <si>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</si>
  <si>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</si>
  <si>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</si>
  <si>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</si>
  <si>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</si>
  <si>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</si>
  <si>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</si>
  <si>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</si>
  <si>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</si>
  <si>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</si>
  <si>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</si>
  <si>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</si>
  <si>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</si>
  <si>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</si>
  <si>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</si>
  <si>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</si>
  <si>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</si>
  <si>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</si>
  <si>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</si>
  <si>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</si>
  <si>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</si>
  <si>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</si>
  <si>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</si>
  <si>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</si>
  <si>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</si>
  <si>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</si>
  <si>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</si>
  <si>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</si>
  <si>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</si>
  <si>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</si>
  <si>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</si>
  <si>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</si>
  <si>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</si>
  <si>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</si>
  <si>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</si>
  <si>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</si>
  <si>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</si>
  <si>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</si>
  <si>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</si>
  <si>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</si>
  <si>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</si>
  <si>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</si>
  <si>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</si>
  <si>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</si>
  <si>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</si>
  <si>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</si>
  <si>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</si>
  <si>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</si>
  <si>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</si>
  <si>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</si>
  <si>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</si>
  <si>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</si>
  <si>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</si>
  <si>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</si>
  <si>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</si>
  <si>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</si>
  <si>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</si>
  <si>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</si>
  <si>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</si>
  <si>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</si>
  <si>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</si>
  <si>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</si>
  <si>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</si>
  <si>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</si>
  <si>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</si>
  <si>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</si>
  <si>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</si>
  <si>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</si>
  <si>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</si>
  <si>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</si>
  <si>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</si>
  <si>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</si>
  <si>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</si>
  <si>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</si>
  <si>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</si>
  <si>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</si>
  <si>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</si>
  <si>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</si>
  <si>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</si>
  <si>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</si>
  <si>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</si>
  <si>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宮城県塩竈市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</si>
  <si>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</si>
  <si>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</si>
  <si>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</si>
  <si>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</si>
  <si>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</si>
  <si>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</si>
  <si>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</si>
  <si>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</si>
  <si>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</si>
  <si>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</si>
  <si>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</si>
  <si>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</si>
  <si>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</si>
  <si>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</si>
  <si>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</si>
  <si>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</si>
  <si>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</si>
  <si>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</si>
  <si>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</si>
  <si>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</si>
  <si>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</si>
  <si>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</si>
  <si>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</si>
  <si>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</si>
  <si>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</si>
  <si>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</si>
  <si>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</si>
  <si>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</si>
  <si>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</si>
  <si>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</si>
  <si>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</si>
  <si>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</si>
  <si>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</si>
  <si>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</si>
  <si>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</si>
  <si>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</si>
  <si>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</si>
  <si>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</si>
  <si>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</si>
  <si>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</si>
  <si>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</si>
  <si>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</si>
  <si>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</si>
  <si>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</si>
  <si>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</si>
  <si>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</si>
  <si>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</si>
  <si>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</si>
  <si>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</si>
  <si>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</si>
  <si>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</si>
  <si>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</si>
  <si>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</si>
  <si>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</si>
  <si>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</si>
  <si>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</si>
  <si>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</si>
  <si>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</si>
  <si>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</si>
  <si>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</si>
  <si>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</si>
  <si>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</si>
  <si>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</si>
  <si>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</si>
  <si>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</si>
  <si>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</si>
  <si>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</si>
  <si>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</si>
  <si>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</si>
  <si>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</si>
  <si>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</si>
  <si>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</si>
  <si>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</si>
  <si>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</si>
  <si>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</si>
  <si>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</si>
  <si>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</si>
  <si>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</si>
  <si>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</si>
  <si>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</si>
  <si>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</si>
  <si>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</si>
  <si>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</si>
  <si>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</si>
  <si>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</si>
  <si>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</si>
  <si>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</si>
  <si>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</si>
  <si>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</si>
  <si>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</si>
  <si>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</si>
  <si>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</si>
  <si>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</si>
  <si>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</si>
  <si>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</si>
  <si>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</si>
  <si>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</si>
  <si>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</si>
  <si>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</si>
  <si>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</si>
  <si>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</si>
  <si>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</si>
  <si>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</si>
  <si>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</si>
  <si>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</si>
  <si>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</si>
  <si>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</si>
  <si>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</si>
  <si>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</si>
  <si>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</si>
  <si>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</si>
  <si>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</si>
  <si>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</si>
  <si>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</si>
  <si>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</si>
  <si>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</si>
  <si>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</si>
  <si>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</si>
  <si>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</si>
  <si>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</si>
  <si>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</si>
  <si>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</si>
  <si>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</si>
  <si>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</si>
  <si>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</si>
  <si>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</si>
  <si>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</si>
  <si>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</si>
  <si>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</si>
  <si>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</si>
  <si>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</si>
  <si>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</si>
  <si>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</si>
  <si>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</si>
  <si>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</si>
  <si>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</si>
  <si>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</si>
  <si>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</si>
  <si>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</si>
  <si>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</si>
  <si>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</si>
  <si>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</si>
  <si>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</si>
  <si>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</si>
  <si>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</si>
  <si>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</si>
  <si>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</si>
  <si>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</si>
  <si>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</si>
  <si>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</si>
  <si>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</si>
  <si>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</si>
  <si>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宮城県塩竈市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</si>
  <si>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</si>
  <si>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</si>
  <si>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</si>
  <si>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</si>
  <si>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</si>
  <si>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</si>
  <si>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</si>
  <si>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</si>
  <si>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</si>
  <si>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</si>
  <si>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</si>
  <si>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</si>
  <si>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</si>
  <si>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</si>
  <si>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</si>
  <si>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</si>
  <si>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</si>
  <si>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</si>
  <si>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</si>
  <si>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</si>
  <si>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</si>
  <si>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</si>
  <si>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</si>
  <si>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</si>
  <si>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</si>
  <si>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</si>
  <si>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</si>
  <si>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</si>
  <si>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</si>
  <si>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</si>
  <si>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</si>
  <si>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</si>
  <si>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</si>
  <si>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</si>
  <si>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</si>
  <si>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</si>
  <si>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</si>
  <si>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</si>
  <si>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</si>
  <si>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</si>
  <si>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</si>
  <si>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</si>
  <si>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</si>
  <si>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法適用企業</t>
    <phoneticPr fontId="5"/>
  </si>
  <si>
    <t>塩竈市交通事業特別会計</t>
    <phoneticPr fontId="5"/>
  </si>
  <si>
    <t>-</t>
    <phoneticPr fontId="5"/>
  </si>
  <si>
    <t>法非適用企業</t>
    <phoneticPr fontId="5"/>
  </si>
  <si>
    <t>塩竈市魚市場事業特別会計</t>
    <phoneticPr fontId="5"/>
  </si>
  <si>
    <t>法非適用企業</t>
    <phoneticPr fontId="5"/>
  </si>
  <si>
    <t>塩竈市下水道事業特別会計</t>
    <phoneticPr fontId="5"/>
  </si>
  <si>
    <t>塩竈市漁業集落排水事業特別会計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</si>
  <si>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</si>
  <si>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</si>
  <si>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</si>
  <si>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</si>
  <si>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</si>
  <si>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</si>
  <si>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</si>
  <si>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</si>
  <si>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</si>
  <si>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</si>
  <si>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</si>
  <si>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</si>
  <si>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</si>
  <si>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</si>
  <si>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</si>
  <si>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</si>
  <si>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</si>
  <si>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</si>
  <si>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</si>
  <si>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</si>
  <si>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</si>
  <si>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</si>
  <si>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</si>
  <si>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</si>
  <si>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</si>
  <si>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</si>
  <si>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</si>
  <si>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</si>
  <si>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</si>
  <si>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</si>
  <si>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</si>
  <si>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</si>
  <si>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</si>
  <si>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</si>
  <si>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</si>
  <si>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</si>
  <si>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</si>
  <si>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</si>
  <si>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</si>
  <si>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</si>
  <si>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</si>
  <si>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</si>
  <si>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</si>
  <si>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</si>
  <si>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</si>
  <si>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</si>
  <si>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</si>
  <si>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</si>
  <si>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</si>
  <si>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</si>
  <si>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</si>
  <si>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</si>
  <si>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</si>
  <si>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</si>
  <si>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</si>
  <si>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</si>
  <si>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</si>
  <si>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</si>
  <si>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</si>
  <si>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塩竈市魚市場事業特別会計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</si>
  <si>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</si>
  <si>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塩竈市立病院事業会計</t>
    <phoneticPr fontId="5"/>
  </si>
  <si>
    <t>(Ｆ)</t>
    <phoneticPr fontId="5"/>
  </si>
  <si>
    <t>塩竈市漁業集落排水事業特別会計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</si>
  <si>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</si>
  <si>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</si>
  <si>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</si>
  <si>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</si>
  <si>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</si>
  <si>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</si>
  <si>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</si>
  <si>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</si>
  <si>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</si>
  <si>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</si>
  <si>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</si>
  <si>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</si>
  <si>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</si>
  <si>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</si>
  <si>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</si>
  <si>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</si>
  <si>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</si>
  <si>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</si>
  <si>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</si>
  <si>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</si>
  <si>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</si>
  <si>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</si>
  <si>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</si>
  <si>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</si>
  <si>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</si>
  <si>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</si>
  <si>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</si>
  <si>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</si>
  <si>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</si>
  <si>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</si>
  <si>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</si>
  <si>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</si>
  <si>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</si>
  <si>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</si>
  <si>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</si>
  <si>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</si>
  <si>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</si>
  <si>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</si>
  <si>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</si>
  <si>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</si>
  <si>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</si>
  <si>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</si>
  <si>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</si>
  <si>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</si>
  <si>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</si>
  <si>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</si>
  <si>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</si>
  <si>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</si>
  <si>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</si>
  <si>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</si>
  <si>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</si>
  <si>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</si>
  <si>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</si>
  <si>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</si>
  <si>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</si>
  <si>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</si>
  <si>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</si>
  <si>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</si>
  <si>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</si>
  <si>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</si>
  <si>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</si>
  <si>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</si>
  <si>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</si>
  <si>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</si>
  <si>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</si>
  <si>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</si>
  <si>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</si>
  <si>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</si>
  <si>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</si>
  <si>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</si>
  <si>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</si>
  <si>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</si>
  <si>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</si>
  <si>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</si>
  <si>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</si>
  <si>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</si>
  <si>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</si>
  <si>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</si>
  <si>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</si>
  <si>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</si>
  <si>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</si>
  <si>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</si>
  <si>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</si>
  <si>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</si>
  <si>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19.55</t>
  </si>
  <si>
    <t>▲ 3.55</t>
  </si>
  <si>
    <t>▲ 2.51</t>
  </si>
  <si>
    <t>▲ 6.14</t>
  </si>
  <si>
    <t>塩竈市水道事業会計</t>
  </si>
  <si>
    <t>一般会計</t>
  </si>
  <si>
    <t>塩竈市下水道事業特別会計</t>
  </si>
  <si>
    <t>塩竈市国民健康保険事業特別会計</t>
  </si>
  <si>
    <t>塩竈市立病院事業会計</t>
  </si>
  <si>
    <t>塩竈市北浜地区復興土地区画整理事業特別会計</t>
  </si>
  <si>
    <t>塩竈市後期高齢者医療事業特別会計</t>
  </si>
  <si>
    <t>塩竈市漁業集落排水事業特別会計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</si>
  <si>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</si>
  <si>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</si>
  <si>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</si>
  <si>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</si>
  <si>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</si>
  <si>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</si>
  <si>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</si>
  <si>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</si>
  <si>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塩竈市東日本大震災復興交付金基金</t>
  </si>
  <si>
    <t>ふるさとしおがま復興基金</t>
  </si>
  <si>
    <t>塩竈市庁舎建設基金</t>
  </si>
  <si>
    <t>ミナト塩竈まちづくり基金</t>
  </si>
  <si>
    <t>塩竈市災害救助支援基金</t>
  </si>
  <si>
    <t>-</t>
    <phoneticPr fontId="2"/>
  </si>
  <si>
    <t>基金からの繰入金</t>
  </si>
  <si>
    <t>宮城県市町村職員退職手当組合</t>
    <phoneticPr fontId="2"/>
  </si>
  <si>
    <t>塩釜地区消防事務組合</t>
    <phoneticPr fontId="2"/>
  </si>
  <si>
    <t>宮城県市町村自治振興センター</t>
    <phoneticPr fontId="2"/>
  </si>
  <si>
    <t>宮城県後期高齢者医療広域連合</t>
    <phoneticPr fontId="2"/>
  </si>
  <si>
    <t>宮城県後期高齢者医療事業会計</t>
    <phoneticPr fontId="2"/>
  </si>
  <si>
    <t>-</t>
    <phoneticPr fontId="2"/>
  </si>
  <si>
    <t>塩釜港開発</t>
    <rPh sb="0" eb="5">
      <t>シオガマコウカイハツ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</si>
  <si>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</si>
  <si>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</si>
  <si>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</si>
  <si>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</si>
  <si>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り、類似団体と比して低い傾向にある一方で、有形固定資産減価償却率は上昇傾向にある。これは、昭和30～40年代に建設された学校庁舎が耐用年数を経過しているもしくは経過しつつある等、公共施設等の老朽化が進行していることが原因であると考えられる。
本市では、平成29年度に策定した公共施設等総合管理計画において、公共施設を更新・統廃合・長寿命化等を計画的に行い概ね24％縮減することを目標に掲げているので、今後その計画等に基づいた取組を進めることで上昇率を抑え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</si>
  <si>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</si>
  <si>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</si>
  <si>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</si>
  <si>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</si>
  <si>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</si>
  <si>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</si>
  <si>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本市における将来負担比率と実質公債費比率については、類似団体と比して前者は低水準であった一方、後者はこれまで高水準での推移となっていたが、令和元年度決算において類似団体と同水準となった。
これは現年度での地方債発行を抑制することで、地方債残高の早期縮小が図られているためである。
今後、一般会計及び公営企業会計での適切な新規債発行及び借換債を調整することで、将来負担比率、実質公債費比率共に適正な水準を保っていく。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</si>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</sst>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B195-4BE4-828A-2F41E32FDD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208391</c:v>
                </c:pt>
                <c:pt idx="1">
                  <c:v>242380</c:v>
                </c:pt>
                <c:pt idx="2">
                  <c:v>101065</c:v>
                </c:pt>
                <c:pt idx="3">
                  <c:v>42348</c:v>
                </c:pt>
                <c:pt idx="4">
                  <c:v>48595</c:v>
                </c:pt>
              </c:numCache>
            </c:numRef>
          </c:val>
          <c:smooth val="0"/>
          <c:extLst>
            <c:ext xmlns:c16="http://schemas.microsoft.com/office/drawing/2014/chart" uri="{C3380CC4-5D6E-409C-BE32-E72D297353CC}">
              <c16:uniqueId val="{00000001-B195-4BE4-828A-2F41E32FDD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17.55</c:v>
                </c:pt>
                <c:pt idx="1">
                  <c:v>6.87</c:v>
                </c:pt>
                <c:pt idx="2">
                  <c:v>6.49</c:v>
                </c:pt>
                <c:pt idx="3">
                  <c:v>7.03</c:v>
                </c:pt>
                <c:pt idx="4">
                  <c:v>6.37</c:v>
                </c:pt>
              </c:numCache>
            </c:numRef>
          </c:val>
          <c:extLst>
            <c:ext xmlns:c16="http://schemas.microsoft.com/office/drawing/2014/chart" uri="{C3380CC4-5D6E-409C-BE32-E72D297353CC}">
              <c16:uniqueId val="{00000000-A260-4914-B70B-8143389EF0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14.7</c:v>
                </c:pt>
                <c:pt idx="1">
                  <c:v>14.79</c:v>
                </c:pt>
                <c:pt idx="2">
                  <c:v>14.88</c:v>
                </c:pt>
                <c:pt idx="3">
                  <c:v>15.03</c:v>
                </c:pt>
                <c:pt idx="4">
                  <c:v>12.89</c:v>
                </c:pt>
              </c:numCache>
            </c:numRef>
          </c:val>
          <c:extLst>
            <c:ext xmlns:c16="http://schemas.microsoft.com/office/drawing/2014/chart" uri="{C3380CC4-5D6E-409C-BE32-E72D297353CC}">
              <c16:uniqueId val="{00000001-A260-4914-B70B-8143389EF0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4.97</c:v>
                </c:pt>
                <c:pt idx="1">
                  <c:v>-19.55</c:v>
                </c:pt>
                <c:pt idx="2">
                  <c:v>-3.55</c:v>
                </c:pt>
                <c:pt idx="3">
                  <c:v>-2.5099999999999998</c:v>
                </c:pt>
                <c:pt idx="4">
                  <c:v>-6.14</c:v>
                </c:pt>
              </c:numCache>
            </c:numRef>
          </c:val>
          <c:smooth val="0"/>
          <c:extLst>
            <c:ext xmlns:c16="http://schemas.microsoft.com/office/drawing/2014/chart" uri="{C3380CC4-5D6E-409C-BE32-E72D297353CC}">
              <c16:uniqueId val="{00000002-A260-4914-B70B-8143389EF0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0.83</c:v>
                </c:pt>
                <c:pt idx="8">
                  <c:v>#N/A</c:v>
                </c:pt>
                <c:pt idx="9">
                  <c:v>0</c:v>
                </c:pt>
              </c:numCache>
            </c:numRef>
          </c:val>
          <c:extLst>
            <c:ext xmlns:c16="http://schemas.microsoft.com/office/drawing/2014/chart" uri="{C3380CC4-5D6E-409C-BE32-E72D297353CC}">
              <c16:uniqueId val="{00000000-17B6-4211-B7B2-6D1556A3B6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B6-4211-B7B2-6D1556A3B659}"/>
            </c:ext>
          </c:extLst>
        </c:ser>
        <c:ser>
          <c:idx val="2"/>
          <c:order val="2"/>
          <c:tx>
            <c:strRef>
              <c:f>データシート!$A$29</c:f>
              <c:strCache>
                <c:ptCount val="1"/>
                <c:pt idx="0">
                  <c:v>塩竈市漁業集落排水事業特別会計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0.08</c:v>
                </c:pt>
                <c:pt idx="4">
                  <c:v>#N/A</c:v>
                </c:pt>
                <c:pt idx="5">
                  <c:v>0.11</c:v>
                </c:pt>
                <c:pt idx="6">
                  <c:v>#N/A</c:v>
                </c:pt>
                <c:pt idx="7">
                  <c:v>1.47</c:v>
                </c:pt>
                <c:pt idx="8">
                  <c:v>#N/A</c:v>
                </c:pt>
                <c:pt idx="9">
                  <c:v>0</c:v>
                </c:pt>
              </c:numCache>
            </c:numRef>
          </c:val>
          <c:extLst>
            <c:ext xmlns:c16="http://schemas.microsoft.com/office/drawing/2014/chart" uri="{C3380CC4-5D6E-409C-BE32-E72D297353CC}">
              <c16:uniqueId val="{00000002-17B6-4211-B7B2-6D1556A3B659}"/>
            </c:ext>
          </c:extLst>
        </c:ser>
        <c:ser>
          <c:idx val="3"/>
          <c:order val="3"/>
          <c:tx>
            <c:strRef>
              <c:f>データシート!$A$30</c:f>
              <c:strCache>
                <c:ptCount val="1"/>
                <c:pt idx="0">
                  <c:v>塩竈市後期高齢者医療事業特別会計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3-17B6-4211-B7B2-6D1556A3B659}"/>
            </c:ext>
          </c:extLst>
        </c:ser>
        <c:ser>
          <c:idx val="4"/>
          <c:order val="4"/>
          <c:tx>
            <c:strRef>
              <c:f>データシート!$A$31</c:f>
              <c:strCache>
                <c:ptCount val="1"/>
                <c:pt idx="0">
                  <c:v>塩竈市北浜地区復興土地区画整理事業特別会計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0.18</c:v>
                </c:pt>
                <c:pt idx="4">
                  <c:v>#N/A</c:v>
                </c:pt>
                <c:pt idx="5">
                  <c:v>0</c:v>
                </c:pt>
                <c:pt idx="6">
                  <c:v>#N/A</c:v>
                </c:pt>
                <c:pt idx="7">
                  <c:v>0</c:v>
                </c:pt>
                <c:pt idx="8">
                  <c:v>#N/A</c:v>
                </c:pt>
                <c:pt idx="9">
                  <c:v>0.04</c:v>
                </c:pt>
              </c:numCache>
            </c:numRef>
          </c:val>
          <c:extLst>
            <c:ext xmlns:c16="http://schemas.microsoft.com/office/drawing/2014/chart" uri="{C3380CC4-5D6E-409C-BE32-E72D297353CC}">
              <c16:uniqueId val="{00000004-17B6-4211-B7B2-6D1556A3B659}"/>
            </c:ext>
          </c:extLst>
        </c:ser>
        <c:ser>
          <c:idx val="5"/>
          <c:order val="5"/>
          <c:tx>
            <c:strRef>
              <c:f>データシート!$A$32</c:f>
              <c:strCache>
                <c:ptCount val="1"/>
                <c:pt idx="0">
                  <c:v>塩竈市立病院事業会計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0.02</c:v>
                </c:pt>
                <c:pt idx="4">
                  <c:v>#N/A</c:v>
                </c:pt>
                <c:pt idx="5">
                  <c:v>0</c:v>
                </c:pt>
                <c:pt idx="6">
                  <c:v>#N/A</c:v>
                </c:pt>
                <c:pt idx="7">
                  <c:v>0.17</c:v>
                </c:pt>
                <c:pt idx="8">
                  <c:v>#N/A</c:v>
                </c:pt>
                <c:pt idx="9">
                  <c:v>0.18</c:v>
                </c:pt>
              </c:numCache>
            </c:numRef>
          </c:val>
          <c:extLst>
            <c:ext xmlns:c16="http://schemas.microsoft.com/office/drawing/2014/chart" uri="{C3380CC4-5D6E-409C-BE32-E72D297353CC}">
              <c16:uniqueId val="{00000005-17B6-4211-B7B2-6D1556A3B659}"/>
            </c:ext>
          </c:extLst>
        </c:ser>
        <c:ser>
          <c:idx val="6"/>
          <c:order val="6"/>
          <c:tx>
            <c:strRef>
              <c:f>データシート!$A$33</c:f>
              <c:strCache>
                <c:ptCount val="1"/>
                <c:pt idx="0">
                  <c:v>塩竈市国民健康保険事業特別会計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1.53</c:v>
                </c:pt>
                <c:pt idx="2">
                  <c:v>#N/A</c:v>
                </c:pt>
                <c:pt idx="3">
                  <c:v>1.54</c:v>
                </c:pt>
                <c:pt idx="4">
                  <c:v>#N/A</c:v>
                </c:pt>
                <c:pt idx="5">
                  <c:v>1.57</c:v>
                </c:pt>
                <c:pt idx="6">
                  <c:v>#N/A</c:v>
                </c:pt>
                <c:pt idx="7">
                  <c:v>0.28999999999999998</c:v>
                </c:pt>
                <c:pt idx="8">
                  <c:v>#N/A</c:v>
                </c:pt>
                <c:pt idx="9">
                  <c:v>0.27</c:v>
                </c:pt>
              </c:numCache>
            </c:numRef>
          </c:val>
          <c:extLst>
            <c:ext xmlns:c16="http://schemas.microsoft.com/office/drawing/2014/chart" uri="{C3380CC4-5D6E-409C-BE32-E72D297353CC}">
              <c16:uniqueId val="{00000006-17B6-4211-B7B2-6D1556A3B659}"/>
            </c:ext>
          </c:extLst>
        </c:ser>
        <c:ser>
          <c:idx val="7"/>
          <c:order val="7"/>
          <c:tx>
            <c:strRef>
              <c:f>データシート!$A$34</c:f>
              <c:strCache>
                <c:ptCount val="1"/>
                <c:pt idx="0">
                  <c:v>塩竈市下水道事業特別会計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1.06</c:v>
                </c:pt>
                <c:pt idx="4">
                  <c:v>#N/A</c:v>
                </c:pt>
                <c:pt idx="5">
                  <c:v>0.26</c:v>
                </c:pt>
                <c:pt idx="6">
                  <c:v>#N/A</c:v>
                </c:pt>
                <c:pt idx="7">
                  <c:v>0.97</c:v>
                </c:pt>
                <c:pt idx="8">
                  <c:v>#N/A</c:v>
                </c:pt>
                <c:pt idx="9">
                  <c:v>0.4</c:v>
                </c:pt>
              </c:numCache>
            </c:numRef>
          </c:val>
          <c:extLst>
            <c:ext xmlns:c16="http://schemas.microsoft.com/office/drawing/2014/chart" uri="{C3380CC4-5D6E-409C-BE32-E72D297353CC}">
              <c16:uniqueId val="{00000007-17B6-4211-B7B2-6D1556A3B6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17.55</c:v>
                </c:pt>
                <c:pt idx="2">
                  <c:v>#N/A</c:v>
                </c:pt>
                <c:pt idx="3">
                  <c:v>6.68</c:v>
                </c:pt>
                <c:pt idx="4">
                  <c:v>#N/A</c:v>
                </c:pt>
                <c:pt idx="5">
                  <c:v>6.46</c:v>
                </c:pt>
                <c:pt idx="6">
                  <c:v>#N/A</c:v>
                </c:pt>
                <c:pt idx="7">
                  <c:v>7.02</c:v>
                </c:pt>
                <c:pt idx="8">
                  <c:v>#N/A</c:v>
                </c:pt>
                <c:pt idx="9">
                  <c:v>6.32</c:v>
                </c:pt>
              </c:numCache>
            </c:numRef>
          </c:val>
          <c:extLst>
            <c:ext xmlns:c16="http://schemas.microsoft.com/office/drawing/2014/chart" uri="{C3380CC4-5D6E-409C-BE32-E72D297353CC}">
              <c16:uniqueId val="{00000008-17B6-4211-B7B2-6D1556A3B659}"/>
            </c:ext>
          </c:extLst>
        </c:ser>
        <c:ser>
          <c:idx val="9"/>
          <c:order val="9"/>
          <c:tx>
            <c:strRef>
              <c:f>データシート!$A$36</c:f>
              <c:strCache>
                <c:ptCount val="1"/>
                <c:pt idx="0">
                  <c:v>塩竈市水道事業会計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c:v>
                </c:pt>
                <c:pt idx="2">
                  <c:v>#N/A</c:v>
                </c:pt>
                <c:pt idx="3">
                  <c:v>11.86</c:v>
                </c:pt>
                <c:pt idx="4">
                  <c:v>#N/A</c:v>
                </c:pt>
                <c:pt idx="5">
                  <c:v>11.3</c:v>
                </c:pt>
                <c:pt idx="6">
                  <c:v>#N/A</c:v>
                </c:pt>
                <c:pt idx="7">
                  <c:v>11.87</c:v>
                </c:pt>
                <c:pt idx="8">
                  <c:v>#N/A</c:v>
                </c:pt>
                <c:pt idx="9">
                  <c:v>13.62</c:v>
                </c:pt>
              </c:numCache>
            </c:numRef>
          </c:val>
          <c:extLst>
            <c:ext xmlns:c16="http://schemas.microsoft.com/office/drawing/2014/chart" uri="{C3380CC4-5D6E-409C-BE32-E72D297353CC}">
              <c16:uniqueId val="{00000009-17B6-4211-B7B2-6D1556A3B6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2480</c:v>
                </c:pt>
                <c:pt idx="5">
                  <c:v>2580</c:v>
                </c:pt>
                <c:pt idx="8">
                  <c:v>2660</c:v>
                </c:pt>
                <c:pt idx="11">
                  <c:v>2721</c:v>
                </c:pt>
                <c:pt idx="14">
                  <c:v>2685</c:v>
                </c:pt>
              </c:numCache>
            </c:numRef>
          </c:val>
          <c:extLst>
            <c:ext xmlns:c16="http://schemas.microsoft.com/office/drawing/2014/chart" uri="{C3380CC4-5D6E-409C-BE32-E72D297353CC}">
              <c16:uniqueId val="{00000000-6A3B-4E0B-A0A2-03B2379B80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3B-4E0B-A0A2-03B2379B80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7</c:v>
                </c:pt>
                <c:pt idx="6">
                  <c:v>7</c:v>
                </c:pt>
                <c:pt idx="9">
                  <c:v>7</c:v>
                </c:pt>
                <c:pt idx="12">
                  <c:v>6</c:v>
                </c:pt>
              </c:numCache>
            </c:numRef>
          </c:val>
          <c:extLst>
            <c:ext xmlns:c16="http://schemas.microsoft.com/office/drawing/2014/chart" uri="{C3380CC4-5D6E-409C-BE32-E72D297353CC}">
              <c16:uniqueId val="{00000002-6A3B-4E0B-A0A2-03B2379B80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17</c:v>
                </c:pt>
                <c:pt idx="6">
                  <c:v>14</c:v>
                </c:pt>
                <c:pt idx="9">
                  <c:v>19</c:v>
                </c:pt>
                <c:pt idx="12">
                  <c:v>32</c:v>
                </c:pt>
              </c:numCache>
            </c:numRef>
          </c:val>
          <c:extLst>
            <c:ext xmlns:c16="http://schemas.microsoft.com/office/drawing/2014/chart" uri="{C3380CC4-5D6E-409C-BE32-E72D297353CC}">
              <c16:uniqueId val="{00000003-6A3B-4E0B-A0A2-03B2379B80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1294</c:v>
                </c:pt>
                <c:pt idx="3">
                  <c:v>1376</c:v>
                </c:pt>
                <c:pt idx="6">
                  <c:v>1089</c:v>
                </c:pt>
                <c:pt idx="9">
                  <c:v>1231</c:v>
                </c:pt>
                <c:pt idx="12">
                  <c:v>1383</c:v>
                </c:pt>
              </c:numCache>
            </c:numRef>
          </c:val>
          <c:extLst>
            <c:ext xmlns:c16="http://schemas.microsoft.com/office/drawing/2014/chart" uri="{C3380CC4-5D6E-409C-BE32-E72D297353CC}">
              <c16:uniqueId val="{00000004-6A3B-4E0B-A0A2-03B2379B80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3B-4E0B-A0A2-03B2379B80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3B-4E0B-A0A2-03B2379B80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2284</c:v>
                </c:pt>
                <c:pt idx="3">
                  <c:v>2250</c:v>
                </c:pt>
                <c:pt idx="6">
                  <c:v>2219</c:v>
                </c:pt>
                <c:pt idx="9">
                  <c:v>2033</c:v>
                </c:pt>
                <c:pt idx="12">
                  <c:v>1895</c:v>
                </c:pt>
              </c:numCache>
            </c:numRef>
          </c:val>
          <c:extLst>
            <c:ext xmlns:c16="http://schemas.microsoft.com/office/drawing/2014/chart" uri="{C3380CC4-5D6E-409C-BE32-E72D297353CC}">
              <c16:uniqueId val="{00000007-6A3B-4E0B-A0A2-03B2379B80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1123</c:v>
                </c:pt>
                <c:pt idx="2">
                  <c:v>#N/A</c:v>
                </c:pt>
                <c:pt idx="3">
                  <c:v>#N/A</c:v>
                </c:pt>
                <c:pt idx="4">
                  <c:v>1070</c:v>
                </c:pt>
                <c:pt idx="5">
                  <c:v>#N/A</c:v>
                </c:pt>
                <c:pt idx="6">
                  <c:v>#N/A</c:v>
                </c:pt>
                <c:pt idx="7">
                  <c:v>669</c:v>
                </c:pt>
                <c:pt idx="8">
                  <c:v>#N/A</c:v>
                </c:pt>
                <c:pt idx="9">
                  <c:v>#N/A</c:v>
                </c:pt>
                <c:pt idx="10">
                  <c:v>569</c:v>
                </c:pt>
                <c:pt idx="11">
                  <c:v>#N/A</c:v>
                </c:pt>
                <c:pt idx="12">
                  <c:v>#N/A</c:v>
                </c:pt>
                <c:pt idx="13">
                  <c:v>631</c:v>
                </c:pt>
                <c:pt idx="14">
                  <c:v>#N/A</c:v>
                </c:pt>
              </c:numCache>
            </c:numRef>
          </c:val>
          <c:smooth val="0"/>
          <c:extLst>
            <c:ext xmlns:c16="http://schemas.microsoft.com/office/drawing/2014/chart" uri="{C3380CC4-5D6E-409C-BE32-E72D297353CC}">
              <c16:uniqueId val="{00000008-6A3B-4E0B-A0A2-03B2379B80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27775</c:v>
                </c:pt>
                <c:pt idx="5">
                  <c:v>26824</c:v>
                </c:pt>
                <c:pt idx="8">
                  <c:v>25882</c:v>
                </c:pt>
                <c:pt idx="11">
                  <c:v>25320</c:v>
                </c:pt>
                <c:pt idx="14">
                  <c:v>24125</c:v>
                </c:pt>
              </c:numCache>
            </c:numRef>
          </c:val>
          <c:extLst>
            <c:ext xmlns:c16="http://schemas.microsoft.com/office/drawing/2014/chart" uri="{C3380CC4-5D6E-409C-BE32-E72D297353CC}">
              <c16:uniqueId val="{00000000-DA32-49A0-9C12-B7ECAA4226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5652</c:v>
                </c:pt>
                <c:pt idx="5">
                  <c:v>6085</c:v>
                </c:pt>
                <c:pt idx="8">
                  <c:v>6095</c:v>
                </c:pt>
                <c:pt idx="11">
                  <c:v>6564</c:v>
                </c:pt>
                <c:pt idx="14">
                  <c:v>6582</c:v>
                </c:pt>
              </c:numCache>
            </c:numRef>
          </c:val>
          <c:extLst>
            <c:ext xmlns:c16="http://schemas.microsoft.com/office/drawing/2014/chart" uri="{C3380CC4-5D6E-409C-BE32-E72D297353CC}">
              <c16:uniqueId val="{00000001-DA32-49A0-9C12-B7ECAA4226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6689</c:v>
                </c:pt>
                <c:pt idx="5">
                  <c:v>7148</c:v>
                </c:pt>
                <c:pt idx="8">
                  <c:v>7650</c:v>
                </c:pt>
                <c:pt idx="11">
                  <c:v>7415</c:v>
                </c:pt>
                <c:pt idx="14">
                  <c:v>7096</c:v>
                </c:pt>
              </c:numCache>
            </c:numRef>
          </c:val>
          <c:extLst>
            <c:ext xmlns:c16="http://schemas.microsoft.com/office/drawing/2014/chart" uri="{C3380CC4-5D6E-409C-BE32-E72D297353CC}">
              <c16:uniqueId val="{00000002-DA32-49A0-9C12-B7ECAA4226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32-49A0-9C12-B7ECAA4226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32-49A0-9C12-B7ECAA4226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54</c:v>
                </c:pt>
                <c:pt idx="3">
                  <c:v>191</c:v>
                </c:pt>
                <c:pt idx="6">
                  <c:v>92</c:v>
                </c:pt>
                <c:pt idx="9">
                  <c:v>31</c:v>
                </c:pt>
                <c:pt idx="12">
                  <c:v>189</c:v>
                </c:pt>
              </c:numCache>
            </c:numRef>
          </c:val>
          <c:extLst>
            <c:ext xmlns:c16="http://schemas.microsoft.com/office/drawing/2014/chart" uri="{C3380CC4-5D6E-409C-BE32-E72D297353CC}">
              <c16:uniqueId val="{00000005-DA32-49A0-9C12-B7ECAA4226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4349</c:v>
                </c:pt>
                <c:pt idx="3">
                  <c:v>4288</c:v>
                </c:pt>
                <c:pt idx="6">
                  <c:v>4106</c:v>
                </c:pt>
                <c:pt idx="9">
                  <c:v>3800</c:v>
                </c:pt>
                <c:pt idx="12">
                  <c:v>3630</c:v>
                </c:pt>
              </c:numCache>
            </c:numRef>
          </c:val>
          <c:extLst>
            <c:ext xmlns:c16="http://schemas.microsoft.com/office/drawing/2014/chart" uri="{C3380CC4-5D6E-409C-BE32-E72D297353CC}">
              <c16:uniqueId val="{00000006-DA32-49A0-9C12-B7ECAA4226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c:v>
                </c:pt>
                <c:pt idx="3">
                  <c:v>65</c:v>
                </c:pt>
                <c:pt idx="6">
                  <c:v>126</c:v>
                </c:pt>
                <c:pt idx="9">
                  <c:v>142</c:v>
                </c:pt>
                <c:pt idx="12">
                  <c:v>339</c:v>
                </c:pt>
              </c:numCache>
            </c:numRef>
          </c:val>
          <c:extLst>
            <c:ext xmlns:c16="http://schemas.microsoft.com/office/drawing/2014/chart" uri="{C3380CC4-5D6E-409C-BE32-E72D297353CC}">
              <c16:uniqueId val="{00000007-DA32-49A0-9C12-B7ECAA4226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16800</c:v>
                </c:pt>
                <c:pt idx="3">
                  <c:v>17699</c:v>
                </c:pt>
                <c:pt idx="6">
                  <c:v>16646</c:v>
                </c:pt>
                <c:pt idx="9">
                  <c:v>15575</c:v>
                </c:pt>
                <c:pt idx="12">
                  <c:v>14724</c:v>
                </c:pt>
              </c:numCache>
            </c:numRef>
          </c:val>
          <c:extLst>
            <c:ext xmlns:c16="http://schemas.microsoft.com/office/drawing/2014/chart" uri="{C3380CC4-5D6E-409C-BE32-E72D297353CC}">
              <c16:uniqueId val="{00000008-DA32-49A0-9C12-B7ECAA4226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29</c:v>
                </c:pt>
                <c:pt idx="3">
                  <c:v>22</c:v>
                </c:pt>
                <c:pt idx="6">
                  <c:v>15</c:v>
                </c:pt>
                <c:pt idx="9">
                  <c:v>8</c:v>
                </c:pt>
                <c:pt idx="12">
                  <c:v>2</c:v>
                </c:pt>
              </c:numCache>
            </c:numRef>
          </c:val>
          <c:extLst>
            <c:ext xmlns:c16="http://schemas.microsoft.com/office/drawing/2014/chart" uri="{C3380CC4-5D6E-409C-BE32-E72D297353CC}">
              <c16:uniqueId val="{00000009-DA32-49A0-9C12-B7ECAA4226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20645</c:v>
                </c:pt>
                <c:pt idx="3">
                  <c:v>20640</c:v>
                </c:pt>
                <c:pt idx="6">
                  <c:v>19534</c:v>
                </c:pt>
                <c:pt idx="9">
                  <c:v>18809</c:v>
                </c:pt>
                <c:pt idx="12">
                  <c:v>18584</c:v>
                </c:pt>
              </c:numCache>
            </c:numRef>
          </c:val>
          <c:extLst>
            <c:ext xmlns:c16="http://schemas.microsoft.com/office/drawing/2014/chart" uri="{C3380CC4-5D6E-409C-BE32-E72D297353CC}">
              <c16:uniqueId val="{0000000A-DA32-49A0-9C12-B7ECAA4226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1835</c:v>
                </c:pt>
                <c:pt idx="2">
                  <c:v>#N/A</c:v>
                </c:pt>
                <c:pt idx="3">
                  <c:v>#N/A</c:v>
                </c:pt>
                <c:pt idx="4">
                  <c:v>2848</c:v>
                </c:pt>
                <c:pt idx="5">
                  <c:v>#N/A</c:v>
                </c:pt>
                <c:pt idx="6">
                  <c:v>#N/A</c:v>
                </c:pt>
                <c:pt idx="7">
                  <c:v>892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32-49A0-9C12-B7ECAA4226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1805</c:v>
                </c:pt>
                <c:pt idx="1">
                  <c:v>1826</c:v>
                </c:pt>
                <c:pt idx="2">
                  <c:v>1577</c:v>
                </c:pt>
              </c:numCache>
            </c:numRef>
          </c:val>
          <c:extLst>
            <c:ext xmlns:c16="http://schemas.microsoft.com/office/drawing/2014/chart" uri="{C3380CC4-5D6E-409C-BE32-E72D297353CC}">
              <c16:uniqueId val="{00000000-883B-4E3A-B83E-98CA7934E6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482</c:v>
                </c:pt>
                <c:pt idx="1">
                  <c:v>276</c:v>
                </c:pt>
                <c:pt idx="2">
                  <c:v>273</c:v>
                </c:pt>
              </c:numCache>
            </c:numRef>
          </c:val>
          <c:extLst>
            <c:ext xmlns:c16="http://schemas.microsoft.com/office/drawing/2014/chart" uri="{C3380CC4-5D6E-409C-BE32-E72D297353CC}">
              <c16:uniqueId val="{00000001-883B-4E3A-B83E-98CA7934E6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13959</c:v>
                </c:pt>
                <c:pt idx="1">
                  <c:v>12362</c:v>
                </c:pt>
                <c:pt idx="2">
                  <c:v>10787</c:v>
                </c:pt>
              </c:numCache>
            </c:numRef>
          </c:val>
          <c:extLst>
            <c:ext xmlns:c16="http://schemas.microsoft.com/office/drawing/2014/chart" uri="{C3380CC4-5D6E-409C-BE32-E72D297353CC}">
              <c16:uniqueId val="{00000002-883B-4E3A-B83E-98CA7934E6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{68D2C16C-DC54-4AB8-B643-C9ABACEF14F7}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790-4D6E-81FF-DA903C5468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{64E1283D-AA96-4803-A735-F25677B232A2}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90-4D6E-81FF-DA903C5468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{B5E686A2-D988-4A43-A4C1-931C44375FC1}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90-4D6E-81FF-DA903C5468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{5529C002-99D0-43FC-853A-237B2B3F23A6}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90-4D6E-81FF-DA903C5468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{67964923-67B1-4735-B6D7-6BD29EC972E9}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90-4D6E-81FF-DA903C54683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{A576B0D3-FBBB-4D83-B826-E8CFEB762600}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790-4D6E-81FF-DA903C54683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{ABE7889B-D54C-40F3-A7CB-6EF22C8C651F}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790-4D6E-81FF-DA903C54683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{8B33B03A-3CB2-4A22-9010-E42BC4774E83}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790-4D6E-81FF-DA903C54683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{079B9D39-A1BF-4F63-84F0-BFCB558981DD}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790-4D6E-81FF-DA903C5468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41.1</c:v>
                </c:pt>
                <c:pt idx="16">
                  <c:v>44.7</c:v>
                </c:pt>
                <c:pt idx="24">
                  <c:v>45.6</c:v>
                </c:pt>
                <c:pt idx="32">
                  <c:v>57.4</c:v>
                </c:pt>
              </c:numCache>
            </c:numRef>
          </c:xVal>
          <c:yVal>
            <c:numRef>
              <c:f>公会計指標分析・財政指標組合せ分析表!$BP$51:$DC$51</c:f>
              <c:numCache>
                <c:formatCode>#,##0.0;"▲ "#,##0.0</c:formatCode>
                <c:ptCount val="40"/>
                <c:pt idx="8">
                  <c:v>28.8</c:v>
                </c:pt>
                <c:pt idx="16">
                  <c:v>8.9</c:v>
                </c:pt>
              </c:numCache>
            </c:numRef>
          </c:yVal>
          <c:smooth val="0"/>
          <c:extLst>
            <c:ext xmlns:c16="http://schemas.microsoft.com/office/drawing/2014/chart" uri="{C3380CC4-5D6E-409C-BE32-E72D297353CC}">
              <c16:uniqueId val="{00000009-5790-4D6E-81FF-DA903C5468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{6F01290B-8DA6-4FBD-9047-1E51CDB73889}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790-4D6E-81FF-DA903C5468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{1C4AD816-4D54-4D8D-AD22-74C879327696}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90-4D6E-81FF-DA903C5468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{1ABF6429-9290-4BBC-A3A8-32919D47B781}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90-4D6E-81FF-DA903C5468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{97EEAF9A-52C6-423A-AFCB-8490321D288B}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90-4D6E-81FF-DA903C5468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{AAFDC122-D45B-4A1C-9604-33FDE88A3B18}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90-4D6E-81FF-DA903C54683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{08D47C6F-9194-4EB7-9C26-7DA631C9C187}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790-4D6E-81FF-DA903C54683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{2696F2C4-A604-495F-A290-92B2455304EC}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790-4D6E-81FF-DA903C54683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{86CA3EEA-9637-4F67-A47C-784F0A580E85}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790-4D6E-81FF-DA903C54683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{C39D736F-481A-40F8-AEFE-90939D67CBE6}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790-4D6E-81FF-DA903C5468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5790-4D6E-81FF-DA903C54683F}"/>
            </c:ext>
          </c:extLst>
        </c:ser>
        <c:dLbls>
          <c:showLegendKey val="0"/>
          <c:showVal val="1"/>
          <c:showCatName val="0"/>
          <c:showSerName val="0"/>
          <c:showPercent val="0"/>
          <c:showBubbleSize val="0"/>
        </c:dLbls>
        <c:axId val="46179840"/>
        <c:axId val="46181760"/>
      </c:scatterChart>
      <c:valAx>
        <c:axId val="46179840"/>
        <c:scaling>
          <c:orientation val="minMax"/>
          <c:max val="64"/>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{8A482618-13B4-4B7A-8433-5F172800BAA3}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C19-41F6-A431-DC805B0FF7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{EDBF1AAE-B5AF-4FBC-9F97-FFB480674F78}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19-41F6-A431-DC805B0FF7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{180A0629-78FD-453A-9649-4EBD2EECA0BD}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19-41F6-A431-DC805B0FF7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{061BE9CC-D3A1-45F9-A613-F0CE26560898}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19-41F6-A431-DC805B0FF7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{51AEF7B3-88D6-4109-976F-FF2D997B9F83}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19-41F6-A431-DC805B0FF71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{3C0E1683-E3A1-4895-A830-E4B13A6DD008}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C19-41F6-A431-DC805B0FF71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{0876DADA-396E-49FC-9CDB-A85BFD83E36F}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C19-41F6-A431-DC805B0FF71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{0D704A7A-40D3-437E-831B-2A51EC327C7E}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C19-41F6-A431-DC805B0FF71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{100398E4-3701-4480-830F-3004D91F94D4}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C19-41F6-A431-DC805B0FF7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10.5</c:v>
                </c:pt>
                <c:pt idx="16">
                  <c:v>9.6</c:v>
                </c:pt>
                <c:pt idx="24">
                  <c:v>7.7</c:v>
                </c:pt>
                <c:pt idx="32">
                  <c:v>6.2</c:v>
                </c:pt>
              </c:numCache>
            </c:numRef>
          </c:xVal>
          <c:yVal>
            <c:numRef>
              <c:f>公会計指標分析・財政指標組合せ分析表!$BP$73:$DC$73</c:f>
              <c:numCache>
                <c:formatCode>#,##0.0;"▲ "#,##0.0</c:formatCode>
                <c:ptCount val="40"/>
                <c:pt idx="0">
                  <c:v>18.399999999999999</c:v>
                </c:pt>
                <c:pt idx="8">
                  <c:v>28.8</c:v>
                </c:pt>
                <c:pt idx="16">
                  <c:v>8.9</c:v>
                </c:pt>
              </c:numCache>
            </c:numRef>
          </c:yVal>
          <c:smooth val="0"/>
          <c:extLst>
            <c:ext xmlns:c16="http://schemas.microsoft.com/office/drawing/2014/chart" uri="{C3380CC4-5D6E-409C-BE32-E72D297353CC}">
              <c16:uniqueId val="{00000009-DC19-41F6-A431-DC805B0FF7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{FB56E87D-1DAF-4524-A040-170F1C8C5BF5}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C19-41F6-A431-DC805B0FF7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{9B93C680-96BA-4BBE-96B7-260194FA926C}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19-41F6-A431-DC805B0FF7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{B961DF4A-6B2A-493D-9FEF-55342689D6FE}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19-41F6-A431-DC805B0FF7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{E2783BEE-54AA-41C1-9007-320E0083AA59}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19-41F6-A431-DC805B0FF7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{F2B05856-B0DF-4326-911E-2031785B0373}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19-41F6-A431-DC805B0FF71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{14BA9E16-0DF3-4B54-B70B-4DB9F8A32BE8}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C19-41F6-A431-DC805B0FF71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{615E1B38-CDD9-4B7E-8255-6B913C887EA3}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C19-41F6-A431-DC805B0FF71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{A81EE6F8-3753-4455-A2C8-137F15976009}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C19-41F6-A431-DC805B0FF71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{DD1F43D3-5AFD-449D-B6CB-D271EDAF4DD0}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C19-41F6-A431-DC805B0FF7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DC19-41F6-A431-DC805B0FF71F}"/>
            </c:ext>
          </c:extLst>
        </c:ser>
        <c:dLbls>
          <c:showLegendKey val="0"/>
          <c:showVal val="1"/>
          <c:showCatName val="0"/>
          <c:showSerName val="0"/>
          <c:showPercent val="0"/>
          <c:showBubbleSize val="0"/>
        </c:dLbls>
        <c:axId val="84219776"/>
        <c:axId val="84234240"/>
      </c:scatterChart>
      <c:valAx>
        <c:axId val="84219776"/>
        <c:scaling>
          <c:orientation val="minMax"/>
          <c:max val="11.4"/>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主に元利償還金について自然減となったものの、下水道事業における公営企業債の元利償還金に対する繰入金が大きく増加したことにより、実質公債費比率の分子部分は前年度より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主に一般会計等に係る地方債の現在高と下水道事業における公営企業債等繰入見込額の減により、将来負担額は減となっている。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充当可能財源等については、充当可能基金であるミナト塩竈まちづくり基金の減、基準財政需要額算入見込額は公債費の償還終了に伴い減となっている。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宮城県塩竈市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塩竈市東日本大震災復興交付金基金での復興交付金事業の事業進捗に合わせた繰入により減少している。震災関連以外では、財政調整基金において、主に生活保護医療扶助費に係る一般財源負担分の増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やふるさとしおがま復興基金などの震災関連基金については、復興・創生期間での事業完了をを目指し、その事業進捗に合わせて減少する見込みとなっている。減債基金については、引き続き公債費償還への活用により減少する見込みとなっている。今後は、社会保障関係費などの増加が見込まれるため、財政調整基金の確保など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・塩竈市東日本大震災復興交付金基金：復興交付金事業などの資金に充てるため設置。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・ふるさとしおがま復興基金：災害復旧及び復興を目的とした事業の資金に充てるため設置。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・塩竈市庁舎建設基金：本市庁舎建設の資金に充てるため設置。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・ミナト塩竈まちづくり基金：本市の特性を活かしたふるさとづくりを進めるため設置。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・塩竈市災害救助支援基金：本市の住民で災害により被害を被った者を救助支援するための資金を積み立てるため設置。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・塩竈市東日本大震災復興交付金基金：復興交付金事業の事業進捗により減少。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・ふるさとしおがま復興基金：震災関連事業の財源に活用したにより減少。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・塩竈市庁舎建設基金：主に基金からの長期借入に係る返済利子の積立により増加。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・ミナト塩竈まちづくり基金：主に市街地再開発事業の繰入により減少。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・塩竈市災害救助支援基金：同額推移。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・塩竈市東日本大震災復興交付金基金：復興・創生期間である令和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年度末までの復興交付金事業の完了を目指し、事業進捗に合わせて減少する見込。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・ふるさとしおがま復興基金：復興・創生期間である令和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年度末までの震災関連事業の完了を目指し、事業進捗に合わせて減少する見込。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・塩竈市庁舎建設基金：基金からの長期借入が返済完了まで（令和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年度）、返済利子の積立により増加する見込。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・ミナト塩竈まちづくり基金：事業への活用に合わせて推移。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・塩竈市災害救助支援基金：事業への活用に合わせて推移。</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令和元年度残高については、生活保護医療扶助費において、年度途中要因による増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高額医療受給者の増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であったため、国庫支出金における補助が現年では行われず、令和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年度に措置されることになったことから、令和元年度では財政調整基金繰入金で補てんを行ったため、残高が減となっている。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後の残高見込みは、令和元年度末より減少する見込みとなっている。今後、社会保障関係費などの増加が見込まれるため、その財源として活用できるように、基金残高の維持、さらなる積立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年度より減少した。減少した主な理由は、先行用地取得事業に係る公債費償還の財源に活用したことによるものとなっている。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引き続き公債費償還のための繰入を行うことにより、残高は年々減少する見込みとなっている。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類似団体平均よりは下回っているものの上昇傾向にある。これは、公共施設等の老朽化が進行していることが原因であると考えられる。</a:t>
          </a:r>
        </a:p>
        <a:p>
          <a:r>
            <a:rPr kumimoji="1" lang="ja-JP" altLang="en-US" sz="1100">
              <a:latin typeface="ＭＳ Ｐゴシック" panose="020B0600070205080204" pitchFamily="50" charset="-128"/>
              <a:ea typeface="ＭＳ Ｐゴシック" panose="020B0600070205080204" pitchFamily="50" charset="-128"/>
            </a:rPr>
            <a:t>本市では、平成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年度に策定した公共施設等総合管理計画において、公共施設を更新・統廃合・長寿命化等を計画的に行い概ね</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％縮減することを目標に掲げているので、今後その計画等に基づいた取組を進めることで上昇率を抑えていく。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119652</xdr:rowOff>
    </xdr:from>
    <xdr:to>
      <xdr:col>19</xdr:col>
      <xdr:colOff>187325</xdr:colOff>
      <xdr:row>29</xdr:row>
      <xdr:rowOff>49802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31</xdr:row>
      <xdr:rowOff>20048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742577"/>
          <a:ext cx="711200" cy="36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91894</xdr:rowOff>
    </xdr:from>
    <xdr:to>
      <xdr:col>15</xdr:col>
      <xdr:colOff>187325</xdr:colOff>
      <xdr:row>29</xdr:row>
      <xdr:rowOff>22044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142694</xdr:rowOff>
    </xdr:from>
    <xdr:to>
      <xdr:col>19</xdr:col>
      <xdr:colOff>136525</xdr:colOff>
      <xdr:row>28</xdr:row>
      <xdr:rowOff>170452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571481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152309</xdr:rowOff>
    </xdr:from>
    <xdr:to>
      <xdr:col>11</xdr:col>
      <xdr:colOff>187325</xdr:colOff>
      <xdr:row>28</xdr:row>
      <xdr:rowOff>82459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31659</xdr:rowOff>
    </xdr:from>
    <xdr:to>
      <xdr:col>15</xdr:col>
      <xdr:colOff>136525</xdr:colOff>
      <xdr:row>28</xdr:row>
      <xdr:rowOff>142694</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603784"/>
          <a:ext cx="762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66329</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38571</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98986</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32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債務償還比率は類似団体に比してやや高い水準にあるが、今後は現年度での地方債発行を抑制することで、地方債残高の縮小が図られていくため、適正な水準となっていくと想定される。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44436</xdr:rowOff>
    </xdr:from>
    <xdr:to>
      <xdr:col>76</xdr:col>
      <xdr:colOff>73025</xdr:colOff>
      <xdr:row>31</xdr:row>
      <xdr:rowOff>146036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744700" y="61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22863</xdr:rowOff>
    </xdr:from>
    <xdr:ext cx="469744" cy="259045"/>
    <xdr:sp macro="" textlink="">
      <xdr:nvSpPr>
        <xdr:cNvPr id="147" name="債務償還比率該当値テキスト">
          <a:extLst>
            <a:ext uri="{FF2B5EF4-FFF2-40B4-BE49-F238E27FC236}">
              <a16:creationId xmlns:a16="http://schemas.microsoft.com/office/drawing/2014/main" id="{00000000-0008-0000-0000-000093000000}"/>
            </a:ext>
          </a:extLst>
        </xdr:cNvPr>
        <xdr:cNvSpPr txBox="1"/>
      </xdr:nvSpPr>
      <xdr:spPr>
        <a:xfrm>
          <a:off x="14846300" y="610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88096</xdr:rowOff>
    </xdr:from>
    <xdr:to>
      <xdr:col>72</xdr:col>
      <xdr:colOff>123825</xdr:colOff>
      <xdr:row>32</xdr:row>
      <xdr:rowOff>18246</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033500" y="617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95236</xdr:rowOff>
    </xdr:from>
    <xdr:to>
      <xdr:col>76</xdr:col>
      <xdr:colOff>22225</xdr:colOff>
      <xdr:row>31</xdr:row>
      <xdr:rowOff>138896</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4084300" y="6181711"/>
          <a:ext cx="711200" cy="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131516</xdr:rowOff>
    </xdr:from>
    <xdr:to>
      <xdr:col>68</xdr:col>
      <xdr:colOff>123825</xdr:colOff>
      <xdr:row>32</xdr:row>
      <xdr:rowOff>61666</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3271500" y="62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138896</xdr:rowOff>
    </xdr:from>
    <xdr:to>
      <xdr:col>72</xdr:col>
      <xdr:colOff>73025</xdr:colOff>
      <xdr:row>32</xdr:row>
      <xdr:rowOff>10866</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3322300" y="6225371"/>
          <a:ext cx="7620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5645</xdr:rowOff>
    </xdr:from>
    <xdr:to>
      <xdr:col>64</xdr:col>
      <xdr:colOff>123825</xdr:colOff>
      <xdr:row>32</xdr:row>
      <xdr:rowOff>107245</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2509500" y="62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10866</xdr:rowOff>
    </xdr:from>
    <xdr:to>
      <xdr:col>68</xdr:col>
      <xdr:colOff>73025</xdr:colOff>
      <xdr:row>32</xdr:row>
      <xdr:rowOff>56445</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2560300" y="6268791"/>
          <a:ext cx="762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8283</xdr:rowOff>
    </xdr:from>
    <xdr:to>
      <xdr:col>60</xdr:col>
      <xdr:colOff>123825</xdr:colOff>
      <xdr:row>32</xdr:row>
      <xdr:rowOff>109883</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1747500" y="62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56445</xdr:rowOff>
    </xdr:from>
    <xdr:to>
      <xdr:col>64</xdr:col>
      <xdr:colOff>73025</xdr:colOff>
      <xdr:row>32</xdr:row>
      <xdr:rowOff>59083</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1798300" y="6314370"/>
          <a:ext cx="7620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6" name="n_1aveValue債務償還比率">
          <a:extLst>
            <a:ext uri="{FF2B5EF4-FFF2-40B4-BE49-F238E27FC236}">
              <a16:creationId xmlns:a16="http://schemas.microsoft.com/office/drawing/2014/main" id="{00000000-0008-0000-0000-00009C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7" name="n_2aveValue債務償還比率">
          <a:extLst>
            <a:ext uri="{FF2B5EF4-FFF2-40B4-BE49-F238E27FC236}">
              <a16:creationId xmlns:a16="http://schemas.microsoft.com/office/drawing/2014/main" id="{00000000-0008-0000-0000-00009D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8" name="n_3aveValue債務償還比率">
          <a:extLst>
            <a:ext uri="{FF2B5EF4-FFF2-40B4-BE49-F238E27FC236}">
              <a16:creationId xmlns:a16="http://schemas.microsoft.com/office/drawing/2014/main" id="{00000000-0008-0000-0000-00009E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9" name="n_4aveValue債務償還比率">
          <a:extLst>
            <a:ext uri="{FF2B5EF4-FFF2-40B4-BE49-F238E27FC236}">
              <a16:creationId xmlns:a16="http://schemas.microsoft.com/office/drawing/2014/main" id="{00000000-0008-0000-0000-00009F000000}"/>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9373</xdr:rowOff>
    </xdr:from>
    <xdr:ext cx="469744" cy="259045"/>
    <xdr:sp macro="" textlink="">
      <xdr:nvSpPr>
        <xdr:cNvPr id="160" name="n_1mainValue債務償還比率">
          <a:extLst>
            <a:ext uri="{FF2B5EF4-FFF2-40B4-BE49-F238E27FC236}">
              <a16:creationId xmlns:a16="http://schemas.microsoft.com/office/drawing/2014/main" id="{00000000-0008-0000-0000-0000A0000000}"/>
            </a:ext>
          </a:extLst>
        </xdr:cNvPr>
        <xdr:cNvSpPr txBox="1"/>
      </xdr:nvSpPr>
      <xdr:spPr>
        <a:xfrm>
          <a:off x="13836727" y="626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52793</xdr:rowOff>
    </xdr:from>
    <xdr:ext cx="469744" cy="259045"/>
    <xdr:sp macro="" textlink="">
      <xdr:nvSpPr>
        <xdr:cNvPr id="161" name="n_2mainValue債務償還比率">
          <a:extLst>
            <a:ext uri="{FF2B5EF4-FFF2-40B4-BE49-F238E27FC236}">
              <a16:creationId xmlns:a16="http://schemas.microsoft.com/office/drawing/2014/main" id="{00000000-0008-0000-0000-0000A1000000}"/>
            </a:ext>
          </a:extLst>
        </xdr:cNvPr>
        <xdr:cNvSpPr txBox="1"/>
      </xdr:nvSpPr>
      <xdr:spPr>
        <a:xfrm>
          <a:off x="13087427" y="631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98372</xdr:rowOff>
    </xdr:from>
    <xdr:ext cx="469744" cy="259045"/>
    <xdr:sp macro="" textlink="">
      <xdr:nvSpPr>
        <xdr:cNvPr id="162" name="n_3mainValue債務償還比率">
          <a:extLst>
            <a:ext uri="{FF2B5EF4-FFF2-40B4-BE49-F238E27FC236}">
              <a16:creationId xmlns:a16="http://schemas.microsoft.com/office/drawing/2014/main" id="{00000000-0008-0000-0000-0000A2000000}"/>
            </a:ext>
          </a:extLst>
        </xdr:cNvPr>
        <xdr:cNvSpPr txBox="1"/>
      </xdr:nvSpPr>
      <xdr:spPr>
        <a:xfrm>
          <a:off x="12325427" y="635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101010</xdr:rowOff>
    </xdr:from>
    <xdr:ext cx="469744" cy="259045"/>
    <xdr:sp macro="" textlink="">
      <xdr:nvSpPr>
        <xdr:cNvPr id="163" name="n_4mainValue債務償還比率">
          <a:extLst>
            <a:ext uri="{FF2B5EF4-FFF2-40B4-BE49-F238E27FC236}">
              <a16:creationId xmlns:a16="http://schemas.microsoft.com/office/drawing/2014/main" id="{00000000-0008-0000-0000-0000A3000000}"/>
            </a:ext>
          </a:extLst>
        </xdr:cNvPr>
        <xdr:cNvSpPr txBox="1"/>
      </xdr:nvSpPr>
      <xdr:spPr>
        <a:xfrm>
          <a:off x="11563427" y="635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79301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62232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500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134983</xdr:rowOff>
    </xdr:from>
    <xdr:to>
      <xdr:col>15</xdr:col>
      <xdr:colOff>50800</xdr:colOff>
      <xdr:row>38</xdr:row>
      <xdr:rowOff>151312</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6500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41249</xdr:rowOff>
    </xdr:from>
    <xdr:to>
      <xdr:col>55</xdr:col>
      <xdr:colOff>50800</xdr:colOff>
      <xdr:row>41</xdr:row>
      <xdr:rowOff>142849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127626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8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42735</xdr:rowOff>
    </xdr:from>
    <xdr:to>
      <xdr:col>50</xdr:col>
      <xdr:colOff>165100</xdr:colOff>
      <xdr:row>41</xdr:row>
      <xdr:rowOff>144335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92049</xdr:rowOff>
    </xdr:from>
    <xdr:to>
      <xdr:col>55</xdr:col>
      <xdr:colOff>0</xdr:colOff>
      <xdr:row>41</xdr:row>
      <xdr:rowOff>93535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21499"/>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44183</xdr:rowOff>
    </xdr:from>
    <xdr:to>
      <xdr:col>46</xdr:col>
      <xdr:colOff>38100</xdr:colOff>
      <xdr:row>41</xdr:row>
      <xdr:rowOff>145783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93535</xdr:rowOff>
    </xdr:from>
    <xdr:to>
      <xdr:col>50</xdr:col>
      <xdr:colOff>114300</xdr:colOff>
      <xdr:row>41</xdr:row>
      <xdr:rowOff>94983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2298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44945</xdr:rowOff>
    </xdr:from>
    <xdr:to>
      <xdr:col>41</xdr:col>
      <xdr:colOff>101600</xdr:colOff>
      <xdr:row>41</xdr:row>
      <xdr:rowOff>146545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94983</xdr:rowOff>
    </xdr:from>
    <xdr:to>
      <xdr:col>45</xdr:col>
      <xdr:colOff>177800</xdr:colOff>
      <xdr:row>41</xdr:row>
      <xdr:rowOff>95745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244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135462</xdr:rowOff>
    </xdr:from>
    <xdr:ext cx="469744"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91727" y="71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136910</xdr:rowOff>
    </xdr:from>
    <xdr:ext cx="469744"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515427" y="71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137672</xdr:rowOff>
    </xdr:from>
    <xdr:ext cx="469744"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626427" y="71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112485</xdr:rowOff>
    </xdr:from>
    <xdr:to>
      <xdr:col>20</xdr:col>
      <xdr:colOff>38100</xdr:colOff>
      <xdr:row>62</xdr:row>
      <xdr:rowOff>42635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61</xdr:row>
      <xdr:rowOff>163285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3797300" y="1060540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61</xdr:row>
      <xdr:rowOff>163285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6005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142059</xdr:rowOff>
    </xdr:from>
    <xdr:to>
      <xdr:col>15</xdr:col>
      <xdr:colOff>50800</xdr:colOff>
      <xdr:row>62</xdr:row>
      <xdr:rowOff>45720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2019300" y="1060050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33762</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95303</xdr:rowOff>
    </xdr:from>
    <xdr:to>
      <xdr:col>55</xdr:col>
      <xdr:colOff>50800</xdr:colOff>
      <xdr:row>64</xdr:row>
      <xdr:rowOff>25453</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8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31464</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97627</xdr:rowOff>
    </xdr:from>
    <xdr:to>
      <xdr:col>50</xdr:col>
      <xdr:colOff>165100</xdr:colOff>
      <xdr:row>64</xdr:row>
      <xdr:rowOff>27777</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8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146103</xdr:rowOff>
    </xdr:from>
    <xdr:to>
      <xdr:col>55</xdr:col>
      <xdr:colOff>0</xdr:colOff>
      <xdr:row>63</xdr:row>
      <xdr:rowOff>148427</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47453"/>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98999</xdr:rowOff>
    </xdr:from>
    <xdr:to>
      <xdr:col>46</xdr:col>
      <xdr:colOff>38100</xdr:colOff>
      <xdr:row>64</xdr:row>
      <xdr:rowOff>29149</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148427</xdr:rowOff>
    </xdr:from>
    <xdr:to>
      <xdr:col>50</xdr:col>
      <xdr:colOff>114300</xdr:colOff>
      <xdr:row>63</xdr:row>
      <xdr:rowOff>149799</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4977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107749</xdr:rowOff>
    </xdr:from>
    <xdr:to>
      <xdr:col>41</xdr:col>
      <xdr:colOff>101600</xdr:colOff>
      <xdr:row>64</xdr:row>
      <xdr:rowOff>37899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149799</xdr:rowOff>
    </xdr:from>
    <xdr:to>
      <xdr:col>45</xdr:col>
      <xdr:colOff>177800</xdr:colOff>
      <xdr:row>63</xdr:row>
      <xdr:rowOff>158549</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51149"/>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18904</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59411" y="1099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20276</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83111" y="109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29026</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94111" y="110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118745</xdr:rowOff>
    </xdr:from>
    <xdr:to>
      <xdr:col>24</xdr:col>
      <xdr:colOff>114300</xdr:colOff>
      <xdr:row>79</xdr:row>
      <xdr:rowOff>48895</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141622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169545</xdr:rowOff>
    </xdr:from>
    <xdr:to>
      <xdr:col>24</xdr:col>
      <xdr:colOff>63500</xdr:colOff>
      <xdr:row>79</xdr:row>
      <xdr:rowOff>3811</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flipV="1">
          <a:off x="3797300" y="135426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76836</xdr:rowOff>
    </xdr:from>
    <xdr:to>
      <xdr:col>15</xdr:col>
      <xdr:colOff>101600</xdr:colOff>
      <xdr:row>79</xdr:row>
      <xdr:rowOff>6986</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127636</xdr:rowOff>
    </xdr:from>
    <xdr:to>
      <xdr:col>19</xdr:col>
      <xdr:colOff>177800</xdr:colOff>
      <xdr:row>79</xdr:row>
      <xdr:rowOff>3811</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35007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31114</xdr:rowOff>
    </xdr:from>
    <xdr:to>
      <xdr:col>10</xdr:col>
      <xdr:colOff>165100</xdr:colOff>
      <xdr:row>78</xdr:row>
      <xdr:rowOff>132714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81914</xdr:rowOff>
    </xdr:from>
    <xdr:to>
      <xdr:col>15</xdr:col>
      <xdr:colOff>50800</xdr:colOff>
      <xdr:row>78</xdr:row>
      <xdr:rowOff>127636</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34550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23513</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149241</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4826</xdr:rowOff>
    </xdr:from>
    <xdr:to>
      <xdr:col>55</xdr:col>
      <xdr:colOff>50800</xdr:colOff>
      <xdr:row>80</xdr:row>
      <xdr:rowOff>106426</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37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27703</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15494</xdr:rowOff>
    </xdr:from>
    <xdr:to>
      <xdr:col>50</xdr:col>
      <xdr:colOff>165100</xdr:colOff>
      <xdr:row>80</xdr:row>
      <xdr:rowOff>117094</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37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55626</xdr:rowOff>
    </xdr:from>
    <xdr:to>
      <xdr:col>55</xdr:col>
      <xdr:colOff>0</xdr:colOff>
      <xdr:row>80</xdr:row>
      <xdr:rowOff>66294</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377162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22352</xdr:rowOff>
    </xdr:from>
    <xdr:to>
      <xdr:col>46</xdr:col>
      <xdr:colOff>38100</xdr:colOff>
      <xdr:row>80</xdr:row>
      <xdr:rowOff>123952</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37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66294</xdr:rowOff>
    </xdr:from>
    <xdr:to>
      <xdr:col>50</xdr:col>
      <xdr:colOff>114300</xdr:colOff>
      <xdr:row>80</xdr:row>
      <xdr:rowOff>73152</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37822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30735</xdr:rowOff>
    </xdr:from>
    <xdr:to>
      <xdr:col>41</xdr:col>
      <xdr:colOff>101600</xdr:colOff>
      <xdr:row>80</xdr:row>
      <xdr:rowOff>132335</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73152</xdr:rowOff>
    </xdr:from>
    <xdr:to>
      <xdr:col>45</xdr:col>
      <xdr:colOff>177800</xdr:colOff>
      <xdr:row>80</xdr:row>
      <xdr:rowOff>81535</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378915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133621</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140479</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148862</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87" name="【港湾・漁港】&#10;有形固定資産減価償却率最小値テキスト">
          <a:extLst>
            <a:ext uri="{FF2B5EF4-FFF2-40B4-BE49-F238E27FC236}">
              <a16:creationId xmlns:a16="http://schemas.microsoft.com/office/drawing/2014/main" id="{00000000-0008-0000-0100-000083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389" name="【港湾・漁港】&#10;有形固定資産減価償却率最大値テキスト">
          <a:extLst>
            <a:ext uri="{FF2B5EF4-FFF2-40B4-BE49-F238E27FC236}">
              <a16:creationId xmlns:a16="http://schemas.microsoft.com/office/drawing/2014/main" id="{00000000-0008-0000-0100-000085010000}"/>
            </a:ext>
          </a:extLst>
        </xdr:cNvPr>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13352</xdr:rowOff>
    </xdr:from>
    <xdr:ext cx="405111" cy="259045"/>
    <xdr:sp macro="" textlink="">
      <xdr:nvSpPr>
        <xdr:cNvPr id="391" name="【港湾・漁港】&#10;有形固定資産減価償却率平均値テキスト">
          <a:extLst>
            <a:ext uri="{FF2B5EF4-FFF2-40B4-BE49-F238E27FC236}">
              <a16:creationId xmlns:a16="http://schemas.microsoft.com/office/drawing/2014/main" id="{00000000-0008-0000-0100-000087010000}"/>
            </a:ext>
          </a:extLst>
        </xdr:cNvPr>
        <xdr:cNvSpPr txBox="1"/>
      </xdr:nvSpPr>
      <xdr:spPr>
        <a:xfrm>
          <a:off x="4673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114936</xdr:rowOff>
    </xdr:from>
    <xdr:to>
      <xdr:col>24</xdr:col>
      <xdr:colOff>114300</xdr:colOff>
      <xdr:row>104</xdr:row>
      <xdr:rowOff>45086</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4584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137813</xdr:rowOff>
    </xdr:from>
    <xdr:ext cx="405111" cy="259045"/>
    <xdr:sp macro="" textlink="">
      <xdr:nvSpPr>
        <xdr:cNvPr id="403" name="【港湾・漁港】&#10;有形固定資産減価償却率該当値テキスト">
          <a:extLst>
            <a:ext uri="{FF2B5EF4-FFF2-40B4-BE49-F238E27FC236}">
              <a16:creationId xmlns:a16="http://schemas.microsoft.com/office/drawing/2014/main" id="{00000000-0008-0000-0100-000093010000}"/>
            </a:ext>
          </a:extLst>
        </xdr:cNvPr>
        <xdr:cNvSpPr txBox="1"/>
      </xdr:nvSpPr>
      <xdr:spPr>
        <a:xfrm>
          <a:off x="4673600"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114936</xdr:rowOff>
    </xdr:from>
    <xdr:to>
      <xdr:col>20</xdr:col>
      <xdr:colOff>38100</xdr:colOff>
      <xdr:row>104</xdr:row>
      <xdr:rowOff>45086</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165736</xdr:rowOff>
    </xdr:from>
    <xdr:to>
      <xdr:col>24</xdr:col>
      <xdr:colOff>63500</xdr:colOff>
      <xdr:row>103</xdr:row>
      <xdr:rowOff>165736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3797300" y="1782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103</xdr:row>
      <xdr:rowOff>165736</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2908300" y="177927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196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95250</xdr:rowOff>
    </xdr:from>
    <xdr:to>
      <xdr:col>15</xdr:col>
      <xdr:colOff>50800</xdr:colOff>
      <xdr:row>103</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2019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410" name="n_1aveValue【港湾・漁港】&#10;有形固定資産減価償却率">
          <a:extLst>
            <a:ext uri="{FF2B5EF4-FFF2-40B4-BE49-F238E27FC236}">
              <a16:creationId xmlns:a16="http://schemas.microsoft.com/office/drawing/2014/main" id="{00000000-0008-0000-0100-00009A010000}"/>
            </a:ext>
          </a:extLst>
        </xdr:cNvPr>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11" name="n_2aveValue【港湾・漁港】&#10;有形固定資産減価償却率">
          <a:extLst>
            <a:ext uri="{FF2B5EF4-FFF2-40B4-BE49-F238E27FC236}">
              <a16:creationId xmlns:a16="http://schemas.microsoft.com/office/drawing/2014/main" id="{00000000-0008-0000-0100-00009B010000}"/>
            </a:ext>
          </a:extLst>
        </xdr:cNvPr>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36213</xdr:rowOff>
    </xdr:from>
    <xdr:ext cx="405111" cy="259045"/>
    <xdr:sp macro="" textlink="">
      <xdr:nvSpPr>
        <xdr:cNvPr id="412" name="n_3aveValue【港湾・漁港】&#10;有形固定資産減価償却率">
          <a:extLst>
            <a:ext uri="{FF2B5EF4-FFF2-40B4-BE49-F238E27FC236}">
              <a16:creationId xmlns:a16="http://schemas.microsoft.com/office/drawing/2014/main" id="{00000000-0008-0000-0100-00009C010000}"/>
            </a:ext>
          </a:extLst>
        </xdr:cNvPr>
        <xdr:cNvSpPr txBox="1"/>
      </xdr:nvSpPr>
      <xdr:spPr>
        <a:xfrm>
          <a:off x="1816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652</xdr:rowOff>
    </xdr:from>
    <xdr:ext cx="405111" cy="259045"/>
    <xdr:sp macro="" textlink="">
      <xdr:nvSpPr>
        <xdr:cNvPr id="413" name="n_4aveValue【港湾・漁港】&#10;有形固定資産減価償却率">
          <a:extLst>
            <a:ext uri="{FF2B5EF4-FFF2-40B4-BE49-F238E27FC236}">
              <a16:creationId xmlns:a16="http://schemas.microsoft.com/office/drawing/2014/main" id="{00000000-0008-0000-0100-00009D010000}"/>
            </a:ext>
          </a:extLst>
        </xdr:cNvPr>
        <xdr:cNvSpPr txBox="1"/>
      </xdr:nvSpPr>
      <xdr:spPr>
        <a:xfrm>
          <a:off x="927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61613</xdr:rowOff>
    </xdr:from>
    <xdr:ext cx="405111" cy="259045"/>
    <xdr:sp macro="" textlink="">
      <xdr:nvSpPr>
        <xdr:cNvPr id="414" name="n_1mainValue【港湾・漁港】&#10;有形固定資産減価償却率">
          <a:extLst>
            <a:ext uri="{FF2B5EF4-FFF2-40B4-BE49-F238E27FC236}">
              <a16:creationId xmlns:a16="http://schemas.microsoft.com/office/drawing/2014/main" id="{00000000-0008-0000-0100-00009E010000}"/>
            </a:ext>
          </a:extLst>
        </xdr:cNvPr>
        <xdr:cNvSpPr txBox="1"/>
      </xdr:nvSpPr>
      <xdr:spPr>
        <a:xfrm>
          <a:off x="3582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415" name="n_2mainValue【港湾・漁港】&#10;有形固定資産減価償却率">
          <a:extLst>
            <a:ext uri="{FF2B5EF4-FFF2-40B4-BE49-F238E27FC236}">
              <a16:creationId xmlns:a16="http://schemas.microsoft.com/office/drawing/2014/main" id="{00000000-0008-0000-0100-00009F010000}"/>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16" name="n_3mainValue【港湾・漁港】&#10;有形固定資産減価償却率">
          <a:extLst>
            <a:ext uri="{FF2B5EF4-FFF2-40B4-BE49-F238E27FC236}">
              <a16:creationId xmlns:a16="http://schemas.microsoft.com/office/drawing/2014/main" id="{00000000-0008-0000-0100-0000A0010000}"/>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41" name="【港湾・漁港】&#10;一人当たり有形固定資産（償却資産）額最小値テキスト">
          <a:extLst>
            <a:ext uri="{FF2B5EF4-FFF2-40B4-BE49-F238E27FC236}">
              <a16:creationId xmlns:a16="http://schemas.microsoft.com/office/drawing/2014/main" id="{00000000-0008-0000-0100-0000B9010000}"/>
            </a:ext>
          </a:extLst>
        </xdr:cNvPr>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43" name="【港湾・漁港】&#10;一人当たり有形固定資産（償却資産）額最大値テキスト">
          <a:extLst>
            <a:ext uri="{FF2B5EF4-FFF2-40B4-BE49-F238E27FC236}">
              <a16:creationId xmlns:a16="http://schemas.microsoft.com/office/drawing/2014/main" id="{00000000-0008-0000-0100-0000BB010000}"/>
            </a:ext>
          </a:extLst>
        </xdr:cNvPr>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45" name="【港湾・漁港】&#10;一人当たり有形固定資産（償却資産）額平均値テキスト">
          <a:extLst>
            <a:ext uri="{FF2B5EF4-FFF2-40B4-BE49-F238E27FC236}">
              <a16:creationId xmlns:a16="http://schemas.microsoft.com/office/drawing/2014/main" id="{00000000-0008-0000-0100-0000BD010000}"/>
            </a:ext>
          </a:extLst>
        </xdr:cNvPr>
        <xdr:cNvSpPr txBox="1"/>
      </xdr:nvSpPr>
      <xdr:spPr>
        <a:xfrm>
          <a:off x="10515600" y="1814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77539</xdr:rowOff>
    </xdr:from>
    <xdr:to>
      <xdr:col>55</xdr:col>
      <xdr:colOff>50800</xdr:colOff>
      <xdr:row>108</xdr:row>
      <xdr:rowOff>7689</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0426700" y="184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55966</xdr:rowOff>
    </xdr:from>
    <xdr:ext cx="534377" cy="259045"/>
    <xdr:sp macro="" textlink="">
      <xdr:nvSpPr>
        <xdr:cNvPr id="457" name="【港湾・漁港】&#10;一人当たり有形固定資産（償却資産）額該当値テキスト">
          <a:extLst>
            <a:ext uri="{FF2B5EF4-FFF2-40B4-BE49-F238E27FC236}">
              <a16:creationId xmlns:a16="http://schemas.microsoft.com/office/drawing/2014/main" id="{00000000-0008-0000-0100-0000C9010000}"/>
            </a:ext>
          </a:extLst>
        </xdr:cNvPr>
        <xdr:cNvSpPr txBox="1"/>
      </xdr:nvSpPr>
      <xdr:spPr>
        <a:xfrm>
          <a:off x="10515600" y="184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79144</xdr:rowOff>
    </xdr:from>
    <xdr:to>
      <xdr:col>50</xdr:col>
      <xdr:colOff>165100</xdr:colOff>
      <xdr:row>108</xdr:row>
      <xdr:rowOff>9294</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9588500" y="184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128339</xdr:rowOff>
    </xdr:from>
    <xdr:to>
      <xdr:col>55</xdr:col>
      <xdr:colOff>0</xdr:colOff>
      <xdr:row>107</xdr:row>
      <xdr:rowOff>129944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9639300" y="18473489"/>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91732</xdr:rowOff>
    </xdr:from>
    <xdr:to>
      <xdr:col>46</xdr:col>
      <xdr:colOff>38100</xdr:colOff>
      <xdr:row>108</xdr:row>
      <xdr:rowOff>21882</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8699500" y="184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129944</xdr:rowOff>
    </xdr:from>
    <xdr:to>
      <xdr:col>50</xdr:col>
      <xdr:colOff>114300</xdr:colOff>
      <xdr:row>107</xdr:row>
      <xdr:rowOff>142532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8750300" y="18475094"/>
          <a:ext cx="8890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92917</xdr:rowOff>
    </xdr:from>
    <xdr:to>
      <xdr:col>41</xdr:col>
      <xdr:colOff>101600</xdr:colOff>
      <xdr:row>108</xdr:row>
      <xdr:rowOff>23067</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7810500" y="184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142532</xdr:rowOff>
    </xdr:from>
    <xdr:to>
      <xdr:col>45</xdr:col>
      <xdr:colOff>177800</xdr:colOff>
      <xdr:row>107</xdr:row>
      <xdr:rowOff>143717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7861300" y="18487682"/>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64" name="n_1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65" name="n_2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66" name="n_3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67" name="n_4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421</xdr:rowOff>
    </xdr:from>
    <xdr:ext cx="534377" cy="259045"/>
    <xdr:sp macro="" textlink="">
      <xdr:nvSpPr>
        <xdr:cNvPr id="468" name="n_1main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9359411" y="185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13009</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00000000-0008-0000-0100-0000D5010000}"/>
            </a:ext>
          </a:extLst>
        </xdr:cNvPr>
        <xdr:cNvSpPr txBox="1"/>
      </xdr:nvSpPr>
      <xdr:spPr>
        <a:xfrm>
          <a:off x="8483111" y="185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14194</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7594111" y="185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00000000-0008-0000-0100-0000E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97" name="【認定こども園・幼稚園・保育所】&#10;有形固定資産減価償却率最小値テキスト">
          <a:extLst>
            <a:ext uri="{FF2B5EF4-FFF2-40B4-BE49-F238E27FC236}">
              <a16:creationId xmlns:a16="http://schemas.microsoft.com/office/drawing/2014/main" id="{00000000-0008-0000-0100-0000F1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99" name="【認定こども園・幼稚園・保育所】&#10;有形固定資産減価償却率最大値テキスト">
          <a:extLst>
            <a:ext uri="{FF2B5EF4-FFF2-40B4-BE49-F238E27FC236}">
              <a16:creationId xmlns:a16="http://schemas.microsoft.com/office/drawing/2014/main" id="{00000000-0008-0000-0100-0000F3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00000000-0008-0000-0100-0000F501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00000000-0008-0000-0100-000001020000}"/>
            </a:ext>
          </a:extLst>
        </xdr:cNvPr>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10704</xdr:rowOff>
    </xdr:from>
    <xdr:to>
      <xdr:col>81</xdr:col>
      <xdr:colOff>101600</xdr:colOff>
      <xdr:row>40</xdr:row>
      <xdr:rowOff>112304</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5430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61504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5481300" y="69015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152763</xdr:rowOff>
    </xdr:from>
    <xdr:to>
      <xdr:col>76</xdr:col>
      <xdr:colOff>165100</xdr:colOff>
      <xdr:row>40</xdr:row>
      <xdr:rowOff>82913</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4541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32113</xdr:rowOff>
    </xdr:from>
    <xdr:to>
      <xdr:col>81</xdr:col>
      <xdr:colOff>50800</xdr:colOff>
      <xdr:row>40</xdr:row>
      <xdr:rowOff>61504</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4592300" y="68901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170724</xdr:rowOff>
    </xdr:from>
    <xdr:to>
      <xdr:col>72</xdr:col>
      <xdr:colOff>38100</xdr:colOff>
      <xdr:row>40</xdr:row>
      <xdr:rowOff>100874</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365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32113</xdr:rowOff>
    </xdr:from>
    <xdr:to>
      <xdr:col>76</xdr:col>
      <xdr:colOff>114300</xdr:colOff>
      <xdr:row>40</xdr:row>
      <xdr:rowOff>50074</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3703300" y="68901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103431</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52660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74040</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4389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3500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100-000025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100-00002702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100-000029020000}"/>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100-000035020000}"/>
            </a:ext>
          </a:extLst>
        </xdr:cNvPr>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62484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1323300" y="692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67056</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0434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40</xdr:row>
      <xdr:rowOff>67056</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9545300" y="692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72" name="n_1ave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73" name="n_2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74" name="n_3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75" name="n_4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576" name="n_1main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577" name="n_2main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578" name="n_3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a:extLst>
            <a:ext uri="{FF2B5EF4-FFF2-40B4-BE49-F238E27FC236}">
              <a16:creationId xmlns:a16="http://schemas.microsoft.com/office/drawing/2014/main" id="{00000000-0008-0000-0100-00005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02" name="【学校施設】&#10;有形固定資産減価償却率最小値テキスト">
          <a:extLst>
            <a:ext uri="{FF2B5EF4-FFF2-40B4-BE49-F238E27FC236}">
              <a16:creationId xmlns:a16="http://schemas.microsoft.com/office/drawing/2014/main" id="{00000000-0008-0000-0100-00005A02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04" name="【学校施設】&#10;有形固定資産減価償却率最大値テキスト">
          <a:extLst>
            <a:ext uri="{FF2B5EF4-FFF2-40B4-BE49-F238E27FC236}">
              <a16:creationId xmlns:a16="http://schemas.microsoft.com/office/drawing/2014/main" id="{00000000-0008-0000-0100-00005C02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606" name="【学校施設】&#10;有形固定資産減価償却率平均値テキスト">
          <a:extLst>
            <a:ext uri="{FF2B5EF4-FFF2-40B4-BE49-F238E27FC236}">
              <a16:creationId xmlns:a16="http://schemas.microsoft.com/office/drawing/2014/main" id="{00000000-0008-0000-0100-00005E020000}"/>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168656</xdr:rowOff>
    </xdr:from>
    <xdr:to>
      <xdr:col>85</xdr:col>
      <xdr:colOff>177800</xdr:colOff>
      <xdr:row>60</xdr:row>
      <xdr:rowOff>98806</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6268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147083</xdr:rowOff>
    </xdr:from>
    <xdr:ext cx="405111" cy="259045"/>
    <xdr:sp macro="" textlink="">
      <xdr:nvSpPr>
        <xdr:cNvPr id="618" name="【学校施設】&#10;有形固定資産減価償却率該当値テキスト">
          <a:extLst>
            <a:ext uri="{FF2B5EF4-FFF2-40B4-BE49-F238E27FC236}">
              <a16:creationId xmlns:a16="http://schemas.microsoft.com/office/drawing/2014/main" id="{00000000-0008-0000-0100-00006A020000}"/>
            </a:ext>
          </a:extLst>
        </xdr:cNvPr>
        <xdr:cNvSpPr txBox="1"/>
      </xdr:nvSpPr>
      <xdr:spPr>
        <a:xfrm>
          <a:off x="16357600"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111506</xdr:rowOff>
    </xdr:from>
    <xdr:to>
      <xdr:col>81</xdr:col>
      <xdr:colOff>101600</xdr:colOff>
      <xdr:row>61</xdr:row>
      <xdr:rowOff>41656</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5430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48006</xdr:rowOff>
    </xdr:from>
    <xdr:to>
      <xdr:col>85</xdr:col>
      <xdr:colOff>127000</xdr:colOff>
      <xdr:row>60</xdr:row>
      <xdr:rowOff>162306</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5481300" y="1033500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157226</xdr:rowOff>
    </xdr:from>
    <xdr:to>
      <xdr:col>76</xdr:col>
      <xdr:colOff>165100</xdr:colOff>
      <xdr:row>60</xdr:row>
      <xdr:rowOff>87376</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4541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36576</xdr:rowOff>
    </xdr:from>
    <xdr:to>
      <xdr:col>81</xdr:col>
      <xdr:colOff>50800</xdr:colOff>
      <xdr:row>60</xdr:row>
      <xdr:rowOff>162306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4592300" y="1032357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104648</xdr:rowOff>
    </xdr:from>
    <xdr:to>
      <xdr:col>72</xdr:col>
      <xdr:colOff>38100</xdr:colOff>
      <xdr:row>61</xdr:row>
      <xdr:rowOff>34798</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365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36576</xdr:rowOff>
    </xdr:from>
    <xdr:to>
      <xdr:col>76</xdr:col>
      <xdr:colOff>114300</xdr:colOff>
      <xdr:row>60</xdr:row>
      <xdr:rowOff>155448</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3703300" y="103235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25" name="n_1aveValue【学校施設】&#10;有形固定資産減価償却率">
          <a:extLst>
            <a:ext uri="{FF2B5EF4-FFF2-40B4-BE49-F238E27FC236}">
              <a16:creationId xmlns:a16="http://schemas.microsoft.com/office/drawing/2014/main" id="{00000000-0008-0000-0100-000071020000}"/>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626" name="n_2aveValue【学校施設】&#10;有形固定資産減価償却率">
          <a:extLst>
            <a:ext uri="{FF2B5EF4-FFF2-40B4-BE49-F238E27FC236}">
              <a16:creationId xmlns:a16="http://schemas.microsoft.com/office/drawing/2014/main" id="{00000000-0008-0000-0100-000072020000}"/>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27" name="n_3aveValue【学校施設】&#10;有形固定資産減価償却率">
          <a:extLst>
            <a:ext uri="{FF2B5EF4-FFF2-40B4-BE49-F238E27FC236}">
              <a16:creationId xmlns:a16="http://schemas.microsoft.com/office/drawing/2014/main" id="{00000000-0008-0000-0100-000073020000}"/>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28" name="n_4aveValue【学校施設】&#10;有形固定資産減価償却率">
          <a:extLst>
            <a:ext uri="{FF2B5EF4-FFF2-40B4-BE49-F238E27FC236}">
              <a16:creationId xmlns:a16="http://schemas.microsoft.com/office/drawing/2014/main" id="{00000000-0008-0000-0100-000074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32783</xdr:rowOff>
    </xdr:from>
    <xdr:ext cx="405111" cy="259045"/>
    <xdr:sp macro="" textlink="">
      <xdr:nvSpPr>
        <xdr:cNvPr id="629" name="n_1mainValue【学校施設】&#10;有形固定資産減価償却率">
          <a:extLst>
            <a:ext uri="{FF2B5EF4-FFF2-40B4-BE49-F238E27FC236}">
              <a16:creationId xmlns:a16="http://schemas.microsoft.com/office/drawing/2014/main" id="{00000000-0008-0000-0100-000075020000}"/>
            </a:ext>
          </a:extLst>
        </xdr:cNvPr>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78503</xdr:rowOff>
    </xdr:from>
    <xdr:ext cx="405111" cy="259045"/>
    <xdr:sp macro="" textlink="">
      <xdr:nvSpPr>
        <xdr:cNvPr id="630" name="n_2mainValue【学校施設】&#10;有形固定資産減価償却率">
          <a:extLst>
            <a:ext uri="{FF2B5EF4-FFF2-40B4-BE49-F238E27FC236}">
              <a16:creationId xmlns:a16="http://schemas.microsoft.com/office/drawing/2014/main" id="{00000000-0008-0000-0100-000076020000}"/>
            </a:ext>
          </a:extLst>
        </xdr:cNvPr>
        <xdr:cNvSpPr txBox="1"/>
      </xdr:nvSpPr>
      <xdr:spPr>
        <a:xfrm>
          <a:off x="143897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25925</xdr:rowOff>
    </xdr:from>
    <xdr:ext cx="405111" cy="259045"/>
    <xdr:sp macro="" textlink="">
      <xdr:nvSpPr>
        <xdr:cNvPr id="631" name="n_3mainValue【学校施設】&#10;有形固定資産減価償却率">
          <a:extLst>
            <a:ext uri="{FF2B5EF4-FFF2-40B4-BE49-F238E27FC236}">
              <a16:creationId xmlns:a16="http://schemas.microsoft.com/office/drawing/2014/main" id="{00000000-0008-0000-0100-000077020000}"/>
            </a:ext>
          </a:extLst>
        </xdr:cNvPr>
        <xdr:cNvSpPr txBox="1"/>
      </xdr:nvSpPr>
      <xdr:spPr>
        <a:xfrm>
          <a:off x="13500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00000000-0008-0000-0100-00008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56" name="【学校施設】&#10;一人当たり面積最小値テキスト">
          <a:extLst>
            <a:ext uri="{FF2B5EF4-FFF2-40B4-BE49-F238E27FC236}">
              <a16:creationId xmlns:a16="http://schemas.microsoft.com/office/drawing/2014/main" id="{00000000-0008-0000-0100-000090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58" name="【学校施設】&#10;一人当たり面積最大値テキスト">
          <a:extLst>
            <a:ext uri="{FF2B5EF4-FFF2-40B4-BE49-F238E27FC236}">
              <a16:creationId xmlns:a16="http://schemas.microsoft.com/office/drawing/2014/main" id="{00000000-0008-0000-0100-000092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660" name="【学校施設】&#10;一人当たり面積平均値テキスト">
          <a:extLst>
            <a:ext uri="{FF2B5EF4-FFF2-40B4-BE49-F238E27FC236}">
              <a16:creationId xmlns:a16="http://schemas.microsoft.com/office/drawing/2014/main" id="{00000000-0008-0000-0100-000094020000}"/>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109410</xdr:rowOff>
    </xdr:from>
    <xdr:to>
      <xdr:col>116</xdr:col>
      <xdr:colOff>114300</xdr:colOff>
      <xdr:row>63</xdr:row>
      <xdr:rowOff>39560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2110700" y="10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72" name="【学校施設】&#10;一人当たり面積該当値テキスト">
          <a:extLst>
            <a:ext uri="{FF2B5EF4-FFF2-40B4-BE49-F238E27FC236}">
              <a16:creationId xmlns:a16="http://schemas.microsoft.com/office/drawing/2014/main" id="{00000000-0008-0000-0100-0000A0020000}"/>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160210</xdr:rowOff>
    </xdr:from>
    <xdr:to>
      <xdr:col>116</xdr:col>
      <xdr:colOff>63500</xdr:colOff>
      <xdr:row>62</xdr:row>
      <xdr:rowOff>162306</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1323300" y="10790110"/>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113602</xdr:rowOff>
    </xdr:from>
    <xdr:to>
      <xdr:col>107</xdr:col>
      <xdr:colOff>101600</xdr:colOff>
      <xdr:row>63</xdr:row>
      <xdr:rowOff>43752</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0383500" y="107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62</xdr:row>
      <xdr:rowOff>164402</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0434300" y="1079220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115316</xdr:rowOff>
    </xdr:from>
    <xdr:to>
      <xdr:col>102</xdr:col>
      <xdr:colOff>165100</xdr:colOff>
      <xdr:row>63</xdr:row>
      <xdr:rowOff>45466</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9494500" y="107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164402</xdr:rowOff>
    </xdr:from>
    <xdr:to>
      <xdr:col>107</xdr:col>
      <xdr:colOff>50800</xdr:colOff>
      <xdr:row>62</xdr:row>
      <xdr:rowOff>166116</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19545300" y="1079430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79" name="n_1aveValue【学校施設】&#10;一人当たり面積">
          <a:extLst>
            <a:ext uri="{FF2B5EF4-FFF2-40B4-BE49-F238E27FC236}">
              <a16:creationId xmlns:a16="http://schemas.microsoft.com/office/drawing/2014/main" id="{00000000-0008-0000-0100-0000A7020000}"/>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80" name="n_2aveValue【学校施設】&#10;一人当たり面積">
          <a:extLst>
            <a:ext uri="{FF2B5EF4-FFF2-40B4-BE49-F238E27FC236}">
              <a16:creationId xmlns:a16="http://schemas.microsoft.com/office/drawing/2014/main" id="{00000000-0008-0000-0100-0000A8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81" name="n_3aveValue【学校施設】&#10;一人当たり面積">
          <a:extLst>
            <a:ext uri="{FF2B5EF4-FFF2-40B4-BE49-F238E27FC236}">
              <a16:creationId xmlns:a16="http://schemas.microsoft.com/office/drawing/2014/main" id="{00000000-0008-0000-0100-0000A9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82" name="n_4aveValue【学校施設】&#10;一人当たり面積">
          <a:extLst>
            <a:ext uri="{FF2B5EF4-FFF2-40B4-BE49-F238E27FC236}">
              <a16:creationId xmlns:a16="http://schemas.microsoft.com/office/drawing/2014/main" id="{00000000-0008-0000-0100-0000AA02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683" name="n_1mainValue【学校施設】&#10;一人当たり面積">
          <a:extLst>
            <a:ext uri="{FF2B5EF4-FFF2-40B4-BE49-F238E27FC236}">
              <a16:creationId xmlns:a16="http://schemas.microsoft.com/office/drawing/2014/main" id="{00000000-0008-0000-0100-0000AB020000}"/>
            </a:ext>
          </a:extLst>
        </xdr:cNvPr>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34879</xdr:rowOff>
    </xdr:from>
    <xdr:ext cx="469744" cy="259045"/>
    <xdr:sp macro="" textlink="">
      <xdr:nvSpPr>
        <xdr:cNvPr id="684" name="n_2mainValue【学校施設】&#10;一人当たり面積">
          <a:extLst>
            <a:ext uri="{FF2B5EF4-FFF2-40B4-BE49-F238E27FC236}">
              <a16:creationId xmlns:a16="http://schemas.microsoft.com/office/drawing/2014/main" id="{00000000-0008-0000-0100-0000AC020000}"/>
            </a:ext>
          </a:extLst>
        </xdr:cNvPr>
        <xdr:cNvSpPr txBox="1"/>
      </xdr:nvSpPr>
      <xdr:spPr>
        <a:xfrm>
          <a:off x="20199427" y="108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36593</xdr:rowOff>
    </xdr:from>
    <xdr:ext cx="469744" cy="259045"/>
    <xdr:sp macro="" textlink="">
      <xdr:nvSpPr>
        <xdr:cNvPr id="685" name="n_3mainValue【学校施設】&#10;一人当たり面積">
          <a:extLst>
            <a:ext uri="{FF2B5EF4-FFF2-40B4-BE49-F238E27FC236}">
              <a16:creationId xmlns:a16="http://schemas.microsoft.com/office/drawing/2014/main" id="{00000000-0008-0000-0100-0000AD020000}"/>
            </a:ext>
          </a:extLst>
        </xdr:cNvPr>
        <xdr:cNvSpPr txBox="1"/>
      </xdr:nvSpPr>
      <xdr:spPr>
        <a:xfrm>
          <a:off x="19310427" y="108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児童館】&#10;有形固定資産減価償却率グラフ枠">
          <a:extLst>
            <a:ext uri="{FF2B5EF4-FFF2-40B4-BE49-F238E27FC236}">
              <a16:creationId xmlns:a16="http://schemas.microsoft.com/office/drawing/2014/main" id="{00000000-0008-0000-0100-0000C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712" name="【児童館】&#10;有形固定資産減価償却率最小値テキスト">
          <a:extLst>
            <a:ext uri="{FF2B5EF4-FFF2-40B4-BE49-F238E27FC236}">
              <a16:creationId xmlns:a16="http://schemas.microsoft.com/office/drawing/2014/main" id="{00000000-0008-0000-0100-0000C8020000}"/>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714" name="【児童館】&#10;有形固定資産減価償却率最大値テキスト">
          <a:extLst>
            <a:ext uri="{FF2B5EF4-FFF2-40B4-BE49-F238E27FC236}">
              <a16:creationId xmlns:a16="http://schemas.microsoft.com/office/drawing/2014/main" id="{00000000-0008-0000-0100-0000CA020000}"/>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716" name="【児童館】&#10;有形固定資産減価償却率平均値テキスト">
          <a:extLst>
            <a:ext uri="{FF2B5EF4-FFF2-40B4-BE49-F238E27FC236}">
              <a16:creationId xmlns:a16="http://schemas.microsoft.com/office/drawing/2014/main" id="{00000000-0008-0000-0100-0000CC020000}"/>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6268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728" name="【児童館】&#10;有形固定資産減価償却率該当値テキスト">
          <a:extLst>
            <a:ext uri="{FF2B5EF4-FFF2-40B4-BE49-F238E27FC236}">
              <a16:creationId xmlns:a16="http://schemas.microsoft.com/office/drawing/2014/main" id="{00000000-0008-0000-0100-0000D8020000}"/>
            </a:ext>
          </a:extLst>
        </xdr:cNvPr>
        <xdr:cNvSpPr txBox="1"/>
      </xdr:nvSpPr>
      <xdr:spPr>
        <a:xfrm>
          <a:off x="16357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134257</xdr:rowOff>
    </xdr:from>
    <xdr:to>
      <xdr:col>81</xdr:col>
      <xdr:colOff>101600</xdr:colOff>
      <xdr:row>80</xdr:row>
      <xdr:rowOff>64407</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5430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13607</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5481300" y="13729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13607</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4592300" y="1365612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157118</xdr:rowOff>
    </xdr:from>
    <xdr:to>
      <xdr:col>72</xdr:col>
      <xdr:colOff>38100</xdr:colOff>
      <xdr:row>79</xdr:row>
      <xdr:rowOff>87268</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3652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36468</xdr:rowOff>
    </xdr:from>
    <xdr:to>
      <xdr:col>76</xdr:col>
      <xdr:colOff>114300</xdr:colOff>
      <xdr:row>79</xdr:row>
      <xdr:rowOff>111579</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3703300" y="135810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735" name="n_1aveValue【児童館】&#10;有形固定資産減価償却率">
          <a:extLst>
            <a:ext uri="{FF2B5EF4-FFF2-40B4-BE49-F238E27FC236}">
              <a16:creationId xmlns:a16="http://schemas.microsoft.com/office/drawing/2014/main" id="{00000000-0008-0000-0100-0000DF020000}"/>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36" name="n_2aveValue【児童館】&#10;有形固定資産減価償却率">
          <a:extLst>
            <a:ext uri="{FF2B5EF4-FFF2-40B4-BE49-F238E27FC236}">
              <a16:creationId xmlns:a16="http://schemas.microsoft.com/office/drawing/2014/main" id="{00000000-0008-0000-0100-0000E0020000}"/>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737" name="n_3aveValue【児童館】&#10;有形固定資産減価償却率">
          <a:extLst>
            <a:ext uri="{FF2B5EF4-FFF2-40B4-BE49-F238E27FC236}">
              <a16:creationId xmlns:a16="http://schemas.microsoft.com/office/drawing/2014/main" id="{00000000-0008-0000-0100-0000E1020000}"/>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738" name="n_4aveValue【児童館】&#10;有形固定資産減価償却率">
          <a:extLst>
            <a:ext uri="{FF2B5EF4-FFF2-40B4-BE49-F238E27FC236}">
              <a16:creationId xmlns:a16="http://schemas.microsoft.com/office/drawing/2014/main" id="{00000000-0008-0000-0100-0000E2020000}"/>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80934</xdr:rowOff>
    </xdr:from>
    <xdr:ext cx="405111" cy="259045"/>
    <xdr:sp macro="" textlink="">
      <xdr:nvSpPr>
        <xdr:cNvPr id="739" name="n_1mainValue【児童館】&#10;有形固定資産減価償却率">
          <a:extLst>
            <a:ext uri="{FF2B5EF4-FFF2-40B4-BE49-F238E27FC236}">
              <a16:creationId xmlns:a16="http://schemas.microsoft.com/office/drawing/2014/main" id="{00000000-0008-0000-0100-0000E3020000}"/>
            </a:ext>
          </a:extLst>
        </xdr:cNvPr>
        <xdr:cNvSpPr txBox="1"/>
      </xdr:nvSpPr>
      <xdr:spPr>
        <a:xfrm>
          <a:off x="15266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740" name="n_2mainValue【児童館】&#10;有形固定資産減価償却率">
          <a:extLst>
            <a:ext uri="{FF2B5EF4-FFF2-40B4-BE49-F238E27FC236}">
              <a16:creationId xmlns:a16="http://schemas.microsoft.com/office/drawing/2014/main" id="{00000000-0008-0000-0100-0000E4020000}"/>
            </a:ext>
          </a:extLst>
        </xdr:cNvPr>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103795</xdr:rowOff>
    </xdr:from>
    <xdr:ext cx="405111" cy="259045"/>
    <xdr:sp macro="" textlink="">
      <xdr:nvSpPr>
        <xdr:cNvPr id="741" name="n_3mainValue【児童館】&#10;有形固定資産減価償却率">
          <a:extLst>
            <a:ext uri="{FF2B5EF4-FFF2-40B4-BE49-F238E27FC236}">
              <a16:creationId xmlns:a16="http://schemas.microsoft.com/office/drawing/2014/main" id="{00000000-0008-0000-0100-0000E5020000}"/>
            </a:ext>
          </a:extLst>
        </xdr:cNvPr>
        <xdr:cNvSpPr txBox="1"/>
      </xdr:nvSpPr>
      <xdr:spPr>
        <a:xfrm>
          <a:off x="13500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a:extLst>
            <a:ext uri="{FF2B5EF4-FFF2-40B4-BE49-F238E27FC236}">
              <a16:creationId xmlns:a16="http://schemas.microsoft.com/office/drawing/2014/main" id="{00000000-0008-0000-0100-0000F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4" name="【児童館】&#10;一人当たり面積最小値テキスト">
          <a:extLst>
            <a:ext uri="{FF2B5EF4-FFF2-40B4-BE49-F238E27FC236}">
              <a16:creationId xmlns:a16="http://schemas.microsoft.com/office/drawing/2014/main" id="{00000000-0008-0000-0100-0000FC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66" name="【児童館】&#10;一人当たり面積最大値テキスト">
          <a:extLst>
            <a:ext uri="{FF2B5EF4-FFF2-40B4-BE49-F238E27FC236}">
              <a16:creationId xmlns:a16="http://schemas.microsoft.com/office/drawing/2014/main" id="{00000000-0008-0000-0100-0000FE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8" name="【児童館】&#10;一人当たり面積平均値テキスト">
          <a:extLst>
            <a:ext uri="{FF2B5EF4-FFF2-40B4-BE49-F238E27FC236}">
              <a16:creationId xmlns:a16="http://schemas.microsoft.com/office/drawing/2014/main" id="{00000000-0008-0000-0100-000000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80" name="【児童館】&#10;一人当たり面積該当値テキスト">
          <a:extLst>
            <a:ext uri="{FF2B5EF4-FFF2-40B4-BE49-F238E27FC236}">
              <a16:creationId xmlns:a16="http://schemas.microsoft.com/office/drawing/2014/main" id="{00000000-0008-0000-0100-00000C030000}"/>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87" name="n_1aveValue【児童館】&#10;一人当たり面積">
          <a:extLst>
            <a:ext uri="{FF2B5EF4-FFF2-40B4-BE49-F238E27FC236}">
              <a16:creationId xmlns:a16="http://schemas.microsoft.com/office/drawing/2014/main" id="{00000000-0008-0000-0100-00001303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88" name="n_2aveValue【児童館】&#10;一人当たり面積">
          <a:extLst>
            <a:ext uri="{FF2B5EF4-FFF2-40B4-BE49-F238E27FC236}">
              <a16:creationId xmlns:a16="http://schemas.microsoft.com/office/drawing/2014/main" id="{00000000-0008-0000-0100-000014030000}"/>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89" name="n_3aveValue【児童館】&#10;一人当たり面積">
          <a:extLst>
            <a:ext uri="{FF2B5EF4-FFF2-40B4-BE49-F238E27FC236}">
              <a16:creationId xmlns:a16="http://schemas.microsoft.com/office/drawing/2014/main" id="{00000000-0008-0000-0100-000015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90" name="n_4aveValue【児童館】&#10;一人当たり面積">
          <a:extLst>
            <a:ext uri="{FF2B5EF4-FFF2-40B4-BE49-F238E27FC236}">
              <a16:creationId xmlns:a16="http://schemas.microsoft.com/office/drawing/2014/main" id="{00000000-0008-0000-0100-000016030000}"/>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91" name="n_1mainValue【児童館】&#10;一人当たり面積">
          <a:extLst>
            <a:ext uri="{FF2B5EF4-FFF2-40B4-BE49-F238E27FC236}">
              <a16:creationId xmlns:a16="http://schemas.microsoft.com/office/drawing/2014/main" id="{00000000-0008-0000-0100-00001703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92" name="n_2mainValue【児童館】&#10;一人当たり面積">
          <a:extLst>
            <a:ext uri="{FF2B5EF4-FFF2-40B4-BE49-F238E27FC236}">
              <a16:creationId xmlns:a16="http://schemas.microsoft.com/office/drawing/2014/main" id="{00000000-0008-0000-0100-00001803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93" name="n_3mainValue【児童館】&#10;一人当たり面積">
          <a:extLst>
            <a:ext uri="{FF2B5EF4-FFF2-40B4-BE49-F238E27FC236}">
              <a16:creationId xmlns:a16="http://schemas.microsoft.com/office/drawing/2014/main" id="{00000000-0008-0000-0100-00001903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公民館】&#10;有形固定資産減価償却率グラフ枠">
          <a:extLst>
            <a:ext uri="{FF2B5EF4-FFF2-40B4-BE49-F238E27FC236}">
              <a16:creationId xmlns:a16="http://schemas.microsoft.com/office/drawing/2014/main" id="{00000000-0008-0000-0100-00003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0" name="【公民館】&#10;有形固定資産減価償却率最小値テキスト">
          <a:extLst>
            <a:ext uri="{FF2B5EF4-FFF2-40B4-BE49-F238E27FC236}">
              <a16:creationId xmlns:a16="http://schemas.microsoft.com/office/drawing/2014/main" id="{00000000-0008-0000-0100-000034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22" name="【公民館】&#10;有形固定資産減価償却率最大値テキスト">
          <a:extLst>
            <a:ext uri="{FF2B5EF4-FFF2-40B4-BE49-F238E27FC236}">
              <a16:creationId xmlns:a16="http://schemas.microsoft.com/office/drawing/2014/main" id="{00000000-0008-0000-0100-00003603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824" name="【公民館】&#10;有形固定資産減価償却率平均値テキスト">
          <a:extLst>
            <a:ext uri="{FF2B5EF4-FFF2-40B4-BE49-F238E27FC236}">
              <a16:creationId xmlns:a16="http://schemas.microsoft.com/office/drawing/2014/main" id="{00000000-0008-0000-0100-00003803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836" name="【公民館】&#10;有形固定資産減価償却率該当値テキスト">
          <a:extLst>
            <a:ext uri="{FF2B5EF4-FFF2-40B4-BE49-F238E27FC236}">
              <a16:creationId xmlns:a16="http://schemas.microsoft.com/office/drawing/2014/main" id="{00000000-0008-0000-0100-000044030000}"/>
            </a:ext>
          </a:extLst>
        </xdr:cNvPr>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107</xdr:row>
      <xdr:rowOff>133350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5481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133350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4592300" y="184474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102326</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3703300" y="184164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843" name="n_1aveValue【公民館】&#10;有形固定資産減価償却率">
          <a:extLst>
            <a:ext uri="{FF2B5EF4-FFF2-40B4-BE49-F238E27FC236}">
              <a16:creationId xmlns:a16="http://schemas.microsoft.com/office/drawing/2014/main" id="{00000000-0008-0000-0100-00004B03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844" name="n_2aveValue【公民館】&#10;有形固定資産減価償却率">
          <a:extLst>
            <a:ext uri="{FF2B5EF4-FFF2-40B4-BE49-F238E27FC236}">
              <a16:creationId xmlns:a16="http://schemas.microsoft.com/office/drawing/2014/main" id="{00000000-0008-0000-0100-00004C03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45" name="n_3aveValue【公民館】&#10;有形固定資産減価償却率">
          <a:extLst>
            <a:ext uri="{FF2B5EF4-FFF2-40B4-BE49-F238E27FC236}">
              <a16:creationId xmlns:a16="http://schemas.microsoft.com/office/drawing/2014/main" id="{00000000-0008-0000-0100-00004D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846" name="n_4aveValue【公民館】&#10;有形固定資産減価償却率">
          <a:extLst>
            <a:ext uri="{FF2B5EF4-FFF2-40B4-BE49-F238E27FC236}">
              <a16:creationId xmlns:a16="http://schemas.microsoft.com/office/drawing/2014/main" id="{00000000-0008-0000-0100-00004E030000}"/>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847" name="n_1mainValue【公民館】&#10;有形固定資産減価償却率">
          <a:extLst>
            <a:ext uri="{FF2B5EF4-FFF2-40B4-BE49-F238E27FC236}">
              <a16:creationId xmlns:a16="http://schemas.microsoft.com/office/drawing/2014/main" id="{00000000-0008-0000-0100-00004F030000}"/>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848" name="n_2mainValue【公民館】&#10;有形固定資産減価償却率">
          <a:extLst>
            <a:ext uri="{FF2B5EF4-FFF2-40B4-BE49-F238E27FC236}">
              <a16:creationId xmlns:a16="http://schemas.microsoft.com/office/drawing/2014/main" id="{00000000-0008-0000-0100-000050030000}"/>
            </a:ext>
          </a:extLst>
        </xdr:cNvPr>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849" name="n_3mainValue【公民館】&#10;有形固定資産減価償却率">
          <a:extLst>
            <a:ext uri="{FF2B5EF4-FFF2-40B4-BE49-F238E27FC236}">
              <a16:creationId xmlns:a16="http://schemas.microsoft.com/office/drawing/2014/main" id="{00000000-0008-0000-0100-000051030000}"/>
            </a:ext>
          </a:extLst>
        </xdr:cNvPr>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a:extLst>
            <a:ext uri="{FF2B5EF4-FFF2-40B4-BE49-F238E27FC236}">
              <a16:creationId xmlns:a16="http://schemas.microsoft.com/office/drawing/2014/main" id="{00000000-0008-0000-0100-00006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76" name="【公民館】&#10;一人当たり面積最小値テキスト">
          <a:extLst>
            <a:ext uri="{FF2B5EF4-FFF2-40B4-BE49-F238E27FC236}">
              <a16:creationId xmlns:a16="http://schemas.microsoft.com/office/drawing/2014/main" id="{00000000-0008-0000-0100-00006C03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78" name="【公民館】&#10;一人当たり面積最大値テキスト">
          <a:extLst>
            <a:ext uri="{FF2B5EF4-FFF2-40B4-BE49-F238E27FC236}">
              <a16:creationId xmlns:a16="http://schemas.microsoft.com/office/drawing/2014/main" id="{00000000-0008-0000-0100-00006E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80" name="【公民館】&#10;一人当たり面積平均値テキスト">
          <a:extLst>
            <a:ext uri="{FF2B5EF4-FFF2-40B4-BE49-F238E27FC236}">
              <a16:creationId xmlns:a16="http://schemas.microsoft.com/office/drawing/2014/main" id="{00000000-0008-0000-0100-000070030000}"/>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81" name="フローチャート: 判断 880">
          <a:extLst>
            <a:ext uri="{FF2B5EF4-FFF2-40B4-BE49-F238E27FC236}">
              <a16:creationId xmlns:a16="http://schemas.microsoft.com/office/drawing/2014/main" id="{00000000-0008-0000-0100-00007103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82" name="フローチャート: 判断 881">
          <a:extLst>
            <a:ext uri="{FF2B5EF4-FFF2-40B4-BE49-F238E27FC236}">
              <a16:creationId xmlns:a16="http://schemas.microsoft.com/office/drawing/2014/main" id="{00000000-0008-0000-0100-00007203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83" name="フローチャート: 判断 882">
          <a:extLst>
            <a:ext uri="{FF2B5EF4-FFF2-40B4-BE49-F238E27FC236}">
              <a16:creationId xmlns:a16="http://schemas.microsoft.com/office/drawing/2014/main" id="{00000000-0008-0000-0100-00007303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84" name="フローチャート: 判断 883">
          <a:extLst>
            <a:ext uri="{FF2B5EF4-FFF2-40B4-BE49-F238E27FC236}">
              <a16:creationId xmlns:a16="http://schemas.microsoft.com/office/drawing/2014/main" id="{00000000-0008-0000-0100-00007403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85" name="フローチャート: 判断 884">
          <a:extLst>
            <a:ext uri="{FF2B5EF4-FFF2-40B4-BE49-F238E27FC236}">
              <a16:creationId xmlns:a16="http://schemas.microsoft.com/office/drawing/2014/main" id="{00000000-0008-0000-0100-00007503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85651</xdr:rowOff>
    </xdr:from>
    <xdr:ext cx="469744" cy="259045"/>
    <xdr:sp macro="" textlink="">
      <xdr:nvSpPr>
        <xdr:cNvPr id="892" name="【公民館】&#10;一人当たり面積該当値テキスト">
          <a:extLst>
            <a:ext uri="{FF2B5EF4-FFF2-40B4-BE49-F238E27FC236}">
              <a16:creationId xmlns:a16="http://schemas.microsoft.com/office/drawing/2014/main" id="{00000000-0008-0000-0100-00007C030000}"/>
            </a:ext>
          </a:extLst>
        </xdr:cNvPr>
        <xdr:cNvSpPr txBox="1"/>
      </xdr:nvSpPr>
      <xdr:spPr>
        <a:xfrm>
          <a:off x="22199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893" name="楕円 892">
          <a:extLst>
            <a:ext uri="{FF2B5EF4-FFF2-40B4-BE49-F238E27FC236}">
              <a16:creationId xmlns:a16="http://schemas.microsoft.com/office/drawing/2014/main" id="{00000000-0008-0000-0100-00007D030000}"/>
            </a:ext>
          </a:extLst>
        </xdr:cNvPr>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50074</xdr:rowOff>
    </xdr:from>
    <xdr:to>
      <xdr:col>116</xdr:col>
      <xdr:colOff>63500</xdr:colOff>
      <xdr:row>108</xdr:row>
      <xdr:rowOff>50074</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21323300" y="1856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895" name="楕円 894">
          <a:extLst>
            <a:ext uri="{FF2B5EF4-FFF2-40B4-BE49-F238E27FC236}">
              <a16:creationId xmlns:a16="http://schemas.microsoft.com/office/drawing/2014/main" id="{00000000-0008-0000-0100-00007F030000}"/>
            </a:ext>
          </a:extLst>
        </xdr:cNvPr>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108</xdr:row>
      <xdr:rowOff>50074</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20434300" y="184980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102144</xdr:rowOff>
    </xdr:from>
    <xdr:to>
      <xdr:col>102</xdr:col>
      <xdr:colOff>165100</xdr:colOff>
      <xdr:row>108</xdr:row>
      <xdr:rowOff>32294</xdr:rowOff>
    </xdr:to>
    <xdr:sp macro="" textlink="">
      <xdr:nvSpPr>
        <xdr:cNvPr id="897" name="楕円 896">
          <a:extLst>
            <a:ext uri="{FF2B5EF4-FFF2-40B4-BE49-F238E27FC236}">
              <a16:creationId xmlns:a16="http://schemas.microsoft.com/office/drawing/2014/main" id="{00000000-0008-0000-0100-000081030000}"/>
            </a:ext>
          </a:extLst>
        </xdr:cNvPr>
        <xdr:cNvSpPr/>
      </xdr:nvSpPr>
      <xdr:spPr>
        <a:xfrm>
          <a:off x="19494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152944</xdr:rowOff>
    </xdr:from>
    <xdr:to>
      <xdr:col>107</xdr:col>
      <xdr:colOff>50800</xdr:colOff>
      <xdr:row>107</xdr:row>
      <xdr:rowOff>152944</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9545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99" name="n_1aveValue【公民館】&#10;一人当たり面積">
          <a:extLst>
            <a:ext uri="{FF2B5EF4-FFF2-40B4-BE49-F238E27FC236}">
              <a16:creationId xmlns:a16="http://schemas.microsoft.com/office/drawing/2014/main" id="{00000000-0008-0000-0100-00008303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900" name="n_2aveValue【公民館】&#10;一人当たり面積">
          <a:extLst>
            <a:ext uri="{FF2B5EF4-FFF2-40B4-BE49-F238E27FC236}">
              <a16:creationId xmlns:a16="http://schemas.microsoft.com/office/drawing/2014/main" id="{00000000-0008-0000-0100-00008403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901" name="n_3aveValue【公民館】&#10;一人当たり面積">
          <a:extLst>
            <a:ext uri="{FF2B5EF4-FFF2-40B4-BE49-F238E27FC236}">
              <a16:creationId xmlns:a16="http://schemas.microsoft.com/office/drawing/2014/main" id="{00000000-0008-0000-0100-00008503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902" name="n_4aveValue【公民館】&#10;一人当たり面積">
          <a:extLst>
            <a:ext uri="{FF2B5EF4-FFF2-40B4-BE49-F238E27FC236}">
              <a16:creationId xmlns:a16="http://schemas.microsoft.com/office/drawing/2014/main" id="{00000000-0008-0000-0100-00008603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903" name="n_1mainValue【公民館】&#10;一人当たり面積">
          <a:extLst>
            <a:ext uri="{FF2B5EF4-FFF2-40B4-BE49-F238E27FC236}">
              <a16:creationId xmlns:a16="http://schemas.microsoft.com/office/drawing/2014/main" id="{00000000-0008-0000-0100-000087030000}"/>
            </a:ext>
          </a:extLst>
        </xdr:cNvPr>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904" name="n_2mainValue【公民館】&#10;一人当たり面積">
          <a:extLst>
            <a:ext uri="{FF2B5EF4-FFF2-40B4-BE49-F238E27FC236}">
              <a16:creationId xmlns:a16="http://schemas.microsoft.com/office/drawing/2014/main" id="{00000000-0008-0000-0100-000088030000}"/>
            </a:ext>
          </a:extLst>
        </xdr:cNvPr>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23421</xdr:rowOff>
    </xdr:from>
    <xdr:ext cx="469744" cy="259045"/>
    <xdr:sp macro="" textlink="">
      <xdr:nvSpPr>
        <xdr:cNvPr id="905" name="n_3mainValue【公民館】&#10;一人当たり面積">
          <a:extLst>
            <a:ext uri="{FF2B5EF4-FFF2-40B4-BE49-F238E27FC236}">
              <a16:creationId xmlns:a16="http://schemas.microsoft.com/office/drawing/2014/main" id="{00000000-0008-0000-0100-000089030000}"/>
            </a:ext>
          </a:extLst>
        </xdr:cNvPr>
        <xdr:cNvSpPr txBox="1"/>
      </xdr:nvSpPr>
      <xdr:spPr>
        <a:xfrm>
          <a:off x="19310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類似団体と比較して特に有形固定資産減価償却率が高くなっている施設は、保育所、公民館であり、特に低くなっている施設は、公営住宅、児童館である。</a:t>
          </a:r>
        </a:p>
        <a:p>
          <a:r>
            <a:rPr kumimoji="1" lang="ja-JP" altLang="en-US" sz="1300">
              <a:latin typeface="ＭＳ Ｐゴシック" panose="020B0600070205080204" pitchFamily="50" charset="-128"/>
              <a:ea typeface="ＭＳ Ｐゴシック" panose="020B0600070205080204" pitchFamily="50" charset="-128"/>
            </a:rPr>
            <a:t>保育所及び公民館については、老朽化が進んでいるため、個別施設計画や公共施設等総合管理計画の見直し等においてそれぞれ建替えや複合化等を検討していく。</a:t>
          </a:r>
        </a:p>
        <a:p>
          <a:r>
            <a:rPr kumimoji="1" lang="ja-JP" altLang="en-US" sz="1300">
              <a:latin typeface="ＭＳ Ｐゴシック" panose="020B0600070205080204" pitchFamily="50" charset="-128"/>
              <a:ea typeface="ＭＳ Ｐゴシック" panose="020B0600070205080204" pitchFamily="50" charset="-128"/>
            </a:rPr>
            <a:t>公営住宅及び児童館については、平成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年度に災害公営住宅が新規整備されたこと、また、平成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年度に藤倉児童館を建替えしていることから有形固定資産減価償却率が低くなっている。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老朽化が進む市営住宅については、個別施設計画や公共施設等総合管理計画の見直し等において住宅需要を考慮しながら統合もしくは修繕等を行っていく予定です。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79284</xdr:rowOff>
    </xdr:from>
    <xdr:to>
      <xdr:col>24</xdr:col>
      <xdr:colOff>114300</xdr:colOff>
      <xdr:row>40</xdr:row>
      <xdr:rowOff>9434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57711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130084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166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38463</xdr:rowOff>
    </xdr:from>
    <xdr:to>
      <xdr:col>15</xdr:col>
      <xdr:colOff>101600</xdr:colOff>
      <xdr:row>39</xdr:row>
      <xdr:rowOff>140063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89263</xdr:rowOff>
    </xdr:from>
    <xdr:to>
      <xdr:col>19</xdr:col>
      <xdr:colOff>177800</xdr:colOff>
      <xdr:row>39</xdr:row>
      <xdr:rowOff>130084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758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46809</xdr:rowOff>
    </xdr:from>
    <xdr:to>
      <xdr:col>15</xdr:col>
      <xdr:colOff>50800</xdr:colOff>
      <xdr:row>39</xdr:row>
      <xdr:rowOff>89263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73335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131190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71137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99060</xdr:rowOff>
    </xdr:from>
    <xdr:to>
      <xdr:col>55</xdr:col>
      <xdr:colOff>0</xdr:colOff>
      <xdr:row>39</xdr:row>
      <xdr:rowOff>99060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785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39</xdr:row>
      <xdr:rowOff>99060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59130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166387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142892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64770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3797300" y="103308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95250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908300" y="1035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019300" y="10370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141531</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7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164737</xdr:rowOff>
    </xdr:from>
    <xdr:to>
      <xdr:col>50</xdr:col>
      <xdr:colOff>165100</xdr:colOff>
      <xdr:row>63</xdr:row>
      <xdr:rowOff>94887</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42454</xdr:rowOff>
    </xdr:from>
    <xdr:to>
      <xdr:col>55</xdr:col>
      <xdr:colOff>0</xdr:colOff>
      <xdr:row>63</xdr:row>
      <xdr:rowOff>44087</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9639300" y="1084380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45720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8750300" y="108454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168003</xdr:rowOff>
    </xdr:from>
    <xdr:to>
      <xdr:col>41</xdr:col>
      <xdr:colOff>101600</xdr:colOff>
      <xdr:row>63</xdr:row>
      <xdr:rowOff>98153</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45720</xdr:rowOff>
    </xdr:from>
    <xdr:to>
      <xdr:col>45</xdr:col>
      <xdr:colOff>177800</xdr:colOff>
      <xdr:row>63</xdr:row>
      <xdr:rowOff>47353</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7861300" y="108470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111414</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05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113047</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89280</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148607</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393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49530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3868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152400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3799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91457</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22877</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113682</xdr:rowOff>
    </xdr:from>
    <xdr:ext cx="469744" cy="259045"/>
    <xdr:sp macro="" textlink="">
      <xdr:nvSpPr>
        <xdr:cNvPr id="339" name="【福祉施設】&#10;一人当たり面積該当値テキスト">
          <a:extLst>
            <a:ext uri="{FF2B5EF4-FFF2-40B4-BE49-F238E27FC236}">
              <a16:creationId xmlns:a16="http://schemas.microsoft.com/office/drawing/2014/main" id="{00000000-0008-0000-0200-000053010000}"/>
            </a:ext>
          </a:extLst>
        </xdr:cNvPr>
        <xdr:cNvSpPr txBox="1"/>
      </xdr:nvSpPr>
      <xdr:spPr>
        <a:xfrm>
          <a:off x="10515600" y="1451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27305</xdr:rowOff>
    </xdr:from>
    <xdr:to>
      <xdr:col>50</xdr:col>
      <xdr:colOff>165100</xdr:colOff>
      <xdr:row>85</xdr:row>
      <xdr:rowOff>128905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958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78105</xdr:rowOff>
    </xdr:from>
    <xdr:to>
      <xdr:col>55</xdr:col>
      <xdr:colOff>0</xdr:colOff>
      <xdr:row>85</xdr:row>
      <xdr:rowOff>78105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9639300" y="1465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27305</xdr:rowOff>
    </xdr:from>
    <xdr:to>
      <xdr:col>46</xdr:col>
      <xdr:colOff>38100</xdr:colOff>
      <xdr:row>85</xdr:row>
      <xdr:rowOff>128905</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8699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78105</xdr:rowOff>
    </xdr:from>
    <xdr:to>
      <xdr:col>50</xdr:col>
      <xdr:colOff>114300</xdr:colOff>
      <xdr:row>85</xdr:row>
      <xdr:rowOff>78105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8750300" y="1465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27305</xdr:rowOff>
    </xdr:from>
    <xdr:to>
      <xdr:col>41</xdr:col>
      <xdr:colOff>101600</xdr:colOff>
      <xdr:row>85</xdr:row>
      <xdr:rowOff>128905</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7810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78105</xdr:rowOff>
    </xdr:from>
    <xdr:to>
      <xdr:col>45</xdr:col>
      <xdr:colOff>177800</xdr:colOff>
      <xdr:row>85</xdr:row>
      <xdr:rowOff>78105</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861300" y="1465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a:extLst>
            <a:ext uri="{FF2B5EF4-FFF2-40B4-BE49-F238E27FC236}">
              <a16:creationId xmlns:a16="http://schemas.microsoft.com/office/drawing/2014/main" id="{00000000-0008-0000-0200-00005A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a:extLst>
            <a:ext uri="{FF2B5EF4-FFF2-40B4-BE49-F238E27FC236}">
              <a16:creationId xmlns:a16="http://schemas.microsoft.com/office/drawing/2014/main" id="{00000000-0008-0000-0200-00005B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a:extLst>
            <a:ext uri="{FF2B5EF4-FFF2-40B4-BE49-F238E27FC236}">
              <a16:creationId xmlns:a16="http://schemas.microsoft.com/office/drawing/2014/main" id="{00000000-0008-0000-0200-00005C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a:extLst>
            <a:ext uri="{FF2B5EF4-FFF2-40B4-BE49-F238E27FC236}">
              <a16:creationId xmlns:a16="http://schemas.microsoft.com/office/drawing/2014/main" id="{00000000-0008-0000-0200-00005D010000}"/>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120032</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120032</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120032</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44994</xdr:rowOff>
    </xdr:from>
    <xdr:to>
      <xdr:col>24</xdr:col>
      <xdr:colOff>114300</xdr:colOff>
      <xdr:row>106</xdr:row>
      <xdr:rowOff>146594</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4584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23421</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00000000-0008-0000-0200-00008B010000}"/>
            </a:ext>
          </a:extLst>
        </xdr:cNvPr>
        <xdr:cNvSpPr txBox="1"/>
      </xdr:nvSpPr>
      <xdr:spPr>
        <a:xfrm>
          <a:off x="4673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95794</xdr:rowOff>
    </xdr:from>
    <xdr:to>
      <xdr:col>24</xdr:col>
      <xdr:colOff>63500</xdr:colOff>
      <xdr:row>106</xdr:row>
      <xdr:rowOff>99061</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3797300" y="182694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99061</xdr:rowOff>
    </xdr:from>
    <xdr:to>
      <xdr:col>19</xdr:col>
      <xdr:colOff>177800</xdr:colOff>
      <xdr:row>106</xdr:row>
      <xdr:rowOff>99061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908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5806</xdr:rowOff>
    </xdr:from>
    <xdr:to>
      <xdr:col>10</xdr:col>
      <xdr:colOff>165100</xdr:colOff>
      <xdr:row>106</xdr:row>
      <xdr:rowOff>107406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68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56606</xdr:rowOff>
    </xdr:from>
    <xdr:to>
      <xdr:col>15</xdr:col>
      <xdr:colOff>50800</xdr:colOff>
      <xdr:row>106</xdr:row>
      <xdr:rowOff>99061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019300" y="182303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140988</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98533</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41729</xdr:rowOff>
    </xdr:from>
    <xdr:to>
      <xdr:col>55</xdr:col>
      <xdr:colOff>50800</xdr:colOff>
      <xdr:row>108</xdr:row>
      <xdr:rowOff>143329</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128106</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41729</xdr:rowOff>
    </xdr:from>
    <xdr:to>
      <xdr:col>50</xdr:col>
      <xdr:colOff>165100</xdr:colOff>
      <xdr:row>108</xdr:row>
      <xdr:rowOff>143329</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92529</xdr:rowOff>
    </xdr:from>
    <xdr:to>
      <xdr:col>55</xdr:col>
      <xdr:colOff>0</xdr:colOff>
      <xdr:row>108</xdr:row>
      <xdr:rowOff>92529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9639300" y="1860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41729</xdr:rowOff>
    </xdr:from>
    <xdr:to>
      <xdr:col>46</xdr:col>
      <xdr:colOff>38100</xdr:colOff>
      <xdr:row>108</xdr:row>
      <xdr:rowOff>143329</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92529</xdr:rowOff>
    </xdr:from>
    <xdr:to>
      <xdr:col>50</xdr:col>
      <xdr:colOff>114300</xdr:colOff>
      <xdr:row>108</xdr:row>
      <xdr:rowOff>92529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8750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41729</xdr:rowOff>
    </xdr:from>
    <xdr:to>
      <xdr:col>41</xdr:col>
      <xdr:colOff>101600</xdr:colOff>
      <xdr:row>108</xdr:row>
      <xdr:rowOff>143329</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92529</xdr:rowOff>
    </xdr:from>
    <xdr:to>
      <xdr:col>45</xdr:col>
      <xdr:colOff>177800</xdr:colOff>
      <xdr:row>108</xdr:row>
      <xdr:rowOff>92529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7861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134456</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134456</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134456</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00000000-0008-0000-02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00000000-0008-0000-0200-0000FB010000}"/>
            </a:ext>
          </a:extLst>
        </xdr:cNvPr>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170906</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5481300" y="66598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61504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4592300" y="665988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3652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27215</xdr:rowOff>
    </xdr:from>
    <xdr:to>
      <xdr:col>76</xdr:col>
      <xdr:colOff>114300</xdr:colOff>
      <xdr:row>39</xdr:row>
      <xdr:rowOff>61504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3703300" y="67137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0000000-0008-0000-02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00000000-0008-0000-0200-000021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0000000-0008-0000-0200-000023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00000000-0008-0000-0200-00002502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98232</xdr:rowOff>
    </xdr:from>
    <xdr:to>
      <xdr:col>116</xdr:col>
      <xdr:colOff>114300</xdr:colOff>
      <xdr:row>41</xdr:row>
      <xdr:rowOff>28382</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2110700" y="69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76659</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00000000-0008-0000-0200-000031020000}"/>
            </a:ext>
          </a:extLst>
        </xdr:cNvPr>
        <xdr:cNvSpPr txBox="1"/>
      </xdr:nvSpPr>
      <xdr:spPr>
        <a:xfrm>
          <a:off x="22199600" y="693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69360</xdr:rowOff>
    </xdr:from>
    <xdr:to>
      <xdr:col>112</xdr:col>
      <xdr:colOff>38100</xdr:colOff>
      <xdr:row>40</xdr:row>
      <xdr:rowOff>170960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1272500" y="69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120160</xdr:rowOff>
    </xdr:from>
    <xdr:to>
      <xdr:col>116</xdr:col>
      <xdr:colOff>63500</xdr:colOff>
      <xdr:row>40</xdr:row>
      <xdr:rowOff>149032</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21323300" y="6978160"/>
          <a:ext cx="8382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127874</xdr:rowOff>
    </xdr:from>
    <xdr:to>
      <xdr:col>107</xdr:col>
      <xdr:colOff>101600</xdr:colOff>
      <xdr:row>41</xdr:row>
      <xdr:rowOff>58024</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0383500" y="69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120160</xdr:rowOff>
    </xdr:from>
    <xdr:to>
      <xdr:col>111</xdr:col>
      <xdr:colOff>177800</xdr:colOff>
      <xdr:row>41</xdr:row>
      <xdr:rowOff>7224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0434300" y="6978160"/>
          <a:ext cx="88900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129192</xdr:rowOff>
    </xdr:from>
    <xdr:to>
      <xdr:col>102</xdr:col>
      <xdr:colOff>165100</xdr:colOff>
      <xdr:row>41</xdr:row>
      <xdr:rowOff>59342</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9494500" y="69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7224</xdr:rowOff>
    </xdr:from>
    <xdr:to>
      <xdr:col>107</xdr:col>
      <xdr:colOff>50800</xdr:colOff>
      <xdr:row>41</xdr:row>
      <xdr:rowOff>8542</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45300" y="7036674"/>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162087</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21043411" y="70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49151</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0167111" y="7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50469</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9278111" y="70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96157</xdr:rowOff>
    </xdr:from>
    <xdr:to>
      <xdr:col>85</xdr:col>
      <xdr:colOff>177800</xdr:colOff>
      <xdr:row>62</xdr:row>
      <xdr:rowOff>26307</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268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74584</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00000000-0008-0000-0200-000069020000}"/>
            </a:ext>
          </a:extLst>
        </xdr:cNvPr>
        <xdr:cNvSpPr txBox="1"/>
      </xdr:nvSpPr>
      <xdr:spPr>
        <a:xfrm>
          <a:off x="16357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96157</xdr:rowOff>
    </xdr:from>
    <xdr:to>
      <xdr:col>81</xdr:col>
      <xdr:colOff>101600</xdr:colOff>
      <xdr:row>62</xdr:row>
      <xdr:rowOff>26307</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5430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146957</xdr:rowOff>
    </xdr:from>
    <xdr:to>
      <xdr:col>85</xdr:col>
      <xdr:colOff>127000</xdr:colOff>
      <xdr:row>61</xdr:row>
      <xdr:rowOff>146957</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5481300" y="1060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61</xdr:row>
      <xdr:rowOff>155122</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4592300" y="106054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17434</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5266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00000000-0008-0000-0200-00008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00000000-0008-0000-0200-00008B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00000000-0008-0000-0200-00008D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00000000-0008-0000-0200-00008F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69215</xdr:rowOff>
    </xdr:from>
    <xdr:to>
      <xdr:col>116</xdr:col>
      <xdr:colOff>114300</xdr:colOff>
      <xdr:row>62</xdr:row>
      <xdr:rowOff>170815</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2110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155592</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id="{00000000-0008-0000-0200-00009B020000}"/>
            </a:ext>
          </a:extLst>
        </xdr:cNvPr>
        <xdr:cNvSpPr txBox="1"/>
      </xdr:nvSpPr>
      <xdr:spPr>
        <a:xfrm>
          <a:off x="22199600" y="1061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120015</xdr:rowOff>
    </xdr:from>
    <xdr:to>
      <xdr:col>116</xdr:col>
      <xdr:colOff>63500</xdr:colOff>
      <xdr:row>62</xdr:row>
      <xdr:rowOff>125730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flipV="1">
          <a:off x="21323300" y="107499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125730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20434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9494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125730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9545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78" name="n_1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679" name="n_2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167657</xdr:rowOff>
    </xdr:from>
    <xdr:ext cx="469744" cy="259045"/>
    <xdr:sp macro="" textlink="">
      <xdr:nvSpPr>
        <xdr:cNvPr id="680" name="n_3mainValue【保健センター・保健所】&#10;一人当たり面積">
          <a:extLst>
            <a:ext uri="{FF2B5EF4-FFF2-40B4-BE49-F238E27FC236}">
              <a16:creationId xmlns:a16="http://schemas.microsoft.com/office/drawing/2014/main" id="{00000000-0008-0000-0200-0000A8020000}"/>
            </a:ext>
          </a:extLst>
        </xdr:cNvPr>
        <xdr:cNvSpPr txBox="1"/>
      </xdr:nvSpPr>
      <xdr:spPr>
        <a:xfrm>
          <a:off x="19310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00000000-0008-0000-0200-0000C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00000000-0008-0000-0200-0000C3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00000000-0008-0000-0200-0000C5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00000000-0008-0000-0200-0000C702000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00000000-0008-0000-0200-0000D3020000}"/>
            </a:ext>
          </a:extLst>
        </xdr:cNvPr>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111579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5481300" y="1415578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99968</xdr:rowOff>
    </xdr:from>
    <xdr:to>
      <xdr:col>76</xdr:col>
      <xdr:colOff>165100</xdr:colOff>
      <xdr:row>84</xdr:row>
      <xdr:rowOff>30118</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4541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83</xdr:row>
      <xdr:rowOff>150768</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4592300" y="14155782"/>
          <a:ext cx="889000" cy="2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52614</xdr:rowOff>
    </xdr:from>
    <xdr:to>
      <xdr:col>72</xdr:col>
      <xdr:colOff>38100</xdr:colOff>
      <xdr:row>83</xdr:row>
      <xdr:rowOff>154214</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3652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150768</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3703300" y="1433376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a:extLst>
            <a:ext uri="{FF2B5EF4-FFF2-40B4-BE49-F238E27FC236}">
              <a16:creationId xmlns:a16="http://schemas.microsoft.com/office/drawing/2014/main" id="{00000000-0008-0000-0200-0000DA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31" name="n_2ave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a:extLst>
            <a:ext uri="{FF2B5EF4-FFF2-40B4-BE49-F238E27FC236}">
              <a16:creationId xmlns:a16="http://schemas.microsoft.com/office/drawing/2014/main" id="{00000000-0008-0000-0200-0000DC02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a:extLst>
            <a:ext uri="{FF2B5EF4-FFF2-40B4-BE49-F238E27FC236}">
              <a16:creationId xmlns:a16="http://schemas.microsoft.com/office/drawing/2014/main" id="{00000000-0008-0000-0200-0000DD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734" name="n_1mainValue【消防施設】&#10;有形固定資産減価償却率">
          <a:extLst>
            <a:ext uri="{FF2B5EF4-FFF2-40B4-BE49-F238E27FC236}">
              <a16:creationId xmlns:a16="http://schemas.microsoft.com/office/drawing/2014/main" id="{00000000-0008-0000-0200-0000DE020000}"/>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735" name="n_2mainValue【消防施設】&#10;有形固定資産減価償却率">
          <a:extLst>
            <a:ext uri="{FF2B5EF4-FFF2-40B4-BE49-F238E27FC236}">
              <a16:creationId xmlns:a16="http://schemas.microsoft.com/office/drawing/2014/main" id="{00000000-0008-0000-0200-0000DF020000}"/>
            </a:ext>
          </a:extLst>
        </xdr:cNvPr>
        <xdr:cNvSpPr txBox="1"/>
      </xdr:nvSpPr>
      <xdr:spPr>
        <a:xfrm>
          <a:off x="14389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170741</xdr:rowOff>
    </xdr:from>
    <xdr:ext cx="405111" cy="259045"/>
    <xdr:sp macro="" textlink="">
      <xdr:nvSpPr>
        <xdr:cNvPr id="736" name="n_3mainValue【消防施設】&#10;有形固定資産減価償却率">
          <a:extLst>
            <a:ext uri="{FF2B5EF4-FFF2-40B4-BE49-F238E27FC236}">
              <a16:creationId xmlns:a16="http://schemas.microsoft.com/office/drawing/2014/main" id="{00000000-0008-0000-0200-0000E0020000}"/>
            </a:ext>
          </a:extLst>
        </xdr:cNvPr>
        <xdr:cNvSpPr txBox="1"/>
      </xdr:nvSpPr>
      <xdr:spPr>
        <a:xfrm>
          <a:off x="13500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id="{00000000-0008-0000-0200-0000F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id="{00000000-0008-0000-0200-0000F9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a:extLst>
            <a:ext uri="{FF2B5EF4-FFF2-40B4-BE49-F238E27FC236}">
              <a16:creationId xmlns:a16="http://schemas.microsoft.com/office/drawing/2014/main" id="{00000000-0008-0000-0200-0000FB020000}"/>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75" name="【消防施設】&#10;一人当たり面積該当値テキスト">
          <a:extLst>
            <a:ext uri="{FF2B5EF4-FFF2-40B4-BE49-F238E27FC236}">
              <a16:creationId xmlns:a16="http://schemas.microsoft.com/office/drawing/2014/main" id="{00000000-0008-0000-0200-000007030000}"/>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2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200-00002F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id="{00000000-0008-0000-0200-000031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200-000033030000}"/>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200-00003F030000}"/>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136616</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15481300" y="182988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72752</xdr:rowOff>
    </xdr:from>
    <xdr:to>
      <xdr:col>76</xdr:col>
      <xdr:colOff>165100</xdr:colOff>
      <xdr:row>108</xdr:row>
      <xdr:rowOff>2902</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4541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107</xdr:row>
      <xdr:rowOff>123552</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14592300" y="18310316"/>
          <a:ext cx="889000" cy="1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123552</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3703300" y="184670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165479</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00000000-0008-0000-0200-00006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id="{00000000-0008-0000-0200-000067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id="{00000000-0008-0000-0200-000069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a:extLst>
            <a:ext uri="{FF2B5EF4-FFF2-40B4-BE49-F238E27FC236}">
              <a16:creationId xmlns:a16="http://schemas.microsoft.com/office/drawing/2014/main" id="{00000000-0008-0000-0200-00006B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4008</xdr:rowOff>
    </xdr:from>
    <xdr:ext cx="469744" cy="259045"/>
    <xdr:sp macro="" textlink="">
      <xdr:nvSpPr>
        <xdr:cNvPr id="887" name="【庁舎】&#10;一人当たり面積該当値テキスト">
          <a:extLst>
            <a:ext uri="{FF2B5EF4-FFF2-40B4-BE49-F238E27FC236}">
              <a16:creationId xmlns:a16="http://schemas.microsoft.com/office/drawing/2014/main" id="{00000000-0008-0000-0200-000077030000}"/>
            </a:ext>
          </a:extLst>
        </xdr:cNvPr>
        <xdr:cNvSpPr txBox="1"/>
      </xdr:nvSpPr>
      <xdr:spPr>
        <a:xfrm>
          <a:off x="22199600" y="183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139881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21323300" y="1848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139881</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20434300" y="18478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a:extLst>
            <a:ext uri="{FF2B5EF4-FFF2-40B4-BE49-F238E27FC236}">
              <a16:creationId xmlns:a16="http://schemas.microsoft.com/office/drawing/2014/main" id="{00000000-0008-0000-0200-00007E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a:extLst>
            <a:ext uri="{FF2B5EF4-FFF2-40B4-BE49-F238E27FC236}">
              <a16:creationId xmlns:a16="http://schemas.microsoft.com/office/drawing/2014/main" id="{00000000-0008-0000-0200-00007F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a:extLst>
            <a:ext uri="{FF2B5EF4-FFF2-40B4-BE49-F238E27FC236}">
              <a16:creationId xmlns:a16="http://schemas.microsoft.com/office/drawing/2014/main" id="{00000000-0008-0000-0200-00008003000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a:extLst>
            <a:ext uri="{FF2B5EF4-FFF2-40B4-BE49-F238E27FC236}">
              <a16:creationId xmlns:a16="http://schemas.microsoft.com/office/drawing/2014/main" id="{00000000-0008-0000-0200-000081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898" name="n_1mainValue【庁舎】&#10;一人当たり面積">
          <a:extLst>
            <a:ext uri="{FF2B5EF4-FFF2-40B4-BE49-F238E27FC236}">
              <a16:creationId xmlns:a16="http://schemas.microsoft.com/office/drawing/2014/main" id="{00000000-0008-0000-0200-000082030000}"/>
            </a:ext>
          </a:extLst>
        </xdr:cNvPr>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99" name="n_2mainValue【庁舎】&#10;一人当たり面積">
          <a:extLst>
            <a:ext uri="{FF2B5EF4-FFF2-40B4-BE49-F238E27FC236}">
              <a16:creationId xmlns:a16="http://schemas.microsoft.com/office/drawing/2014/main" id="{00000000-0008-0000-0200-000083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900" name="n_3mainValue【庁舎】&#10;一人当たり面積">
          <a:extLst>
            <a:ext uri="{FF2B5EF4-FFF2-40B4-BE49-F238E27FC236}">
              <a16:creationId xmlns:a16="http://schemas.microsoft.com/office/drawing/2014/main" id="{00000000-0008-0000-0200-00008403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ほとんどの類型において、有形固定資産減価償却率は類似団体平均を上回っており、特に有形固定資産減価償却率が高くなっている施設は、図書館、市民会館、保健センター・保健所、庁舎である。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図書館及び市民会館については、老朽化に伴い年々上昇傾向にあるが、中心市街地における市民交流と学習活動の拠点施設として、複合化等を検討しながら文化施設としての機能を維持していく。</a:t>
          </a:r>
        </a:p>
        <a:p>
          <a:r>
            <a:rPr kumimoji="1" lang="ja-JP" altLang="en-US" sz="1300">
              <a:latin typeface="ＭＳ Ｐゴシック" panose="020B0600070205080204" pitchFamily="50" charset="-128"/>
              <a:ea typeface="ＭＳ Ｐゴシック" panose="020B0600070205080204" pitchFamily="50" charset="-128"/>
            </a:rPr>
            <a:t>保健センター及び庁舎については、老朽化が進行しているものの、基本的には機能を維持し、修繕や大規模を含む改修工事を計画的に行っていく。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基準財政収入額について、市税において前年度比</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百万円の減、地方消費税交付金が前年度比</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百万円の減となり、前年度を下回る結果となった。また、基準財政需要額は社会福祉費や高齢者保健福祉費の増（単位費用及び密度補正の増）により、前年度から増となり、単年度の財政力指数は前年度から</a:t>
          </a:r>
          <a:r>
            <a:rPr kumimoji="1" lang="en-US" altLang="ja-JP" sz="1150">
              <a:latin typeface="ＭＳ Ｐゴシック" panose="020B0600070205080204" pitchFamily="50" charset="-128"/>
              <a:ea typeface="ＭＳ Ｐゴシック" panose="020B0600070205080204" pitchFamily="50" charset="-128"/>
            </a:rPr>
            <a:t>0.11</a:t>
          </a:r>
          <a:r>
            <a:rPr kumimoji="1" lang="ja-JP" altLang="en-US" sz="1150">
              <a:latin typeface="ＭＳ Ｐゴシック" panose="020B0600070205080204" pitchFamily="50" charset="-128"/>
              <a:ea typeface="ＭＳ Ｐゴシック" panose="020B0600070205080204" pitchFamily="50" charset="-128"/>
            </a:rPr>
            <a:t>ポイントの減となった。</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か年平均であるため、指数は</a:t>
          </a:r>
          <a:r>
            <a:rPr kumimoji="1" lang="en-US" altLang="ja-JP" sz="1150">
              <a:latin typeface="ＭＳ Ｐゴシック" panose="020B0600070205080204" pitchFamily="50" charset="-128"/>
              <a:ea typeface="ＭＳ Ｐゴシック" panose="020B0600070205080204" pitchFamily="50" charset="-128"/>
            </a:rPr>
            <a:t>0.52</a:t>
          </a:r>
          <a:r>
            <a:rPr kumimoji="1" lang="ja-JP" altLang="en-US" sz="1150">
              <a:latin typeface="ＭＳ Ｐゴシック" panose="020B0600070205080204" pitchFamily="50" charset="-128"/>
              <a:ea typeface="ＭＳ Ｐゴシック" panose="020B0600070205080204" pitchFamily="50" charset="-128"/>
            </a:rPr>
            <a:t>と前年度を維持したが、依然として類似団体比較において下位に位置している。</a:t>
          </a:r>
        </a:p>
        <a:p>
          <a:r>
            <a:rPr kumimoji="1" lang="ja-JP" altLang="en-US" sz="1150">
              <a:latin typeface="ＭＳ Ｐゴシック" panose="020B0600070205080204" pitchFamily="50" charset="-128"/>
              <a:ea typeface="ＭＳ Ｐゴシック" panose="020B0600070205080204" pitchFamily="50" charset="-128"/>
            </a:rPr>
            <a:t>　予算枠配分による経常経費の更なる削減や、事業のキャップ制などによる政策的経費、投資的経費の抑制などの歳出の見直しを実施するとともに、収納率の向上や土地売払収入・広告収入、ふるさと納税といった自主財源確保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年度に東日本大震災の影響により</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ポイントの大幅な増となって以降、</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を超える高い水準にある。令和元年度は前年度より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98.5%</a:t>
          </a:r>
          <a:r>
            <a:rPr kumimoji="1" lang="ja-JP" altLang="en-US" sz="1200">
              <a:latin typeface="ＭＳ Ｐゴシック" panose="020B0600070205080204" pitchFamily="50" charset="-128"/>
              <a:ea typeface="ＭＳ Ｐゴシック" panose="020B0600070205080204" pitchFamily="50" charset="-128"/>
            </a:rPr>
            <a:t>となった。依然高い水準であることの要因としては、公債費がこれまで進めてきた地方債発行の抑制などにより減となった一方、扶助費で生活保護医療扶助費について、高額医療利用のため、歳出増となったが、国庫支出金交付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年度となったことの影響などで増となったこと等によるものである。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産業基盤の復興やまちの賑いを取り戻し、かつ定住人口の増加を目指すことで、更なる税収確保の基盤固めを推進する。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10414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391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64</xdr:row>
      <xdr:rowOff>10414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3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349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5588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年度から東日本大震災の影響により災害廃棄物処理事業等の物件費が一時的に増加した。令和元年度決算額は、国・県・市の選挙があったことから人件費及び物件費が増、台風第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号等災害対応時間外手当等の増による人件費の増により、増となったが、全国平均、県平均、類似団体平均を下回っている。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今後、復興事業により整備した施設や市内各所にある老朽化した施設の維持管理経費の増大や会計年度任用職員制度の導入による増が見込まれるため、更なる適正化に努める。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84010</xdr:rowOff>
    </xdr:from>
    <xdr:to>
      <xdr:col>23</xdr:col>
      <xdr:colOff>133350</xdr:colOff>
      <xdr:row>82</xdr:row>
      <xdr:rowOff>128876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42910"/>
          <a:ext cx="838200" cy="4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59430</xdr:rowOff>
    </xdr:from>
    <xdr:to>
      <xdr:col>19</xdr:col>
      <xdr:colOff>133350</xdr:colOff>
      <xdr:row>82</xdr:row>
      <xdr:rowOff>84010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8330"/>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31922</xdr:rowOff>
    </xdr:from>
    <xdr:to>
      <xdr:col>15</xdr:col>
      <xdr:colOff>82550</xdr:colOff>
      <xdr:row>82</xdr:row>
      <xdr:rowOff>59430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9082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31922</xdr:rowOff>
    </xdr:from>
    <xdr:to>
      <xdr:col>11</xdr:col>
      <xdr:colOff>31750</xdr:colOff>
      <xdr:row>82</xdr:row>
      <xdr:rowOff>72751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90822"/>
          <a:ext cx="889000" cy="4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78076</xdr:rowOff>
    </xdr:from>
    <xdr:to>
      <xdr:col>23</xdr:col>
      <xdr:colOff>184150</xdr:colOff>
      <xdr:row>83</xdr:row>
      <xdr:rowOff>8226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94603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33210</xdr:rowOff>
    </xdr:from>
    <xdr:to>
      <xdr:col>19</xdr:col>
      <xdr:colOff>184150</xdr:colOff>
      <xdr:row>82</xdr:row>
      <xdr:rowOff>134810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144987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6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8630</xdr:rowOff>
    </xdr:from>
    <xdr:to>
      <xdr:col>15</xdr:col>
      <xdr:colOff>133350</xdr:colOff>
      <xdr:row>82</xdr:row>
      <xdr:rowOff>110230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120407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152572</xdr:rowOff>
    </xdr:from>
    <xdr:to>
      <xdr:col>11</xdr:col>
      <xdr:colOff>82550</xdr:colOff>
      <xdr:row>82</xdr:row>
      <xdr:rowOff>82722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92899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21951</xdr:rowOff>
    </xdr:from>
    <xdr:to>
      <xdr:col>7</xdr:col>
      <xdr:colOff>31750</xdr:colOff>
      <xdr:row>82</xdr:row>
      <xdr:rowOff>123551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133728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4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ラスパイレス指数は類似団体平均、全国市平均いずれも下回っている。今後も給与の適正化に努める。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14514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ポイント上回っているが、全国平均、県平均は下回っている。今後も「定員適正化計画」に基づき職員数の適正化に努める。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109326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772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99271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7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103294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577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103294</xdr:rowOff>
    </xdr:from>
    <xdr:to>
      <xdr:col>68</xdr:col>
      <xdr:colOff>152400</xdr:colOff>
      <xdr:row>61</xdr:row>
      <xdr:rowOff>107315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617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58526</xdr:rowOff>
    </xdr:from>
    <xdr:to>
      <xdr:col>81</xdr:col>
      <xdr:colOff>95250</xdr:colOff>
      <xdr:row>61</xdr:row>
      <xdr:rowOff>160126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30603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138871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公債費の自然減や、地方消費税交付金の増などにより、前年度と比較して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ポイント減となり、令和元年度で類似団体を下回った。引き続き、普通建設事業の抑制に努めるとともに、収納体制の強化を図り税収確保に努める。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42</xdr:row>
      <xdr:rowOff>1270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815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154094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021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55033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95250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地方債の発行抑制などによる地方債現在高の減などにより、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年度から引き続き負数となった。</a:t>
          </a:r>
        </a:p>
        <a:p>
          <a:r>
            <a:rPr kumimoji="1" lang="ja-JP" altLang="en-US" sz="1300">
              <a:latin typeface="ＭＳ Ｐゴシック" panose="020B0600070205080204" pitchFamily="50" charset="-128"/>
              <a:ea typeface="ＭＳ Ｐゴシック" panose="020B0600070205080204" pitchFamily="50" charset="-128"/>
            </a:rPr>
            <a:t> 今後も公債費等の義務的経費の削減に取り組み、財政の健全化に努める。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136703</xdr:rowOff>
    </xdr:from>
    <xdr:to>
      <xdr:col>72</xdr:col>
      <xdr:colOff>203200</xdr:colOff>
      <xdr:row>15</xdr:row>
      <xdr:rowOff>157328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537003"/>
          <a:ext cx="889000" cy="1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56947</xdr:rowOff>
    </xdr:from>
    <xdr:to>
      <xdr:col>68</xdr:col>
      <xdr:colOff>152400</xdr:colOff>
      <xdr:row>15</xdr:row>
      <xdr:rowOff>157328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628697"/>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85903</xdr:rowOff>
    </xdr:from>
    <xdr:to>
      <xdr:col>73</xdr:col>
      <xdr:colOff>44450</xdr:colOff>
      <xdr:row>15</xdr:row>
      <xdr:rowOff>16053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26230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106528</xdr:rowOff>
    </xdr:from>
    <xdr:to>
      <xdr:col>68</xdr:col>
      <xdr:colOff>203200</xdr:colOff>
      <xdr:row>16</xdr:row>
      <xdr:rowOff>36678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46855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4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6147</xdr:rowOff>
    </xdr:from>
    <xdr:to>
      <xdr:col>64</xdr:col>
      <xdr:colOff>152400</xdr:colOff>
      <xdr:row>15</xdr:row>
      <xdr:rowOff>107747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5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117924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年度より国家公務員の削減と同様の給与減額の復元や、人事院勧告のプラス改定の影響により類似団体平均を上回る結果となっている。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年度においては定年退職者と新規採用職員による新陳代謝や経常分時間外手当の減、退職手当組合負担金の減などがあったことなどにより、前年度より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ポイント減となった。引き続き行財政改革への取り組みを通じて人件費の削減に努める。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物件費に係る経常収支比率は、類似団体平均より低い傾向が続いているが、年々増加しており、令和元年度では前年度から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となった。主な要因としては、ふるさと納税業務委託等について、通年の業務委託及びふるさと納税収入額の増により、増となったものである。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今後、施設の維持管理経費での増大が見込まれるため、一件審査方式による予算編成など、物件費の抑制に努めたい。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17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9979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18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6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138793</xdr:rowOff>
    </xdr:from>
    <xdr:to>
      <xdr:col>69</xdr:col>
      <xdr:colOff>142875</xdr:colOff>
      <xdr:row>14</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79120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扶助費に係る経常収支比率は、施設型給付費が単価及び利用者の増、生活保護医療扶助費が高額医療利用受給者増、児童扶養手当事業費での支給月変更で令和元年度は</a:t>
          </a:r>
          <a:r>
            <a:rPr kumimoji="1" lang="en-US" altLang="ja-JP" sz="1250">
              <a:latin typeface="ＭＳ Ｐゴシック" panose="020B0600070205080204" pitchFamily="50" charset="-128"/>
              <a:ea typeface="ＭＳ Ｐゴシック" panose="020B0600070205080204" pitchFamily="50" charset="-128"/>
            </a:rPr>
            <a:t>15</a:t>
          </a:r>
          <a:r>
            <a:rPr kumimoji="1" lang="ja-JP" altLang="en-US" sz="1250">
              <a:latin typeface="ＭＳ Ｐゴシック" panose="020B0600070205080204" pitchFamily="50" charset="-128"/>
              <a:ea typeface="ＭＳ Ｐゴシック" panose="020B0600070205080204" pitchFamily="50" charset="-128"/>
            </a:rPr>
            <a:t>か月分支給となったことによる影響などで、前年度比較で</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ポイントの増となった。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全国平均及び類似団体平均は下回っているものの、今後は高齢化の進展などでの社会保障関係費の上昇により、増加が見込まれる。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56</xdr:row>
      <xdr:rowOff>20320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08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54</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157497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その他に係る経常収支比率は、類似団体平均より大幅な増加で推移しており、令和元年度も類似団体平均と比べて</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となった。その他に含まれる経費は、維持補修費と繰出金である。</a:t>
          </a:r>
        </a:p>
        <a:p>
          <a:r>
            <a:rPr kumimoji="1" lang="ja-JP" altLang="en-US" sz="1300">
              <a:latin typeface="ＭＳ Ｐゴシック" panose="020B0600070205080204" pitchFamily="50" charset="-128"/>
              <a:ea typeface="ＭＳ Ｐゴシック" panose="020B0600070205080204" pitchFamily="50" charset="-128"/>
            </a:rPr>
            <a:t>　本市の場合は、社会保障関係の特別会計のほか、交通会計や市場会計など独自の会計が多く、各会計への繰出金が大きいことが要因としてあげられる。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76381</xdr:rowOff>
    </xdr:from>
    <xdr:to>
      <xdr:col>82</xdr:col>
      <xdr:colOff>107950</xdr:colOff>
      <xdr:row>60</xdr:row>
      <xdr:rowOff>32294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63231"/>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4371</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32294</xdr:rowOff>
    </xdr:from>
    <xdr:to>
      <xdr:col>82</xdr:col>
      <xdr:colOff>196850</xdr:colOff>
      <xdr:row>60</xdr:row>
      <xdr:rowOff>32294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1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162758</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76381</xdr:rowOff>
    </xdr:from>
    <xdr:to>
      <xdr:col>82</xdr:col>
      <xdr:colOff>196850</xdr:colOff>
      <xdr:row>53</xdr:row>
      <xdr:rowOff>76381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6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32294</xdr:rowOff>
    </xdr:from>
    <xdr:to>
      <xdr:col>82</xdr:col>
      <xdr:colOff>107950</xdr:colOff>
      <xdr:row>60</xdr:row>
      <xdr:rowOff>130266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3192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110689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68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94162</xdr:rowOff>
    </xdr:from>
    <xdr:to>
      <xdr:col>82</xdr:col>
      <xdr:colOff>158750</xdr:colOff>
      <xdr:row>56</xdr:row>
      <xdr:rowOff>24312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19231</xdr:rowOff>
    </xdr:from>
    <xdr:to>
      <xdr:col>78</xdr:col>
      <xdr:colOff>69850</xdr:colOff>
      <xdr:row>60</xdr:row>
      <xdr:rowOff>130266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062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126819</xdr:rowOff>
    </xdr:from>
    <xdr:to>
      <xdr:col>78</xdr:col>
      <xdr:colOff>120650</xdr:colOff>
      <xdr:row>56</xdr:row>
      <xdr:rowOff>56969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19231</xdr:rowOff>
    </xdr:from>
    <xdr:to>
      <xdr:col>73</xdr:col>
      <xdr:colOff>180975</xdr:colOff>
      <xdr:row>60</xdr:row>
      <xdr:rowOff>84546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062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38826</xdr:rowOff>
    </xdr:from>
    <xdr:to>
      <xdr:col>69</xdr:col>
      <xdr:colOff>92075</xdr:colOff>
      <xdr:row>60</xdr:row>
      <xdr:rowOff>84546</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25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139881</xdr:rowOff>
    </xdr:from>
    <xdr:to>
      <xdr:col>69</xdr:col>
      <xdr:colOff>142875</xdr:colOff>
      <xdr:row>56</xdr:row>
      <xdr:rowOff>70031</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93271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152944</xdr:rowOff>
    </xdr:from>
    <xdr:to>
      <xdr:col>82</xdr:col>
      <xdr:colOff>158750</xdr:colOff>
      <xdr:row>60</xdr:row>
      <xdr:rowOff>83094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61521</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7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79466</xdr:rowOff>
    </xdr:from>
    <xdr:to>
      <xdr:col>78</xdr:col>
      <xdr:colOff>120650</xdr:colOff>
      <xdr:row>61</xdr:row>
      <xdr:rowOff>9616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165843</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5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139881</xdr:rowOff>
    </xdr:from>
    <xdr:to>
      <xdr:col>74</xdr:col>
      <xdr:colOff>31750</xdr:colOff>
      <xdr:row>60</xdr:row>
      <xdr:rowOff>70031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54808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33746</xdr:rowOff>
    </xdr:from>
    <xdr:to>
      <xdr:col>69</xdr:col>
      <xdr:colOff>142875</xdr:colOff>
      <xdr:row>60</xdr:row>
      <xdr:rowOff>135346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120123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159476</xdr:rowOff>
    </xdr:from>
    <xdr:to>
      <xdr:col>65</xdr:col>
      <xdr:colOff>53975</xdr:colOff>
      <xdr:row>60</xdr:row>
      <xdr:rowOff>89626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74403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ポイント減となり、令和元年度は類似団体平均より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類似団体平均より低い傾向が続いており、一件審査方式による予算編成により、補助費等の抑制に努めている成果が表れている。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158024</xdr:rowOff>
    </xdr:from>
    <xdr:to>
      <xdr:col>82</xdr:col>
      <xdr:colOff>107950</xdr:colOff>
      <xdr:row>36</xdr:row>
      <xdr:rowOff>19231</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5671800" y="6158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158024</xdr:rowOff>
    </xdr:from>
    <xdr:to>
      <xdr:col>78</xdr:col>
      <xdr:colOff>69850</xdr:colOff>
      <xdr:row>36</xdr:row>
      <xdr:rowOff>19231</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6158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158024</xdr:rowOff>
    </xdr:from>
    <xdr:to>
      <xdr:col>73</xdr:col>
      <xdr:colOff>180975</xdr:colOff>
      <xdr:row>35</xdr:row>
      <xdr:rowOff>158024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158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158024</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139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107224</xdr:rowOff>
    </xdr:from>
    <xdr:to>
      <xdr:col>82</xdr:col>
      <xdr:colOff>158750</xdr:colOff>
      <xdr:row>36</xdr:row>
      <xdr:rowOff>37374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123751</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9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139881</xdr:rowOff>
    </xdr:from>
    <xdr:to>
      <xdr:col>78</xdr:col>
      <xdr:colOff>120650</xdr:colOff>
      <xdr:row>36</xdr:row>
      <xdr:rowOff>70031</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80208</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107224</xdr:rowOff>
    </xdr:from>
    <xdr:to>
      <xdr:col>74</xdr:col>
      <xdr:colOff>31750</xdr:colOff>
      <xdr:row>36</xdr:row>
      <xdr:rowOff>37374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107224</xdr:rowOff>
    </xdr:from>
    <xdr:to>
      <xdr:col>69</xdr:col>
      <xdr:colOff>142875</xdr:colOff>
      <xdr:row>36</xdr:row>
      <xdr:rowOff>37374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47551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公債費は過去の地方債の発行抑制により改善傾向であり、令和元年度は前年度より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p>
        <a:p>
          <a:r>
            <a:rPr kumimoji="1" lang="ja-JP" altLang="en-US" sz="1300">
              <a:latin typeface="ＭＳ Ｐゴシック" panose="020B0600070205080204" pitchFamily="50" charset="-128"/>
              <a:ea typeface="ＭＳ Ｐゴシック" panose="020B0600070205080204" pitchFamily="50" charset="-128"/>
            </a:rPr>
            <a:t>　公債費の増大は財政構造の弾力性を失わせることから、今後も、普通建設事業費などの抑制や、高利率の地方債の借換えなどにより、公債費の縮減を図っていく。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2181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3248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119380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142239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492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ポイント増加しており、類似団体平均と比較では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前年度比較での増は、主に扶助費で、生活保護医療扶助費について、年度途中の高額医療利用受給者の増により歳出増となった一方で、歳入である国庫支出金の交付が翌年度（令和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年度）となったため、差引で増となったことによるものである。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646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101854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522961"/>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168148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90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68851</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49086</xdr:rowOff>
    </xdr:from>
    <xdr:to>
      <xdr:col>29</xdr:col>
      <xdr:colOff>127000</xdr:colOff>
      <xdr:row>16</xdr:row>
      <xdr:rowOff>84499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9911"/>
          <a:ext cx="647700" cy="3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84499</xdr:rowOff>
    </xdr:from>
    <xdr:to>
      <xdr:col>26</xdr:col>
      <xdr:colOff>50800</xdr:colOff>
      <xdr:row>16</xdr:row>
      <xdr:rowOff>94863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5324"/>
          <a:ext cx="6985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4375</xdr:rowOff>
    </xdr:from>
    <xdr:to>
      <xdr:col>22</xdr:col>
      <xdr:colOff>114300</xdr:colOff>
      <xdr:row>16</xdr:row>
      <xdr:rowOff>94863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95200"/>
          <a:ext cx="698500" cy="9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4375</xdr:rowOff>
    </xdr:from>
    <xdr:to>
      <xdr:col>18</xdr:col>
      <xdr:colOff>177800</xdr:colOff>
      <xdr:row>16</xdr:row>
      <xdr:rowOff>43599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5200"/>
          <a:ext cx="698500" cy="39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169736</xdr:rowOff>
    </xdr:from>
    <xdr:to>
      <xdr:col>29</xdr:col>
      <xdr:colOff>177800</xdr:colOff>
      <xdr:row>16</xdr:row>
      <xdr:rowOff>99886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33699</xdr:rowOff>
    </xdr:from>
    <xdr:to>
      <xdr:col>26</xdr:col>
      <xdr:colOff>101600</xdr:colOff>
      <xdr:row>16</xdr:row>
      <xdr:rowOff>135299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145476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44063</xdr:rowOff>
    </xdr:from>
    <xdr:to>
      <xdr:col>22</xdr:col>
      <xdr:colOff>165100</xdr:colOff>
      <xdr:row>16</xdr:row>
      <xdr:rowOff>145663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155840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125025</xdr:rowOff>
    </xdr:from>
    <xdr:to>
      <xdr:col>19</xdr:col>
      <xdr:colOff>38100</xdr:colOff>
      <xdr:row>16</xdr:row>
      <xdr:rowOff>55175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65352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164249</xdr:rowOff>
    </xdr:from>
    <xdr:to>
      <xdr:col>15</xdr:col>
      <xdr:colOff>101600</xdr:colOff>
      <xdr:row>16</xdr:row>
      <xdr:rowOff>94399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104576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292931</xdr:rowOff>
    </xdr:from>
    <xdr:to>
      <xdr:col>29</xdr:col>
      <xdr:colOff>127000</xdr:colOff>
      <xdr:row>35</xdr:row>
      <xdr:rowOff>332805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3281"/>
          <a:ext cx="647700" cy="3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277708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88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276047</xdr:rowOff>
    </xdr:from>
    <xdr:to>
      <xdr:col>26</xdr:col>
      <xdr:colOff>50800</xdr:colOff>
      <xdr:row>35</xdr:row>
      <xdr:rowOff>332805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86397"/>
          <a:ext cx="698500" cy="56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41373</xdr:rowOff>
    </xdr:from>
    <xdr:to>
      <xdr:col>22</xdr:col>
      <xdr:colOff>114300</xdr:colOff>
      <xdr:row>35</xdr:row>
      <xdr:rowOff>276047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51723"/>
          <a:ext cx="698500" cy="23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13451</xdr:rowOff>
    </xdr:from>
    <xdr:to>
      <xdr:col>18</xdr:col>
      <xdr:colOff>177800</xdr:colOff>
      <xdr:row>35</xdr:row>
      <xdr:rowOff>41373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23801"/>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242131</xdr:rowOff>
    </xdr:from>
    <xdr:to>
      <xdr:col>29</xdr:col>
      <xdr:colOff>177800</xdr:colOff>
      <xdr:row>36</xdr:row>
      <xdr:rowOff>831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87208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282005</xdr:rowOff>
    </xdr:from>
    <xdr:to>
      <xdr:col>26</xdr:col>
      <xdr:colOff>101600</xdr:colOff>
      <xdr:row>36</xdr:row>
      <xdr:rowOff>40705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25482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225247</xdr:rowOff>
    </xdr:from>
    <xdr:to>
      <xdr:col>22</xdr:col>
      <xdr:colOff>165100</xdr:colOff>
      <xdr:row>35</xdr:row>
      <xdr:rowOff>326847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337024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333473</xdr:rowOff>
    </xdr:from>
    <xdr:to>
      <xdr:col>19</xdr:col>
      <xdr:colOff>38100</xdr:colOff>
      <xdr:row>35</xdr:row>
      <xdr:rowOff>92173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102350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6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305551</xdr:rowOff>
    </xdr:from>
    <xdr:to>
      <xdr:col>15</xdr:col>
      <xdr:colOff>101600</xdr:colOff>
      <xdr:row>35</xdr:row>
      <xdr:rowOff>64251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74428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4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75502</xdr:rowOff>
    </xdr:from>
    <xdr:to>
      <xdr:col>24</xdr:col>
      <xdr:colOff>63500</xdr:colOff>
      <xdr:row>36</xdr:row>
      <xdr:rowOff>96038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7702"/>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96038</xdr:rowOff>
    </xdr:from>
    <xdr:to>
      <xdr:col>19</xdr:col>
      <xdr:colOff>177800</xdr:colOff>
      <xdr:row>36</xdr:row>
      <xdr:rowOff>97999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8238"/>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60776</xdr:rowOff>
    </xdr:from>
    <xdr:to>
      <xdr:col>15</xdr:col>
      <xdr:colOff>50800</xdr:colOff>
      <xdr:row>36</xdr:row>
      <xdr:rowOff>97999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32976"/>
          <a:ext cx="889000" cy="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33115</xdr:rowOff>
    </xdr:from>
    <xdr:to>
      <xdr:col>10</xdr:col>
      <xdr:colOff>114300</xdr:colOff>
      <xdr:row>36</xdr:row>
      <xdr:rowOff>60776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0531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24702</xdr:rowOff>
    </xdr:from>
    <xdr:to>
      <xdr:col>24</xdr:col>
      <xdr:colOff>114300</xdr:colOff>
      <xdr:row>36</xdr:row>
      <xdr:rowOff>126302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47579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45238</xdr:rowOff>
    </xdr:from>
    <xdr:to>
      <xdr:col>20</xdr:col>
      <xdr:colOff>38100</xdr:colOff>
      <xdr:row>36</xdr:row>
      <xdr:rowOff>146838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47199</xdr:rowOff>
    </xdr:from>
    <xdr:to>
      <xdr:col>15</xdr:col>
      <xdr:colOff>101600</xdr:colOff>
      <xdr:row>36</xdr:row>
      <xdr:rowOff>148799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165326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9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9976</xdr:rowOff>
    </xdr:from>
    <xdr:to>
      <xdr:col>10</xdr:col>
      <xdr:colOff>165100</xdr:colOff>
      <xdr:row>36</xdr:row>
      <xdr:rowOff>111576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128103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153765</xdr:rowOff>
    </xdr:from>
    <xdr:to>
      <xdr:col>6</xdr:col>
      <xdr:colOff>38100</xdr:colOff>
      <xdr:row>36</xdr:row>
      <xdr:rowOff>83915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100442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138300</xdr:rowOff>
    </xdr:from>
    <xdr:to>
      <xdr:col>24</xdr:col>
      <xdr:colOff>63500</xdr:colOff>
      <xdr:row>57</xdr:row>
      <xdr:rowOff>40287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9500"/>
          <a:ext cx="8382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40287</xdr:rowOff>
    </xdr:from>
    <xdr:to>
      <xdr:col>19</xdr:col>
      <xdr:colOff>177800</xdr:colOff>
      <xdr:row>57</xdr:row>
      <xdr:rowOff>72034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2937"/>
          <a:ext cx="889000" cy="3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72034</xdr:rowOff>
    </xdr:from>
    <xdr:to>
      <xdr:col>15</xdr:col>
      <xdr:colOff>50800</xdr:colOff>
      <xdr:row>57</xdr:row>
      <xdr:rowOff>163246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44684"/>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128470</xdr:rowOff>
    </xdr:from>
    <xdr:to>
      <xdr:col>10</xdr:col>
      <xdr:colOff>114300</xdr:colOff>
      <xdr:row>57</xdr:row>
      <xdr:rowOff>163246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01120"/>
          <a:ext cx="8890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87500</xdr:rowOff>
    </xdr:from>
    <xdr:to>
      <xdr:col>24</xdr:col>
      <xdr:colOff>114300</xdr:colOff>
      <xdr:row>57</xdr:row>
      <xdr:rowOff>17650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65927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160937</xdr:rowOff>
    </xdr:from>
    <xdr:to>
      <xdr:col>20</xdr:col>
      <xdr:colOff>38100</xdr:colOff>
      <xdr:row>57</xdr:row>
      <xdr:rowOff>91087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82214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21234</xdr:rowOff>
    </xdr:from>
    <xdr:to>
      <xdr:col>15</xdr:col>
      <xdr:colOff>101600</xdr:colOff>
      <xdr:row>57</xdr:row>
      <xdr:rowOff>122834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113961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112446</xdr:rowOff>
    </xdr:from>
    <xdr:to>
      <xdr:col>10</xdr:col>
      <xdr:colOff>165100</xdr:colOff>
      <xdr:row>58</xdr:row>
      <xdr:rowOff>42596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33723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77670</xdr:rowOff>
    </xdr:from>
    <xdr:to>
      <xdr:col>6</xdr:col>
      <xdr:colOff>38100</xdr:colOff>
      <xdr:row>58</xdr:row>
      <xdr:rowOff>7820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170397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15067</xdr:rowOff>
    </xdr:from>
    <xdr:to>
      <xdr:col>24</xdr:col>
      <xdr:colOff>63500</xdr:colOff>
      <xdr:row>78</xdr:row>
      <xdr:rowOff>66320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8167"/>
          <a:ext cx="838200" cy="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15067</xdr:rowOff>
    </xdr:from>
    <xdr:to>
      <xdr:col>19</xdr:col>
      <xdr:colOff>177800</xdr:colOff>
      <xdr:row>78</xdr:row>
      <xdr:rowOff>33082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816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17537</xdr:rowOff>
    </xdr:from>
    <xdr:to>
      <xdr:col>15</xdr:col>
      <xdr:colOff>50800</xdr:colOff>
      <xdr:row>78</xdr:row>
      <xdr:rowOff>33082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9063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17537</xdr:rowOff>
    </xdr:from>
    <xdr:to>
      <xdr:col>10</xdr:col>
      <xdr:colOff>114300</xdr:colOff>
      <xdr:row>78</xdr:row>
      <xdr:rowOff>32441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90637"/>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15520</xdr:rowOff>
    </xdr:from>
    <xdr:to>
      <xdr:col>24</xdr:col>
      <xdr:colOff>114300</xdr:colOff>
      <xdr:row>78</xdr:row>
      <xdr:rowOff>117120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101897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135717</xdr:rowOff>
    </xdr:from>
    <xdr:to>
      <xdr:col>20</xdr:col>
      <xdr:colOff>38100</xdr:colOff>
      <xdr:row>78</xdr:row>
      <xdr:rowOff>65867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56994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153732</xdr:rowOff>
    </xdr:from>
    <xdr:to>
      <xdr:col>15</xdr:col>
      <xdr:colOff>101600</xdr:colOff>
      <xdr:row>78</xdr:row>
      <xdr:rowOff>83882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75009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138187</xdr:rowOff>
    </xdr:from>
    <xdr:to>
      <xdr:col>10</xdr:col>
      <xdr:colOff>165100</xdr:colOff>
      <xdr:row>78</xdr:row>
      <xdr:rowOff>68337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59464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153091</xdr:rowOff>
    </xdr:from>
    <xdr:to>
      <xdr:col>6</xdr:col>
      <xdr:colOff>38100</xdr:colOff>
      <xdr:row>78</xdr:row>
      <xdr:rowOff>83241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24321</xdr:rowOff>
    </xdr:from>
    <xdr:to>
      <xdr:col>24</xdr:col>
      <xdr:colOff>63500</xdr:colOff>
      <xdr:row>97</xdr:row>
      <xdr:rowOff>161049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54971"/>
          <a:ext cx="838200" cy="1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161049</xdr:rowOff>
    </xdr:from>
    <xdr:to>
      <xdr:col>19</xdr:col>
      <xdr:colOff>177800</xdr:colOff>
      <xdr:row>98</xdr:row>
      <xdr:rowOff>5017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1699"/>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143421</xdr:rowOff>
    </xdr:from>
    <xdr:to>
      <xdr:col>15</xdr:col>
      <xdr:colOff>50800</xdr:colOff>
      <xdr:row>98</xdr:row>
      <xdr:rowOff>5017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74071"/>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143421</xdr:rowOff>
    </xdr:from>
    <xdr:to>
      <xdr:col>10</xdr:col>
      <xdr:colOff>114300</xdr:colOff>
      <xdr:row>98</xdr:row>
      <xdr:rowOff>49288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74071"/>
          <a:ext cx="889000" cy="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144971</xdr:rowOff>
    </xdr:from>
    <xdr:to>
      <xdr:col>24</xdr:col>
      <xdr:colOff>114300</xdr:colOff>
      <xdr:row>97</xdr:row>
      <xdr:rowOff>75121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123398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110249</xdr:rowOff>
    </xdr:from>
    <xdr:to>
      <xdr:col>20</xdr:col>
      <xdr:colOff>38100</xdr:colOff>
      <xdr:row>98</xdr:row>
      <xdr:rowOff>40399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31526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125667</xdr:rowOff>
    </xdr:from>
    <xdr:to>
      <xdr:col>15</xdr:col>
      <xdr:colOff>101600</xdr:colOff>
      <xdr:row>98</xdr:row>
      <xdr:rowOff>55817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46944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92621</xdr:rowOff>
    </xdr:from>
    <xdr:to>
      <xdr:col>10</xdr:col>
      <xdr:colOff>165100</xdr:colOff>
      <xdr:row>98</xdr:row>
      <xdr:rowOff>22771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1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169938</xdr:rowOff>
    </xdr:from>
    <xdr:to>
      <xdr:col>6</xdr:col>
      <xdr:colOff>38100</xdr:colOff>
      <xdr:row>98</xdr:row>
      <xdr:rowOff>100088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91215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49560</xdr:rowOff>
    </xdr:from>
    <xdr:to>
      <xdr:col>55</xdr:col>
      <xdr:colOff>0</xdr:colOff>
      <xdr:row>36</xdr:row>
      <xdr:rowOff>76592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221760"/>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38473</xdr:rowOff>
    </xdr:from>
    <xdr:to>
      <xdr:col>50</xdr:col>
      <xdr:colOff>114300</xdr:colOff>
      <xdr:row>36</xdr:row>
      <xdr:rowOff>49560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21067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38473</xdr:rowOff>
    </xdr:from>
    <xdr:to>
      <xdr:col>45</xdr:col>
      <xdr:colOff>177800</xdr:colOff>
      <xdr:row>36</xdr:row>
      <xdr:rowOff>57018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10673"/>
          <a:ext cx="88900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155988</xdr:rowOff>
    </xdr:from>
    <xdr:to>
      <xdr:col>41</xdr:col>
      <xdr:colOff>50800</xdr:colOff>
      <xdr:row>36</xdr:row>
      <xdr:rowOff>57018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56738"/>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25792</xdr:rowOff>
    </xdr:from>
    <xdr:to>
      <xdr:col>55</xdr:col>
      <xdr:colOff>50800</xdr:colOff>
      <xdr:row>36</xdr:row>
      <xdr:rowOff>127392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4219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170210</xdr:rowOff>
    </xdr:from>
    <xdr:to>
      <xdr:col>50</xdr:col>
      <xdr:colOff>165100</xdr:colOff>
      <xdr:row>36</xdr:row>
      <xdr:rowOff>100360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159123</xdr:rowOff>
    </xdr:from>
    <xdr:to>
      <xdr:col>46</xdr:col>
      <xdr:colOff>38100</xdr:colOff>
      <xdr:row>36</xdr:row>
      <xdr:rowOff>89273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105800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6218</xdr:rowOff>
    </xdr:from>
    <xdr:to>
      <xdr:col>41</xdr:col>
      <xdr:colOff>101600</xdr:colOff>
      <xdr:row>36</xdr:row>
      <xdr:rowOff>107818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124345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105188</xdr:rowOff>
    </xdr:from>
    <xdr:to>
      <xdr:col>36</xdr:col>
      <xdr:colOff>165100</xdr:colOff>
      <xdr:row>36</xdr:row>
      <xdr:rowOff>35338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51865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40374</xdr:rowOff>
    </xdr:from>
    <xdr:to>
      <xdr:col>54</xdr:col>
      <xdr:colOff>189865</xdr:colOff>
      <xdr:row>58</xdr:row>
      <xdr:rowOff>118221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298674"/>
          <a:ext cx="1270" cy="763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122048</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118221</xdr:rowOff>
    </xdr:from>
    <xdr:to>
      <xdr:col>55</xdr:col>
      <xdr:colOff>88900</xdr:colOff>
      <xdr:row>58</xdr:row>
      <xdr:rowOff>118221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158501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907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40374</xdr:rowOff>
    </xdr:from>
    <xdr:to>
      <xdr:col>55</xdr:col>
      <xdr:colOff>88900</xdr:colOff>
      <xdr:row>54</xdr:row>
      <xdr:rowOff>40374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29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88974</xdr:rowOff>
    </xdr:from>
    <xdr:to>
      <xdr:col>55</xdr:col>
      <xdr:colOff>0</xdr:colOff>
      <xdr:row>57</xdr:row>
      <xdr:rowOff>117535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61624"/>
          <a:ext cx="8382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30349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51922</xdr:rowOff>
    </xdr:from>
    <xdr:to>
      <xdr:col>55</xdr:col>
      <xdr:colOff>50800</xdr:colOff>
      <xdr:row>57</xdr:row>
      <xdr:rowOff>153522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20531</xdr:rowOff>
    </xdr:from>
    <xdr:to>
      <xdr:col>50</xdr:col>
      <xdr:colOff>114300</xdr:colOff>
      <xdr:row>57</xdr:row>
      <xdr:rowOff>117535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21731"/>
          <a:ext cx="889000" cy="26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68628</xdr:rowOff>
    </xdr:from>
    <xdr:to>
      <xdr:col>50</xdr:col>
      <xdr:colOff>165100</xdr:colOff>
      <xdr:row>57</xdr:row>
      <xdr:rowOff>170228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161355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60239</xdr:rowOff>
    </xdr:from>
    <xdr:to>
      <xdr:col>45</xdr:col>
      <xdr:colOff>177800</xdr:colOff>
      <xdr:row>56</xdr:row>
      <xdr:rowOff>20531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975639"/>
          <a:ext cx="889000" cy="6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41717</xdr:rowOff>
    </xdr:from>
    <xdr:to>
      <xdr:col>46</xdr:col>
      <xdr:colOff>38100</xdr:colOff>
      <xdr:row>57</xdr:row>
      <xdr:rowOff>143317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134444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60239</xdr:rowOff>
    </xdr:from>
    <xdr:to>
      <xdr:col>41</xdr:col>
      <xdr:colOff>50800</xdr:colOff>
      <xdr:row>53</xdr:row>
      <xdr:rowOff>44186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975639"/>
          <a:ext cx="889000" cy="1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56878</xdr:rowOff>
    </xdr:from>
    <xdr:to>
      <xdr:col>41</xdr:col>
      <xdr:colOff>101600</xdr:colOff>
      <xdr:row>57</xdr:row>
      <xdr:rowOff>158478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149605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44195</xdr:rowOff>
    </xdr:from>
    <xdr:to>
      <xdr:col>36</xdr:col>
      <xdr:colOff>165100</xdr:colOff>
      <xdr:row>57</xdr:row>
      <xdr:rowOff>145795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136922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38174</xdr:rowOff>
    </xdr:from>
    <xdr:to>
      <xdr:col>55</xdr:col>
      <xdr:colOff>50800</xdr:colOff>
      <xdr:row>57</xdr:row>
      <xdr:rowOff>139774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61051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66735</xdr:rowOff>
    </xdr:from>
    <xdr:to>
      <xdr:col>50</xdr:col>
      <xdr:colOff>165100</xdr:colOff>
      <xdr:row>57</xdr:row>
      <xdr:rowOff>168335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141181</xdr:rowOff>
    </xdr:from>
    <xdr:to>
      <xdr:col>46</xdr:col>
      <xdr:colOff>38100</xdr:colOff>
      <xdr:row>56</xdr:row>
      <xdr:rowOff>71331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87858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34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9439</xdr:rowOff>
    </xdr:from>
    <xdr:to>
      <xdr:col>41</xdr:col>
      <xdr:colOff>101600</xdr:colOff>
      <xdr:row>52</xdr:row>
      <xdr:rowOff>111039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9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127566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7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164836</xdr:rowOff>
    </xdr:from>
    <xdr:to>
      <xdr:col>36</xdr:col>
      <xdr:colOff>165100</xdr:colOff>
      <xdr:row>53</xdr:row>
      <xdr:rowOff>94986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0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111513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85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50798</xdr:rowOff>
    </xdr:from>
    <xdr:to>
      <xdr:col>54</xdr:col>
      <xdr:colOff>189865</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738098"/>
          <a:ext cx="1270" cy="66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168925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5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50798</xdr:rowOff>
    </xdr:from>
    <xdr:to>
      <xdr:col>55</xdr:col>
      <xdr:colOff>88900</xdr:colOff>
      <xdr:row>74</xdr:row>
      <xdr:rowOff>50798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73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26612</xdr:rowOff>
    </xdr:from>
    <xdr:to>
      <xdr:col>55</xdr:col>
      <xdr:colOff>0</xdr:colOff>
      <xdr:row>77</xdr:row>
      <xdr:rowOff>58655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28262"/>
          <a:ext cx="8382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46655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68228</xdr:rowOff>
    </xdr:from>
    <xdr:to>
      <xdr:col>55</xdr:col>
      <xdr:colOff>50800</xdr:colOff>
      <xdr:row>77</xdr:row>
      <xdr:rowOff>169828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42956</xdr:rowOff>
    </xdr:from>
    <xdr:to>
      <xdr:col>50</xdr:col>
      <xdr:colOff>114300</xdr:colOff>
      <xdr:row>77</xdr:row>
      <xdr:rowOff>58655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01706"/>
          <a:ext cx="889000" cy="35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76578</xdr:rowOff>
    </xdr:from>
    <xdr:to>
      <xdr:col>50</xdr:col>
      <xdr:colOff>165100</xdr:colOff>
      <xdr:row>78</xdr:row>
      <xdr:rowOff>6728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169305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120275</xdr:rowOff>
    </xdr:from>
    <xdr:to>
      <xdr:col>45</xdr:col>
      <xdr:colOff>177800</xdr:colOff>
      <xdr:row>75</xdr:row>
      <xdr:rowOff>42956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121775"/>
          <a:ext cx="889000" cy="77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72092</xdr:rowOff>
    </xdr:from>
    <xdr:to>
      <xdr:col>46</xdr:col>
      <xdr:colOff>38100</xdr:colOff>
      <xdr:row>78</xdr:row>
      <xdr:rowOff>2242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164819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120275</xdr:rowOff>
    </xdr:from>
    <xdr:to>
      <xdr:col>41</xdr:col>
      <xdr:colOff>50800</xdr:colOff>
      <xdr:row>72</xdr:row>
      <xdr:rowOff>132905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121775"/>
          <a:ext cx="889000" cy="3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68571</xdr:rowOff>
    </xdr:from>
    <xdr:to>
      <xdr:col>41</xdr:col>
      <xdr:colOff>101600</xdr:colOff>
      <xdr:row>77</xdr:row>
      <xdr:rowOff>170171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161298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33682</xdr:rowOff>
    </xdr:from>
    <xdr:to>
      <xdr:col>36</xdr:col>
      <xdr:colOff>165100</xdr:colOff>
      <xdr:row>77</xdr:row>
      <xdr:rowOff>135282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126409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147262</xdr:rowOff>
    </xdr:from>
    <xdr:to>
      <xdr:col>55</xdr:col>
      <xdr:colOff>50800</xdr:colOff>
      <xdr:row>77</xdr:row>
      <xdr:rowOff>77412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170139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7855</xdr:rowOff>
    </xdr:from>
    <xdr:to>
      <xdr:col>50</xdr:col>
      <xdr:colOff>165100</xdr:colOff>
      <xdr:row>77</xdr:row>
      <xdr:rowOff>109455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125982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163606</xdr:rowOff>
    </xdr:from>
    <xdr:to>
      <xdr:col>46</xdr:col>
      <xdr:colOff>38100</xdr:colOff>
      <xdr:row>75</xdr:row>
      <xdr:rowOff>93756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110283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69475</xdr:rowOff>
    </xdr:from>
    <xdr:to>
      <xdr:col>41</xdr:col>
      <xdr:colOff>101600</xdr:colOff>
      <xdr:row>70</xdr:row>
      <xdr:rowOff>171075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0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16152</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18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82105</xdr:rowOff>
    </xdr:from>
    <xdr:to>
      <xdr:col>36</xdr:col>
      <xdr:colOff>165100</xdr:colOff>
      <xdr:row>73</xdr:row>
      <xdr:rowOff>12255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4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28782</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20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74225</xdr:rowOff>
    </xdr:from>
    <xdr:to>
      <xdr:col>55</xdr:col>
      <xdr:colOff>0</xdr:colOff>
      <xdr:row>97</xdr:row>
      <xdr:rowOff>126746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04875"/>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126746</xdr:rowOff>
    </xdr:from>
    <xdr:to>
      <xdr:col>50</xdr:col>
      <xdr:colOff>114300</xdr:colOff>
      <xdr:row>98</xdr:row>
      <xdr:rowOff>49307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57396"/>
          <a:ext cx="889000" cy="9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94951</xdr:rowOff>
    </xdr:from>
    <xdr:to>
      <xdr:col>45</xdr:col>
      <xdr:colOff>177800</xdr:colOff>
      <xdr:row>98</xdr:row>
      <xdr:rowOff>49307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25601"/>
          <a:ext cx="889000" cy="1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87218</xdr:rowOff>
    </xdr:from>
    <xdr:to>
      <xdr:col>41</xdr:col>
      <xdr:colOff>50800</xdr:colOff>
      <xdr:row>97</xdr:row>
      <xdr:rowOff>94951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17868"/>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23425</xdr:rowOff>
    </xdr:from>
    <xdr:to>
      <xdr:col>55</xdr:col>
      <xdr:colOff>50800</xdr:colOff>
      <xdr:row>97</xdr:row>
      <xdr:rowOff>125025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1852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75946</xdr:rowOff>
    </xdr:from>
    <xdr:to>
      <xdr:col>50</xdr:col>
      <xdr:colOff>165100</xdr:colOff>
      <xdr:row>98</xdr:row>
      <xdr:rowOff>6096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168673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169957</xdr:rowOff>
    </xdr:from>
    <xdr:to>
      <xdr:col>46</xdr:col>
      <xdr:colOff>38100</xdr:colOff>
      <xdr:row>98</xdr:row>
      <xdr:rowOff>100107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91234</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8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44151</xdr:rowOff>
    </xdr:from>
    <xdr:to>
      <xdr:col>41</xdr:col>
      <xdr:colOff>101600</xdr:colOff>
      <xdr:row>97</xdr:row>
      <xdr:rowOff>145751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136878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36418</xdr:rowOff>
    </xdr:from>
    <xdr:to>
      <xdr:col>36</xdr:col>
      <xdr:colOff>165100</xdr:colOff>
      <xdr:row>97</xdr:row>
      <xdr:rowOff>138018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129145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68880</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898180"/>
          <a:ext cx="1269" cy="75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15557</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6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68880</xdr:rowOff>
    </xdr:from>
    <xdr:to>
      <xdr:col>86</xdr:col>
      <xdr:colOff>25400</xdr:colOff>
      <xdr:row>34</xdr:row>
      <xdr:rowOff>68880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89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161646</xdr:rowOff>
    </xdr:from>
    <xdr:to>
      <xdr:col>85</xdr:col>
      <xdr:colOff>127000</xdr:colOff>
      <xdr:row>34</xdr:row>
      <xdr:rowOff>68880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476596"/>
          <a:ext cx="838200" cy="4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8348</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3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29921</xdr:rowOff>
    </xdr:from>
    <xdr:to>
      <xdr:col>85</xdr:col>
      <xdr:colOff>177800</xdr:colOff>
      <xdr:row>38</xdr:row>
      <xdr:rowOff>131521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161646</xdr:rowOff>
    </xdr:from>
    <xdr:to>
      <xdr:col>81</xdr:col>
      <xdr:colOff>50800</xdr:colOff>
      <xdr:row>37</xdr:row>
      <xdr:rowOff>125527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5476596"/>
          <a:ext cx="889000" cy="99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13142</xdr:rowOff>
    </xdr:from>
    <xdr:to>
      <xdr:col>81</xdr:col>
      <xdr:colOff>101600</xdr:colOff>
      <xdr:row>38</xdr:row>
      <xdr:rowOff>114742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105869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103536</xdr:rowOff>
    </xdr:from>
    <xdr:to>
      <xdr:col>76</xdr:col>
      <xdr:colOff>114300</xdr:colOff>
      <xdr:row>37</xdr:row>
      <xdr:rowOff>125527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104286"/>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61011</xdr:rowOff>
    </xdr:from>
    <xdr:to>
      <xdr:col>76</xdr:col>
      <xdr:colOff>165100</xdr:colOff>
      <xdr:row>38</xdr:row>
      <xdr:rowOff>162611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7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153738</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66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103536</xdr:rowOff>
    </xdr:from>
    <xdr:to>
      <xdr:col>71</xdr:col>
      <xdr:colOff>177800</xdr:colOff>
      <xdr:row>36</xdr:row>
      <xdr:rowOff>99009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104286"/>
          <a:ext cx="889000" cy="1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69469</xdr:rowOff>
    </xdr:from>
    <xdr:to>
      <xdr:col>72</xdr:col>
      <xdr:colOff>38100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162196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69012</xdr:rowOff>
    </xdr:from>
    <xdr:to>
      <xdr:col>67</xdr:col>
      <xdr:colOff>101600</xdr:colOff>
      <xdr:row>38</xdr:row>
      <xdr:rowOff>170612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161739</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18080</xdr:rowOff>
    </xdr:from>
    <xdr:to>
      <xdr:col>85</xdr:col>
      <xdr:colOff>177800</xdr:colOff>
      <xdr:row>34</xdr:row>
      <xdr:rowOff>119680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142557</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80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110846</xdr:rowOff>
    </xdr:from>
    <xdr:to>
      <xdr:col>81</xdr:col>
      <xdr:colOff>101600</xdr:colOff>
      <xdr:row>32</xdr:row>
      <xdr:rowOff>40996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57523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2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74727</xdr:rowOff>
    </xdr:from>
    <xdr:to>
      <xdr:col>76</xdr:col>
      <xdr:colOff>165100</xdr:colOff>
      <xdr:row>38</xdr:row>
      <xdr:rowOff>4877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21404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19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52736</xdr:rowOff>
    </xdr:from>
    <xdr:to>
      <xdr:col>72</xdr:col>
      <xdr:colOff>38100</xdr:colOff>
      <xdr:row>35</xdr:row>
      <xdr:rowOff>154336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0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170863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58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48209</xdr:rowOff>
    </xdr:from>
    <xdr:to>
      <xdr:col>67</xdr:col>
      <xdr:colOff>101600</xdr:colOff>
      <xdr:row>36</xdr:row>
      <xdr:rowOff>149809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166336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59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84302</xdr:rowOff>
    </xdr:from>
    <xdr:to>
      <xdr:col>85</xdr:col>
      <xdr:colOff>127000</xdr:colOff>
      <xdr:row>76</xdr:row>
      <xdr:rowOff>113004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14502"/>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45059</xdr:rowOff>
    </xdr:from>
    <xdr:to>
      <xdr:col>81</xdr:col>
      <xdr:colOff>50800</xdr:colOff>
      <xdr:row>76</xdr:row>
      <xdr:rowOff>84302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07525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41351</xdr:rowOff>
    </xdr:from>
    <xdr:to>
      <xdr:col>76</xdr:col>
      <xdr:colOff>114300</xdr:colOff>
      <xdr:row>76</xdr:row>
      <xdr:rowOff>45059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71551"/>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36119</xdr:rowOff>
    </xdr:from>
    <xdr:to>
      <xdr:col>71</xdr:col>
      <xdr:colOff>177800</xdr:colOff>
      <xdr:row>76</xdr:row>
      <xdr:rowOff>41351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66319"/>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62204</xdr:rowOff>
    </xdr:from>
    <xdr:to>
      <xdr:col>85</xdr:col>
      <xdr:colOff>177800</xdr:colOff>
      <xdr:row>76</xdr:row>
      <xdr:rowOff>163804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40631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33502</xdr:rowOff>
    </xdr:from>
    <xdr:to>
      <xdr:col>81</xdr:col>
      <xdr:colOff>101600</xdr:colOff>
      <xdr:row>76</xdr:row>
      <xdr:rowOff>135102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151630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165709</xdr:rowOff>
    </xdr:from>
    <xdr:to>
      <xdr:col>76</xdr:col>
      <xdr:colOff>165100</xdr:colOff>
      <xdr:row>76</xdr:row>
      <xdr:rowOff>95859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112386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162001</xdr:rowOff>
    </xdr:from>
    <xdr:to>
      <xdr:col>72</xdr:col>
      <xdr:colOff>38100</xdr:colOff>
      <xdr:row>76</xdr:row>
      <xdr:rowOff>92151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108678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156769</xdr:rowOff>
    </xdr:from>
    <xdr:to>
      <xdr:col>67</xdr:col>
      <xdr:colOff>101600</xdr:colOff>
      <xdr:row>76</xdr:row>
      <xdr:rowOff>86919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103446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89522</xdr:rowOff>
    </xdr:from>
    <xdr:to>
      <xdr:col>85</xdr:col>
      <xdr:colOff>127000</xdr:colOff>
      <xdr:row>97</xdr:row>
      <xdr:rowOff>166698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20172"/>
          <a:ext cx="8382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140889</xdr:rowOff>
    </xdr:from>
    <xdr:to>
      <xdr:col>81</xdr:col>
      <xdr:colOff>50800</xdr:colOff>
      <xdr:row>97</xdr:row>
      <xdr:rowOff>166698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600089"/>
          <a:ext cx="889000" cy="19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88105</xdr:rowOff>
    </xdr:from>
    <xdr:to>
      <xdr:col>76</xdr:col>
      <xdr:colOff>114300</xdr:colOff>
      <xdr:row>96</xdr:row>
      <xdr:rowOff>140889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375855"/>
          <a:ext cx="889000" cy="2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37241</xdr:rowOff>
    </xdr:from>
    <xdr:to>
      <xdr:col>71</xdr:col>
      <xdr:colOff>177800</xdr:colOff>
      <xdr:row>95</xdr:row>
      <xdr:rowOff>88105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467741"/>
          <a:ext cx="889000" cy="90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38722</xdr:rowOff>
    </xdr:from>
    <xdr:to>
      <xdr:col>85</xdr:col>
      <xdr:colOff>177800</xdr:colOff>
      <xdr:row>97</xdr:row>
      <xdr:rowOff>140322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17149</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115898</xdr:rowOff>
    </xdr:from>
    <xdr:to>
      <xdr:col>81</xdr:col>
      <xdr:colOff>101600</xdr:colOff>
      <xdr:row>98</xdr:row>
      <xdr:rowOff>46048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37175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8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90089</xdr:rowOff>
    </xdr:from>
    <xdr:to>
      <xdr:col>76</xdr:col>
      <xdr:colOff>165100</xdr:colOff>
      <xdr:row>97</xdr:row>
      <xdr:rowOff>20239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36766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37305</xdr:rowOff>
    </xdr:from>
    <xdr:to>
      <xdr:col>72</xdr:col>
      <xdr:colOff>38100</xdr:colOff>
      <xdr:row>95</xdr:row>
      <xdr:rowOff>138905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3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155432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1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157891</xdr:rowOff>
    </xdr:from>
    <xdr:to>
      <xdr:col>67</xdr:col>
      <xdr:colOff>101600</xdr:colOff>
      <xdr:row>90</xdr:row>
      <xdr:rowOff>88041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4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104568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51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26733</xdr:rowOff>
    </xdr:from>
    <xdr:to>
      <xdr:col>116</xdr:col>
      <xdr:colOff>63500</xdr:colOff>
      <xdr:row>39</xdr:row>
      <xdr:rowOff>43307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13283"/>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26733</xdr:rowOff>
    </xdr:from>
    <xdr:to>
      <xdr:col>111</xdr:col>
      <xdr:colOff>177800</xdr:colOff>
      <xdr:row>39</xdr:row>
      <xdr:rowOff>27495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7132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18732</xdr:rowOff>
    </xdr:from>
    <xdr:to>
      <xdr:col>107</xdr:col>
      <xdr:colOff>50800</xdr:colOff>
      <xdr:row>39</xdr:row>
      <xdr:rowOff>27495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0528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18732</xdr:rowOff>
    </xdr:from>
    <xdr:to>
      <xdr:col>102</xdr:col>
      <xdr:colOff>114300</xdr:colOff>
      <xdr:row>39</xdr:row>
      <xdr:rowOff>26924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0528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163957</xdr:rowOff>
    </xdr:from>
    <xdr:to>
      <xdr:col>116</xdr:col>
      <xdr:colOff>114300</xdr:colOff>
      <xdr:row>39</xdr:row>
      <xdr:rowOff>94107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78884</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147383</xdr:rowOff>
    </xdr:from>
    <xdr:to>
      <xdr:col>112</xdr:col>
      <xdr:colOff>38100</xdr:colOff>
      <xdr:row>39</xdr:row>
      <xdr:rowOff>77533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68660</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755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148145</xdr:rowOff>
    </xdr:from>
    <xdr:to>
      <xdr:col>107</xdr:col>
      <xdr:colOff>101600</xdr:colOff>
      <xdr:row>39</xdr:row>
      <xdr:rowOff>78295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69422</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139382</xdr:rowOff>
    </xdr:from>
    <xdr:to>
      <xdr:col>102</xdr:col>
      <xdr:colOff>165100</xdr:colOff>
      <xdr:row>39</xdr:row>
      <xdr:rowOff>69532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60659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4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147574</xdr:rowOff>
    </xdr:from>
    <xdr:to>
      <xdr:col>98</xdr:col>
      <xdr:colOff>38100</xdr:colOff>
      <xdr:row>39</xdr:row>
      <xdr:rowOff>77724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68851</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65824</xdr:rowOff>
    </xdr:from>
    <xdr:to>
      <xdr:col>116</xdr:col>
      <xdr:colOff>63500</xdr:colOff>
      <xdr:row>56</xdr:row>
      <xdr:rowOff>72225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66702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72225</xdr:rowOff>
    </xdr:from>
    <xdr:to>
      <xdr:col>111</xdr:col>
      <xdr:colOff>177800</xdr:colOff>
      <xdr:row>56</xdr:row>
      <xdr:rowOff>72682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6734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69520</xdr:rowOff>
    </xdr:from>
    <xdr:to>
      <xdr:col>107</xdr:col>
      <xdr:colOff>50800</xdr:colOff>
      <xdr:row>56</xdr:row>
      <xdr:rowOff>72682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67072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67387</xdr:rowOff>
    </xdr:from>
    <xdr:to>
      <xdr:col>102</xdr:col>
      <xdr:colOff>114300</xdr:colOff>
      <xdr:row>56</xdr:row>
      <xdr:rowOff>69520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66858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15024</xdr:rowOff>
    </xdr:from>
    <xdr:to>
      <xdr:col>116</xdr:col>
      <xdr:colOff>114300</xdr:colOff>
      <xdr:row>56</xdr:row>
      <xdr:rowOff>116624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6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37901</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4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21425</xdr:rowOff>
    </xdr:from>
    <xdr:to>
      <xdr:col>112</xdr:col>
      <xdr:colOff>38100</xdr:colOff>
      <xdr:row>56</xdr:row>
      <xdr:rowOff>123025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139552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3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21882</xdr:rowOff>
    </xdr:from>
    <xdr:to>
      <xdr:col>107</xdr:col>
      <xdr:colOff>101600</xdr:colOff>
      <xdr:row>56</xdr:row>
      <xdr:rowOff>123482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140009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3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18720</xdr:rowOff>
    </xdr:from>
    <xdr:to>
      <xdr:col>102</xdr:col>
      <xdr:colOff>165100</xdr:colOff>
      <xdr:row>56</xdr:row>
      <xdr:rowOff>120320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136847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3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16587</xdr:rowOff>
    </xdr:from>
    <xdr:to>
      <xdr:col>98</xdr:col>
      <xdr:colOff>38100</xdr:colOff>
      <xdr:row>56</xdr:row>
      <xdr:rowOff>118187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134714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3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96365</xdr:rowOff>
    </xdr:from>
    <xdr:to>
      <xdr:col>116</xdr:col>
      <xdr:colOff>62864</xdr:colOff>
      <xdr:row>78</xdr:row>
      <xdr:rowOff>75205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955115"/>
          <a:ext cx="1269" cy="49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79032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5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75205</xdr:rowOff>
    </xdr:from>
    <xdr:to>
      <xdr:col>116</xdr:col>
      <xdr:colOff>152400</xdr:colOff>
      <xdr:row>78</xdr:row>
      <xdr:rowOff>75205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4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43042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7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96365</xdr:rowOff>
    </xdr:from>
    <xdr:to>
      <xdr:col>116</xdr:col>
      <xdr:colOff>152400</xdr:colOff>
      <xdr:row>75</xdr:row>
      <xdr:rowOff>96365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95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96365</xdr:rowOff>
    </xdr:from>
    <xdr:to>
      <xdr:col>116</xdr:col>
      <xdr:colOff>63500</xdr:colOff>
      <xdr:row>75</xdr:row>
      <xdr:rowOff>154863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55115"/>
          <a:ext cx="838200" cy="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33571</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55144</xdr:rowOff>
    </xdr:from>
    <xdr:to>
      <xdr:col>116</xdr:col>
      <xdr:colOff>114300</xdr:colOff>
      <xdr:row>77</xdr:row>
      <xdr:rowOff>156744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147236</xdr:rowOff>
    </xdr:from>
    <xdr:to>
      <xdr:col>111</xdr:col>
      <xdr:colOff>177800</xdr:colOff>
      <xdr:row>75</xdr:row>
      <xdr:rowOff>154863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005986"/>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47454</xdr:rowOff>
    </xdr:from>
    <xdr:to>
      <xdr:col>112</xdr:col>
      <xdr:colOff>38100</xdr:colOff>
      <xdr:row>77</xdr:row>
      <xdr:rowOff>149054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4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140181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4118</xdr:rowOff>
    </xdr:from>
    <xdr:to>
      <xdr:col>107</xdr:col>
      <xdr:colOff>50800</xdr:colOff>
      <xdr:row>75</xdr:row>
      <xdr:rowOff>147236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691418"/>
          <a:ext cx="889000" cy="3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42121</xdr:rowOff>
    </xdr:from>
    <xdr:to>
      <xdr:col>107</xdr:col>
      <xdr:colOff>101600</xdr:colOff>
      <xdr:row>77</xdr:row>
      <xdr:rowOff>143721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4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134848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19983</xdr:rowOff>
    </xdr:from>
    <xdr:to>
      <xdr:col>102</xdr:col>
      <xdr:colOff>114300</xdr:colOff>
      <xdr:row>74</xdr:row>
      <xdr:rowOff>4118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192933"/>
          <a:ext cx="889000" cy="49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39469</xdr:rowOff>
    </xdr:from>
    <xdr:to>
      <xdr:col>102</xdr:col>
      <xdr:colOff>165100</xdr:colOff>
      <xdr:row>77</xdr:row>
      <xdr:rowOff>141069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132196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17280</xdr:rowOff>
    </xdr:from>
    <xdr:to>
      <xdr:col>98</xdr:col>
      <xdr:colOff>38100</xdr:colOff>
      <xdr:row>77</xdr:row>
      <xdr:rowOff>118880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110007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45565</xdr:rowOff>
    </xdr:from>
    <xdr:to>
      <xdr:col>116</xdr:col>
      <xdr:colOff>114300</xdr:colOff>
      <xdr:row>75</xdr:row>
      <xdr:rowOff>147166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04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170042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104063</xdr:rowOff>
    </xdr:from>
    <xdr:to>
      <xdr:col>112</xdr:col>
      <xdr:colOff>38100</xdr:colOff>
      <xdr:row>76</xdr:row>
      <xdr:rowOff>34213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50740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7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96436</xdr:rowOff>
    </xdr:from>
    <xdr:to>
      <xdr:col>107</xdr:col>
      <xdr:colOff>101600</xdr:colOff>
      <xdr:row>76</xdr:row>
      <xdr:rowOff>26586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43113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124768</xdr:rowOff>
    </xdr:from>
    <xdr:to>
      <xdr:col>102</xdr:col>
      <xdr:colOff>165100</xdr:colOff>
      <xdr:row>74</xdr:row>
      <xdr:rowOff>54918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71445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4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140633</xdr:rowOff>
    </xdr:from>
    <xdr:to>
      <xdr:col>98</xdr:col>
      <xdr:colOff>38100</xdr:colOff>
      <xdr:row>71</xdr:row>
      <xdr:rowOff>70783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1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87310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191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東日本大震災からの復旧・復興事業により、全体的に類団平均よりも高く推移している。</a:t>
          </a:r>
        </a:p>
        <a:p>
          <a:r>
            <a:rPr kumimoji="1" lang="ja-JP" altLang="en-US" sz="1300">
              <a:latin typeface="ＭＳ Ｐゴシック" panose="020B0600070205080204" pitchFamily="50" charset="-128"/>
              <a:ea typeface="ＭＳ Ｐゴシック" panose="020B0600070205080204" pitchFamily="50" charset="-128"/>
            </a:rPr>
            <a:t>　義務的経費について、人件費では震災対応時間外手当や災害派遣職員手当などによりやや高めの推移を見せている。扶助費では主に施設型給付費が単価及び利用者の増、生活保護医療扶助費が高額医療利用受給者増などにより前年度から増加している。</a:t>
          </a:r>
        </a:p>
        <a:p>
          <a:r>
            <a:rPr kumimoji="1" lang="ja-JP" altLang="en-US" sz="1300">
              <a:latin typeface="ＭＳ Ｐゴシック" panose="020B0600070205080204" pitchFamily="50" charset="-128"/>
              <a:ea typeface="ＭＳ Ｐゴシック" panose="020B0600070205080204" pitchFamily="50" charset="-128"/>
            </a:rPr>
            <a:t>　投資的経費について、普通建設事業では主に小中学校の空調緊急整備による小中学校空調整備事業の増、第三中学校長寿命化事業の完成による中学校長寿命化改良事業が増となった。災害復旧事業費では主に漁港施設災害復旧での繰越事業の事業進捗により減となった。</a:t>
          </a:r>
        </a:p>
        <a:p>
          <a:r>
            <a:rPr kumimoji="1" lang="ja-JP" altLang="en-US" sz="1300">
              <a:latin typeface="ＭＳ Ｐゴシック" panose="020B0600070205080204" pitchFamily="50" charset="-128"/>
              <a:ea typeface="ＭＳ Ｐゴシック" panose="020B0600070205080204" pitchFamily="50" charset="-128"/>
            </a:rPr>
            <a:t>　繰出金では主に復旧・復興事業の進捗に伴う下水道事業に対する繰出金の増、下水道事業打ち切り決算に伴う</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月分料金収入の補てんとしての繰出金の増により前年度から増加しており、類似団体平均を大きく上回っている。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積立金では主に復旧・復興事業の進捗に伴う東日本大震災復興交付金基金の減により前年度から減少し、類団平均を下回っている。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今後は、復旧・復興事業の完了後も見据え、各性質ごとの推移を注視していく必要がある。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宮城県塩竈市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53,975
53,365
17.37
26,029,448
24,294,107
779,593
12,231,772
18,584,196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130556</xdr:rowOff>
    </xdr:from>
    <xdr:to>
      <xdr:col>24</xdr:col>
      <xdr:colOff>63500</xdr:colOff>
      <xdr:row>33</xdr:row>
      <xdr:rowOff>148387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8840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137871</xdr:rowOff>
    </xdr:from>
    <xdr:to>
      <xdr:col>19</xdr:col>
      <xdr:colOff>177800</xdr:colOff>
      <xdr:row>33</xdr:row>
      <xdr:rowOff>148387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572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134214</xdr:rowOff>
    </xdr:from>
    <xdr:to>
      <xdr:col>15</xdr:col>
      <xdr:colOff>50800</xdr:colOff>
      <xdr:row>33</xdr:row>
      <xdr:rowOff>137871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20614"/>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134214</xdr:rowOff>
    </xdr:from>
    <xdr:to>
      <xdr:col>10</xdr:col>
      <xdr:colOff>114300</xdr:colOff>
      <xdr:row>33</xdr:row>
      <xdr:rowOff>24028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20614"/>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79756</xdr:rowOff>
    </xdr:from>
    <xdr:to>
      <xdr:col>24</xdr:col>
      <xdr:colOff>114300</xdr:colOff>
      <xdr:row>34</xdr:row>
      <xdr:rowOff>9906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102633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97587</xdr:rowOff>
    </xdr:from>
    <xdr:to>
      <xdr:col>20</xdr:col>
      <xdr:colOff>38100</xdr:colOff>
      <xdr:row>34</xdr:row>
      <xdr:rowOff>27737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44264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87071</xdr:rowOff>
    </xdr:from>
    <xdr:to>
      <xdr:col>15</xdr:col>
      <xdr:colOff>101600</xdr:colOff>
      <xdr:row>34</xdr:row>
      <xdr:rowOff>17221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33748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83414</xdr:rowOff>
    </xdr:from>
    <xdr:to>
      <xdr:col>10</xdr:col>
      <xdr:colOff>165100</xdr:colOff>
      <xdr:row>33</xdr:row>
      <xdr:rowOff>13564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30091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4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144678</xdr:rowOff>
    </xdr:from>
    <xdr:to>
      <xdr:col>6</xdr:col>
      <xdr:colOff>38100</xdr:colOff>
      <xdr:row>33</xdr:row>
      <xdr:rowOff>74828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91355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78239</xdr:rowOff>
    </xdr:from>
    <xdr:to>
      <xdr:col>24</xdr:col>
      <xdr:colOff>62865</xdr:colOff>
      <xdr:row>58</xdr:row>
      <xdr:rowOff>110309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22189"/>
          <a:ext cx="1270" cy="123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114136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110309</xdr:rowOff>
    </xdr:from>
    <xdr:to>
      <xdr:col>24</xdr:col>
      <xdr:colOff>152400</xdr:colOff>
      <xdr:row>58</xdr:row>
      <xdr:rowOff>110309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24916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78239</xdr:rowOff>
    </xdr:from>
    <xdr:to>
      <xdr:col>24</xdr:col>
      <xdr:colOff>152400</xdr:colOff>
      <xdr:row>51</xdr:row>
      <xdr:rowOff>78239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82615</xdr:rowOff>
    </xdr:from>
    <xdr:to>
      <xdr:col>24</xdr:col>
      <xdr:colOff>63500</xdr:colOff>
      <xdr:row>57</xdr:row>
      <xdr:rowOff>26722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83815"/>
          <a:ext cx="8382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37462</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59035</xdr:rowOff>
    </xdr:from>
    <xdr:to>
      <xdr:col>24</xdr:col>
      <xdr:colOff>114300</xdr:colOff>
      <xdr:row>56</xdr:row>
      <xdr:rowOff>160635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41876</xdr:rowOff>
    </xdr:from>
    <xdr:to>
      <xdr:col>19</xdr:col>
      <xdr:colOff>177800</xdr:colOff>
      <xdr:row>57</xdr:row>
      <xdr:rowOff>26722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643076"/>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125901</xdr:rowOff>
    </xdr:from>
    <xdr:to>
      <xdr:col>20</xdr:col>
      <xdr:colOff>38100</xdr:colOff>
      <xdr:row>57</xdr:row>
      <xdr:rowOff>56051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72578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11276</xdr:rowOff>
    </xdr:from>
    <xdr:to>
      <xdr:col>15</xdr:col>
      <xdr:colOff>50800</xdr:colOff>
      <xdr:row>56</xdr:row>
      <xdr:rowOff>41876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41026"/>
          <a:ext cx="889000" cy="2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94239</xdr:rowOff>
    </xdr:from>
    <xdr:to>
      <xdr:col>15</xdr:col>
      <xdr:colOff>101600</xdr:colOff>
      <xdr:row>57</xdr:row>
      <xdr:rowOff>24389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18020</xdr:rowOff>
    </xdr:from>
    <xdr:to>
      <xdr:col>10</xdr:col>
      <xdr:colOff>114300</xdr:colOff>
      <xdr:row>55</xdr:row>
      <xdr:rowOff>11276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8590520"/>
          <a:ext cx="889000" cy="8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110895</xdr:rowOff>
    </xdr:from>
    <xdr:to>
      <xdr:col>10</xdr:col>
      <xdr:colOff>165100</xdr:colOff>
      <xdr:row>57</xdr:row>
      <xdr:rowOff>41045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32172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29873</xdr:rowOff>
    </xdr:from>
    <xdr:to>
      <xdr:col>6</xdr:col>
      <xdr:colOff>38100</xdr:colOff>
      <xdr:row>56</xdr:row>
      <xdr:rowOff>131473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122600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31815</xdr:rowOff>
    </xdr:from>
    <xdr:to>
      <xdr:col>24</xdr:col>
      <xdr:colOff>114300</xdr:colOff>
      <xdr:row>56</xdr:row>
      <xdr:rowOff>133415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54692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147372</xdr:rowOff>
    </xdr:from>
    <xdr:to>
      <xdr:col>20</xdr:col>
      <xdr:colOff>38100</xdr:colOff>
      <xdr:row>57</xdr:row>
      <xdr:rowOff>77522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68649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162526</xdr:rowOff>
    </xdr:from>
    <xdr:to>
      <xdr:col>15</xdr:col>
      <xdr:colOff>101600</xdr:colOff>
      <xdr:row>56</xdr:row>
      <xdr:rowOff>92676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109203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36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131926</xdr:rowOff>
    </xdr:from>
    <xdr:to>
      <xdr:col>10</xdr:col>
      <xdr:colOff>165100</xdr:colOff>
      <xdr:row>55</xdr:row>
      <xdr:rowOff>62076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78603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138670</xdr:rowOff>
    </xdr:from>
    <xdr:to>
      <xdr:col>6</xdr:col>
      <xdr:colOff>38100</xdr:colOff>
      <xdr:row>50</xdr:row>
      <xdr:rowOff>68820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5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85347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31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114064</xdr:rowOff>
    </xdr:from>
    <xdr:to>
      <xdr:col>24</xdr:col>
      <xdr:colOff>63500</xdr:colOff>
      <xdr:row>76</xdr:row>
      <xdr:rowOff>65318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72814"/>
          <a:ext cx="838200" cy="1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65318</xdr:rowOff>
    </xdr:from>
    <xdr:to>
      <xdr:col>19</xdr:col>
      <xdr:colOff>177800</xdr:colOff>
      <xdr:row>76</xdr:row>
      <xdr:rowOff>97648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5518"/>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97648</xdr:rowOff>
    </xdr:from>
    <xdr:to>
      <xdr:col>15</xdr:col>
      <xdr:colOff>50800</xdr:colOff>
      <xdr:row>76</xdr:row>
      <xdr:rowOff>103538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27848"/>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103538</xdr:rowOff>
    </xdr:from>
    <xdr:to>
      <xdr:col>10</xdr:col>
      <xdr:colOff>114300</xdr:colOff>
      <xdr:row>76</xdr:row>
      <xdr:rowOff>123371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33738"/>
          <a:ext cx="8890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63264</xdr:rowOff>
    </xdr:from>
    <xdr:to>
      <xdr:col>24</xdr:col>
      <xdr:colOff>114300</xdr:colOff>
      <xdr:row>75</xdr:row>
      <xdr:rowOff>164864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41691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0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14518</xdr:rowOff>
    </xdr:from>
    <xdr:to>
      <xdr:col>20</xdr:col>
      <xdr:colOff>38100</xdr:colOff>
      <xdr:row>76</xdr:row>
      <xdr:rowOff>116118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107245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3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46848</xdr:rowOff>
    </xdr:from>
    <xdr:to>
      <xdr:col>15</xdr:col>
      <xdr:colOff>101600</xdr:colOff>
      <xdr:row>76</xdr:row>
      <xdr:rowOff>148448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139575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6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52738</xdr:rowOff>
    </xdr:from>
    <xdr:to>
      <xdr:col>10</xdr:col>
      <xdr:colOff>165100</xdr:colOff>
      <xdr:row>76</xdr:row>
      <xdr:rowOff>154338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7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72571</xdr:rowOff>
    </xdr:from>
    <xdr:to>
      <xdr:col>6</xdr:col>
      <xdr:colOff>38100</xdr:colOff>
      <xdr:row>77</xdr:row>
      <xdr:rowOff>2721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165298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21106</xdr:rowOff>
    </xdr:from>
    <xdr:to>
      <xdr:col>24</xdr:col>
      <xdr:colOff>63500</xdr:colOff>
      <xdr:row>98</xdr:row>
      <xdr:rowOff>97148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23206"/>
          <a:ext cx="838200" cy="7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21106</xdr:rowOff>
    </xdr:from>
    <xdr:to>
      <xdr:col>19</xdr:col>
      <xdr:colOff>177800</xdr:colOff>
      <xdr:row>98</xdr:row>
      <xdr:rowOff>76688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23206"/>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76688</xdr:rowOff>
    </xdr:from>
    <xdr:to>
      <xdr:col>15</xdr:col>
      <xdr:colOff>50800</xdr:colOff>
      <xdr:row>98</xdr:row>
      <xdr:rowOff>101704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78788"/>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49550</xdr:rowOff>
    </xdr:from>
    <xdr:to>
      <xdr:col>10</xdr:col>
      <xdr:colOff>114300</xdr:colOff>
      <xdr:row>98</xdr:row>
      <xdr:rowOff>101704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51650"/>
          <a:ext cx="889000" cy="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46348</xdr:rowOff>
    </xdr:from>
    <xdr:to>
      <xdr:col>24</xdr:col>
      <xdr:colOff>114300</xdr:colOff>
      <xdr:row>98</xdr:row>
      <xdr:rowOff>147948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24775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141756</xdr:rowOff>
    </xdr:from>
    <xdr:to>
      <xdr:col>20</xdr:col>
      <xdr:colOff>38100</xdr:colOff>
      <xdr:row>98</xdr:row>
      <xdr:rowOff>71906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7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88433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4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25888</xdr:rowOff>
    </xdr:from>
    <xdr:to>
      <xdr:col>15</xdr:col>
      <xdr:colOff>101600</xdr:colOff>
      <xdr:row>98</xdr:row>
      <xdr:rowOff>127488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118615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2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50904</xdr:rowOff>
    </xdr:from>
    <xdr:to>
      <xdr:col>10</xdr:col>
      <xdr:colOff>165100</xdr:colOff>
      <xdr:row>98</xdr:row>
      <xdr:rowOff>152504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143631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170200</xdr:rowOff>
    </xdr:from>
    <xdr:to>
      <xdr:col>6</xdr:col>
      <xdr:colOff>38100</xdr:colOff>
      <xdr:row>98</xdr:row>
      <xdr:rowOff>100350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116877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7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28067</xdr:rowOff>
    </xdr:from>
    <xdr:to>
      <xdr:col>55</xdr:col>
      <xdr:colOff>0</xdr:colOff>
      <xdr:row>36</xdr:row>
      <xdr:rowOff>37211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20026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13970</xdr:rowOff>
    </xdr:from>
    <xdr:to>
      <xdr:col>50</xdr:col>
      <xdr:colOff>114300</xdr:colOff>
      <xdr:row>36</xdr:row>
      <xdr:rowOff>37211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18617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142367</xdr:rowOff>
    </xdr:from>
    <xdr:to>
      <xdr:col>45</xdr:col>
      <xdr:colOff>177800</xdr:colOff>
      <xdr:row>36</xdr:row>
      <xdr:rowOff>13970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14311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148844</xdr:rowOff>
    </xdr:from>
    <xdr:to>
      <xdr:col>41</xdr:col>
      <xdr:colOff>50800</xdr:colOff>
      <xdr:row>35</xdr:row>
      <xdr:rowOff>142367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292344"/>
          <a:ext cx="889000" cy="8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148717</xdr:rowOff>
    </xdr:from>
    <xdr:to>
      <xdr:col>55</xdr:col>
      <xdr:colOff>50800</xdr:colOff>
      <xdr:row>36</xdr:row>
      <xdr:rowOff>78867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1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157861</xdr:rowOff>
    </xdr:from>
    <xdr:to>
      <xdr:col>50</xdr:col>
      <xdr:colOff>165100</xdr:colOff>
      <xdr:row>36</xdr:row>
      <xdr:rowOff>88011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104538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134620</xdr:rowOff>
    </xdr:from>
    <xdr:to>
      <xdr:col>46</xdr:col>
      <xdr:colOff>38100</xdr:colOff>
      <xdr:row>36</xdr:row>
      <xdr:rowOff>64770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81297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91567</xdr:rowOff>
    </xdr:from>
    <xdr:to>
      <xdr:col>41</xdr:col>
      <xdr:colOff>101600</xdr:colOff>
      <xdr:row>36</xdr:row>
      <xdr:rowOff>21717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38244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98044</xdr:rowOff>
    </xdr:from>
    <xdr:to>
      <xdr:col>36</xdr:col>
      <xdr:colOff>165100</xdr:colOff>
      <xdr:row>31</xdr:row>
      <xdr:rowOff>28194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44721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62090</xdr:rowOff>
    </xdr:from>
    <xdr:to>
      <xdr:col>54</xdr:col>
      <xdr:colOff>189865</xdr:colOff>
      <xdr:row>59</xdr:row>
      <xdr:rowOff>40525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9148940"/>
          <a:ext cx="1270" cy="10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44352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40525</xdr:rowOff>
    </xdr:from>
    <xdr:to>
      <xdr:col>55</xdr:col>
      <xdr:colOff>88900</xdr:colOff>
      <xdr:row>59</xdr:row>
      <xdr:rowOff>40525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8767</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9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62090</xdr:rowOff>
    </xdr:from>
    <xdr:to>
      <xdr:col>55</xdr:col>
      <xdr:colOff>88900</xdr:colOff>
      <xdr:row>53</xdr:row>
      <xdr:rowOff>62090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914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150305</xdr:rowOff>
    </xdr:from>
    <xdr:to>
      <xdr:col>55</xdr:col>
      <xdr:colOff>0</xdr:colOff>
      <xdr:row>57</xdr:row>
      <xdr:rowOff>166662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22955"/>
          <a:ext cx="8382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66324</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10010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87897</xdr:rowOff>
    </xdr:from>
    <xdr:to>
      <xdr:col>55</xdr:col>
      <xdr:colOff>50800</xdr:colOff>
      <xdr:row>59</xdr:row>
      <xdr:rowOff>18047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100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67767</xdr:rowOff>
    </xdr:from>
    <xdr:to>
      <xdr:col>50</xdr:col>
      <xdr:colOff>114300</xdr:colOff>
      <xdr:row>57</xdr:row>
      <xdr:rowOff>150305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326067"/>
          <a:ext cx="889000" cy="59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89839</xdr:rowOff>
    </xdr:from>
    <xdr:to>
      <xdr:col>50</xdr:col>
      <xdr:colOff>165100</xdr:colOff>
      <xdr:row>59</xdr:row>
      <xdr:rowOff>19989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100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11116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1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67767</xdr:rowOff>
    </xdr:from>
    <xdr:to>
      <xdr:col>45</xdr:col>
      <xdr:colOff>177800</xdr:colOff>
      <xdr:row>54</xdr:row>
      <xdr:rowOff>142875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326067"/>
          <a:ext cx="889000" cy="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91783</xdr:rowOff>
    </xdr:from>
    <xdr:to>
      <xdr:col>46</xdr:col>
      <xdr:colOff>38100</xdr:colOff>
      <xdr:row>59</xdr:row>
      <xdr:rowOff>21933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100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13060</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1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4979</xdr:rowOff>
    </xdr:from>
    <xdr:to>
      <xdr:col>41</xdr:col>
      <xdr:colOff>50800</xdr:colOff>
      <xdr:row>54</xdr:row>
      <xdr:rowOff>142875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8577479"/>
          <a:ext cx="889000" cy="8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91719</xdr:rowOff>
    </xdr:from>
    <xdr:to>
      <xdr:col>41</xdr:col>
      <xdr:colOff>101600</xdr:colOff>
      <xdr:row>59</xdr:row>
      <xdr:rowOff>21869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1003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12996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1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86513</xdr:rowOff>
    </xdr:from>
    <xdr:to>
      <xdr:col>36</xdr:col>
      <xdr:colOff>165100</xdr:colOff>
      <xdr:row>59</xdr:row>
      <xdr:rowOff>16663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7790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1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115862</xdr:rowOff>
    </xdr:from>
    <xdr:to>
      <xdr:col>55</xdr:col>
      <xdr:colOff>50800</xdr:colOff>
      <xdr:row>58</xdr:row>
      <xdr:rowOff>46012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138739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99505</xdr:rowOff>
    </xdr:from>
    <xdr:to>
      <xdr:col>50</xdr:col>
      <xdr:colOff>165100</xdr:colOff>
      <xdr:row>58</xdr:row>
      <xdr:rowOff>29655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46182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6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16967</xdr:rowOff>
    </xdr:from>
    <xdr:to>
      <xdr:col>46</xdr:col>
      <xdr:colOff>38100</xdr:colOff>
      <xdr:row>54</xdr:row>
      <xdr:rowOff>118567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135094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0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92075</xdr:rowOff>
    </xdr:from>
    <xdr:to>
      <xdr:col>41</xdr:col>
      <xdr:colOff>101600</xdr:colOff>
      <xdr:row>55</xdr:row>
      <xdr:rowOff>22225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38752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1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125629</xdr:rowOff>
    </xdr:from>
    <xdr:to>
      <xdr:col>36</xdr:col>
      <xdr:colOff>165100</xdr:colOff>
      <xdr:row>50</xdr:row>
      <xdr:rowOff>55779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5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72306</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5" y="830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98590</xdr:rowOff>
    </xdr:from>
    <xdr:to>
      <xdr:col>55</xdr:col>
      <xdr:colOff>0</xdr:colOff>
      <xdr:row>76</xdr:row>
      <xdr:rowOff>67233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957340"/>
          <a:ext cx="838200" cy="1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36564</xdr:rowOff>
    </xdr:from>
    <xdr:to>
      <xdr:col>50</xdr:col>
      <xdr:colOff>114300</xdr:colOff>
      <xdr:row>76</xdr:row>
      <xdr:rowOff>67233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066764"/>
          <a:ext cx="8890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36564</xdr:rowOff>
    </xdr:from>
    <xdr:to>
      <xdr:col>45</xdr:col>
      <xdr:colOff>177800</xdr:colOff>
      <xdr:row>76</xdr:row>
      <xdr:rowOff>45250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06676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45250</xdr:rowOff>
    </xdr:from>
    <xdr:to>
      <xdr:col>41</xdr:col>
      <xdr:colOff>50800</xdr:colOff>
      <xdr:row>76</xdr:row>
      <xdr:rowOff>64072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07545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47790</xdr:rowOff>
    </xdr:from>
    <xdr:to>
      <xdr:col>55</xdr:col>
      <xdr:colOff>50800</xdr:colOff>
      <xdr:row>75</xdr:row>
      <xdr:rowOff>149389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906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70667</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7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16433</xdr:rowOff>
    </xdr:from>
    <xdr:to>
      <xdr:col>50</xdr:col>
      <xdr:colOff>165100</xdr:colOff>
      <xdr:row>76</xdr:row>
      <xdr:rowOff>118033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134561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8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157214</xdr:rowOff>
    </xdr:from>
    <xdr:to>
      <xdr:col>46</xdr:col>
      <xdr:colOff>38100</xdr:colOff>
      <xdr:row>76</xdr:row>
      <xdr:rowOff>87364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0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103891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165900</xdr:rowOff>
    </xdr:from>
    <xdr:to>
      <xdr:col>41</xdr:col>
      <xdr:colOff>101600</xdr:colOff>
      <xdr:row>76</xdr:row>
      <xdr:rowOff>96050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112577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7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13272</xdr:rowOff>
    </xdr:from>
    <xdr:to>
      <xdr:col>36</xdr:col>
      <xdr:colOff>165100</xdr:colOff>
      <xdr:row>76</xdr:row>
      <xdr:rowOff>114872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131398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8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103119</xdr:rowOff>
    </xdr:from>
    <xdr:to>
      <xdr:col>54</xdr:col>
      <xdr:colOff>189865</xdr:colOff>
      <xdr:row>98</xdr:row>
      <xdr:rowOff>64610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6047969"/>
          <a:ext cx="1270" cy="81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68437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64610</xdr:rowOff>
    </xdr:from>
    <xdr:to>
      <xdr:col>55</xdr:col>
      <xdr:colOff>88900</xdr:colOff>
      <xdr:row>98</xdr:row>
      <xdr:rowOff>64610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6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49796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8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103119</xdr:rowOff>
    </xdr:from>
    <xdr:to>
      <xdr:col>55</xdr:col>
      <xdr:colOff>88900</xdr:colOff>
      <xdr:row>93</xdr:row>
      <xdr:rowOff>103119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0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170461</xdr:rowOff>
    </xdr:from>
    <xdr:to>
      <xdr:col>55</xdr:col>
      <xdr:colOff>0</xdr:colOff>
      <xdr:row>97</xdr:row>
      <xdr:rowOff>5955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29661"/>
          <a:ext cx="8382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64140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9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85713</xdr:rowOff>
    </xdr:from>
    <xdr:to>
      <xdr:col>55</xdr:col>
      <xdr:colOff>50800</xdr:colOff>
      <xdr:row>98</xdr:row>
      <xdr:rowOff>15863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90793</xdr:rowOff>
    </xdr:from>
    <xdr:to>
      <xdr:col>50</xdr:col>
      <xdr:colOff>114300</xdr:colOff>
      <xdr:row>97</xdr:row>
      <xdr:rowOff>5955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49993"/>
          <a:ext cx="889000" cy="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87044</xdr:rowOff>
    </xdr:from>
    <xdr:to>
      <xdr:col>50</xdr:col>
      <xdr:colOff>165100</xdr:colOff>
      <xdr:row>98</xdr:row>
      <xdr:rowOff>17194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93019</xdr:rowOff>
    </xdr:from>
    <xdr:to>
      <xdr:col>45</xdr:col>
      <xdr:colOff>177800</xdr:colOff>
      <xdr:row>96</xdr:row>
      <xdr:rowOff>90793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694969"/>
          <a:ext cx="889000" cy="8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79949</xdr:rowOff>
    </xdr:from>
    <xdr:to>
      <xdr:col>46</xdr:col>
      <xdr:colOff>38100</xdr:colOff>
      <xdr:row>98</xdr:row>
      <xdr:rowOff>10099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93019</xdr:rowOff>
    </xdr:from>
    <xdr:to>
      <xdr:col>41</xdr:col>
      <xdr:colOff>50800</xdr:colOff>
      <xdr:row>92</xdr:row>
      <xdr:rowOff>125037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694969"/>
          <a:ext cx="889000" cy="20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85375</xdr:rowOff>
    </xdr:from>
    <xdr:to>
      <xdr:col>41</xdr:col>
      <xdr:colOff>101600</xdr:colOff>
      <xdr:row>98</xdr:row>
      <xdr:rowOff>15525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71952</xdr:rowOff>
    </xdr:from>
    <xdr:to>
      <xdr:col>36</xdr:col>
      <xdr:colOff>165100</xdr:colOff>
      <xdr:row>98</xdr:row>
      <xdr:rowOff>2102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119661</xdr:rowOff>
    </xdr:from>
    <xdr:to>
      <xdr:col>55</xdr:col>
      <xdr:colOff>50800</xdr:colOff>
      <xdr:row>97</xdr:row>
      <xdr:rowOff>49811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142538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126605</xdr:rowOff>
    </xdr:from>
    <xdr:to>
      <xdr:col>50</xdr:col>
      <xdr:colOff>165100</xdr:colOff>
      <xdr:row>97</xdr:row>
      <xdr:rowOff>56755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73282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39993</xdr:rowOff>
    </xdr:from>
    <xdr:to>
      <xdr:col>46</xdr:col>
      <xdr:colOff>38100</xdr:colOff>
      <xdr:row>96</xdr:row>
      <xdr:rowOff>141593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158120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42219</xdr:rowOff>
    </xdr:from>
    <xdr:to>
      <xdr:col>41</xdr:col>
      <xdr:colOff>101600</xdr:colOff>
      <xdr:row>91</xdr:row>
      <xdr:rowOff>143819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160346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74237</xdr:rowOff>
    </xdr:from>
    <xdr:to>
      <xdr:col>36</xdr:col>
      <xdr:colOff>165100</xdr:colOff>
      <xdr:row>93</xdr:row>
      <xdr:rowOff>4387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8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20914</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62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159862</xdr:rowOff>
    </xdr:from>
    <xdr:to>
      <xdr:col>85</xdr:col>
      <xdr:colOff>127000</xdr:colOff>
      <xdr:row>38</xdr:row>
      <xdr:rowOff>28875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3512"/>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28875</xdr:rowOff>
    </xdr:from>
    <xdr:to>
      <xdr:col>81</xdr:col>
      <xdr:colOff>50800</xdr:colOff>
      <xdr:row>38</xdr:row>
      <xdr:rowOff>56627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43975"/>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14153</xdr:rowOff>
    </xdr:from>
    <xdr:to>
      <xdr:col>76</xdr:col>
      <xdr:colOff>114300</xdr:colOff>
      <xdr:row>38</xdr:row>
      <xdr:rowOff>56627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29253"/>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14153</xdr:rowOff>
    </xdr:from>
    <xdr:to>
      <xdr:col>71</xdr:col>
      <xdr:colOff>177800</xdr:colOff>
      <xdr:row>38</xdr:row>
      <xdr:rowOff>26635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29253"/>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109062</xdr:rowOff>
    </xdr:from>
    <xdr:to>
      <xdr:col>85</xdr:col>
      <xdr:colOff>177800</xdr:colOff>
      <xdr:row>38</xdr:row>
      <xdr:rowOff>39212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87489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149525</xdr:rowOff>
    </xdr:from>
    <xdr:to>
      <xdr:col>81</xdr:col>
      <xdr:colOff>101600</xdr:colOff>
      <xdr:row>38</xdr:row>
      <xdr:rowOff>79674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70802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8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5827</xdr:rowOff>
    </xdr:from>
    <xdr:to>
      <xdr:col>76</xdr:col>
      <xdr:colOff>165100</xdr:colOff>
      <xdr:row>38</xdr:row>
      <xdr:rowOff>107427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98554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1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134803</xdr:rowOff>
    </xdr:from>
    <xdr:to>
      <xdr:col>72</xdr:col>
      <xdr:colOff>38100</xdr:colOff>
      <xdr:row>38</xdr:row>
      <xdr:rowOff>64953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56080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147284</xdr:rowOff>
    </xdr:from>
    <xdr:to>
      <xdr:col>67</xdr:col>
      <xdr:colOff>101600</xdr:colOff>
      <xdr:row>38</xdr:row>
      <xdr:rowOff>77434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68562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157111</xdr:rowOff>
    </xdr:from>
    <xdr:to>
      <xdr:col>85</xdr:col>
      <xdr:colOff>127000</xdr:colOff>
      <xdr:row>58</xdr:row>
      <xdr:rowOff>6579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8311"/>
          <a:ext cx="838200" cy="1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6579</xdr:rowOff>
    </xdr:from>
    <xdr:to>
      <xdr:col>81</xdr:col>
      <xdr:colOff>50800</xdr:colOff>
      <xdr:row>58</xdr:row>
      <xdr:rowOff>80721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50679"/>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71063</xdr:rowOff>
    </xdr:from>
    <xdr:to>
      <xdr:col>76</xdr:col>
      <xdr:colOff>114300</xdr:colOff>
      <xdr:row>58</xdr:row>
      <xdr:rowOff>80721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1516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71063</xdr:rowOff>
    </xdr:from>
    <xdr:to>
      <xdr:col>71</xdr:col>
      <xdr:colOff>177800</xdr:colOff>
      <xdr:row>58</xdr:row>
      <xdr:rowOff>136537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5163"/>
          <a:ext cx="889000" cy="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106311</xdr:rowOff>
    </xdr:from>
    <xdr:to>
      <xdr:col>85</xdr:col>
      <xdr:colOff>177800</xdr:colOff>
      <xdr:row>57</xdr:row>
      <xdr:rowOff>36461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84738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127229</xdr:rowOff>
    </xdr:from>
    <xdr:to>
      <xdr:col>81</xdr:col>
      <xdr:colOff>101600</xdr:colOff>
      <xdr:row>58</xdr:row>
      <xdr:rowOff>57379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48506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29921</xdr:rowOff>
    </xdr:from>
    <xdr:to>
      <xdr:col>76</xdr:col>
      <xdr:colOff>165100</xdr:colOff>
      <xdr:row>58</xdr:row>
      <xdr:rowOff>131521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122648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20263</xdr:rowOff>
    </xdr:from>
    <xdr:to>
      <xdr:col>72</xdr:col>
      <xdr:colOff>38100</xdr:colOff>
      <xdr:row>58</xdr:row>
      <xdr:rowOff>121863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112990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85737</xdr:rowOff>
    </xdr:from>
    <xdr:to>
      <xdr:col>67</xdr:col>
      <xdr:colOff>101600</xdr:colOff>
      <xdr:row>59</xdr:row>
      <xdr:rowOff>15887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7014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51552</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738852"/>
          <a:ext cx="1269" cy="773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169679</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51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51552</xdr:rowOff>
    </xdr:from>
    <xdr:to>
      <xdr:col>86</xdr:col>
      <xdr:colOff>25400</xdr:colOff>
      <xdr:row>74</xdr:row>
      <xdr:rowOff>51552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73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125344</xdr:rowOff>
    </xdr:from>
    <xdr:to>
      <xdr:col>85</xdr:col>
      <xdr:colOff>127000</xdr:colOff>
      <xdr:row>74</xdr:row>
      <xdr:rowOff>51552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298294"/>
          <a:ext cx="838200" cy="4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81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29784</xdr:rowOff>
    </xdr:from>
    <xdr:to>
      <xdr:col>85</xdr:col>
      <xdr:colOff>177800</xdr:colOff>
      <xdr:row>78</xdr:row>
      <xdr:rowOff>131384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125344</xdr:rowOff>
    </xdr:from>
    <xdr:to>
      <xdr:col>81</xdr:col>
      <xdr:colOff>50800</xdr:colOff>
      <xdr:row>77</xdr:row>
      <xdr:rowOff>63942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298294"/>
          <a:ext cx="889000" cy="96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12822</xdr:rowOff>
    </xdr:from>
    <xdr:to>
      <xdr:col>81</xdr:col>
      <xdr:colOff>101600</xdr:colOff>
      <xdr:row>78</xdr:row>
      <xdr:rowOff>114422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105549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46111</xdr:rowOff>
    </xdr:from>
    <xdr:to>
      <xdr:col>76</xdr:col>
      <xdr:colOff>114300</xdr:colOff>
      <xdr:row>77</xdr:row>
      <xdr:rowOff>63942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904861"/>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61010</xdr:rowOff>
    </xdr:from>
    <xdr:to>
      <xdr:col>76</xdr:col>
      <xdr:colOff>165100</xdr:colOff>
      <xdr:row>78</xdr:row>
      <xdr:rowOff>162610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153737</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2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46111</xdr:rowOff>
    </xdr:from>
    <xdr:to>
      <xdr:col>71</xdr:col>
      <xdr:colOff>177800</xdr:colOff>
      <xdr:row>76</xdr:row>
      <xdr:rowOff>19365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904861"/>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69469</xdr:rowOff>
    </xdr:from>
    <xdr:to>
      <xdr:col>72</xdr:col>
      <xdr:colOff>38100</xdr:colOff>
      <xdr:row>78</xdr:row>
      <xdr:rowOff>171069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162196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3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68098</xdr:rowOff>
    </xdr:from>
    <xdr:to>
      <xdr:col>67</xdr:col>
      <xdr:colOff>101600</xdr:colOff>
      <xdr:row>78</xdr:row>
      <xdr:rowOff>169698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160825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752</xdr:rowOff>
    </xdr:from>
    <xdr:to>
      <xdr:col>85</xdr:col>
      <xdr:colOff>177800</xdr:colOff>
      <xdr:row>74</xdr:row>
      <xdr:rowOff>102352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6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125229</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6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74544</xdr:rowOff>
    </xdr:from>
    <xdr:to>
      <xdr:col>81</xdr:col>
      <xdr:colOff>101600</xdr:colOff>
      <xdr:row>72</xdr:row>
      <xdr:rowOff>4694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2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21221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0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13142</xdr:rowOff>
    </xdr:from>
    <xdr:to>
      <xdr:col>76</xdr:col>
      <xdr:colOff>165100</xdr:colOff>
      <xdr:row>77</xdr:row>
      <xdr:rowOff>114742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2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131269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299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166761</xdr:rowOff>
    </xdr:from>
    <xdr:to>
      <xdr:col>72</xdr:col>
      <xdr:colOff>38100</xdr:colOff>
      <xdr:row>75</xdr:row>
      <xdr:rowOff>96911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113438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262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140015</xdr:rowOff>
    </xdr:from>
    <xdr:to>
      <xdr:col>67</xdr:col>
      <xdr:colOff>101600</xdr:colOff>
      <xdr:row>76</xdr:row>
      <xdr:rowOff>70165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86692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84302</xdr:rowOff>
    </xdr:from>
    <xdr:to>
      <xdr:col>85</xdr:col>
      <xdr:colOff>127000</xdr:colOff>
      <xdr:row>96</xdr:row>
      <xdr:rowOff>113004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43502"/>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45059</xdr:rowOff>
    </xdr:from>
    <xdr:to>
      <xdr:col>81</xdr:col>
      <xdr:colOff>50800</xdr:colOff>
      <xdr:row>96</xdr:row>
      <xdr:rowOff>84302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0425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41351</xdr:rowOff>
    </xdr:from>
    <xdr:to>
      <xdr:col>76</xdr:col>
      <xdr:colOff>114300</xdr:colOff>
      <xdr:row>96</xdr:row>
      <xdr:rowOff>45059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00551"/>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36119</xdr:rowOff>
    </xdr:from>
    <xdr:to>
      <xdr:col>71</xdr:col>
      <xdr:colOff>177800</xdr:colOff>
      <xdr:row>96</xdr:row>
      <xdr:rowOff>41351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95319"/>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62204</xdr:rowOff>
    </xdr:from>
    <xdr:to>
      <xdr:col>85</xdr:col>
      <xdr:colOff>177800</xdr:colOff>
      <xdr:row>96</xdr:row>
      <xdr:rowOff>163804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40631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33502</xdr:rowOff>
    </xdr:from>
    <xdr:to>
      <xdr:col>81</xdr:col>
      <xdr:colOff>101600</xdr:colOff>
      <xdr:row>96</xdr:row>
      <xdr:rowOff>135102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151629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165709</xdr:rowOff>
    </xdr:from>
    <xdr:to>
      <xdr:col>76</xdr:col>
      <xdr:colOff>165100</xdr:colOff>
      <xdr:row>96</xdr:row>
      <xdr:rowOff>95859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112386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162001</xdr:rowOff>
    </xdr:from>
    <xdr:to>
      <xdr:col>72</xdr:col>
      <xdr:colOff>38100</xdr:colOff>
      <xdr:row>96</xdr:row>
      <xdr:rowOff>92151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108678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156769</xdr:rowOff>
    </xdr:from>
    <xdr:to>
      <xdr:col>67</xdr:col>
      <xdr:colOff>101600</xdr:colOff>
      <xdr:row>96</xdr:row>
      <xdr:rowOff>86919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103446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162103</xdr:rowOff>
    </xdr:from>
    <xdr:to>
      <xdr:col>116</xdr:col>
      <xdr:colOff>63500</xdr:colOff>
      <xdr:row>36</xdr:row>
      <xdr:rowOff>71120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5991403"/>
          <a:ext cx="8382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18407</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33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149758</xdr:rowOff>
    </xdr:from>
    <xdr:to>
      <xdr:col>111</xdr:col>
      <xdr:colOff>177800</xdr:colOff>
      <xdr:row>36</xdr:row>
      <xdr:rowOff>71120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150508"/>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102074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149758</xdr:rowOff>
    </xdr:from>
    <xdr:to>
      <xdr:col>107</xdr:col>
      <xdr:colOff>50800</xdr:colOff>
      <xdr:row>36</xdr:row>
      <xdr:rowOff>13513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150508"/>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144594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46888</xdr:rowOff>
    </xdr:from>
    <xdr:to>
      <xdr:col>102</xdr:col>
      <xdr:colOff>114300</xdr:colOff>
      <xdr:row>36</xdr:row>
      <xdr:rowOff>13513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047638"/>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118991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139107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111303</xdr:rowOff>
    </xdr:from>
    <xdr:to>
      <xdr:col>116</xdr:col>
      <xdr:colOff>114300</xdr:colOff>
      <xdr:row>35</xdr:row>
      <xdr:rowOff>41453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134180</xdr:rowOff>
    </xdr:from>
    <xdr:ext cx="469744"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57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20320</xdr:rowOff>
    </xdr:from>
    <xdr:to>
      <xdr:col>112</xdr:col>
      <xdr:colOff>38100</xdr:colOff>
      <xdr:row>36</xdr:row>
      <xdr:rowOff>121920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138447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98958</xdr:rowOff>
    </xdr:from>
    <xdr:to>
      <xdr:col>107</xdr:col>
      <xdr:colOff>101600</xdr:colOff>
      <xdr:row>36</xdr:row>
      <xdr:rowOff>29108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45635</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134163</xdr:rowOff>
    </xdr:from>
    <xdr:to>
      <xdr:col>102</xdr:col>
      <xdr:colOff>165100</xdr:colOff>
      <xdr:row>36</xdr:row>
      <xdr:rowOff>64313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80840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10428" y="59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167538</xdr:rowOff>
    </xdr:from>
    <xdr:to>
      <xdr:col>98</xdr:col>
      <xdr:colOff>38100</xdr:colOff>
      <xdr:row>35</xdr:row>
      <xdr:rowOff>97688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114215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21428" y="57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総務費では主に震災復興特別交付税</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災害公営住宅家賃低廉低減分</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をふるさとしおがま復興基金に積み立てたことによる増及び、東日本大震災復興交付金不用額を返還したことによる増により、前年度から増加している。</a:t>
          </a:r>
        </a:p>
        <a:p>
          <a:r>
            <a:rPr kumimoji="1" lang="ja-JP" altLang="en-US" sz="1250">
              <a:latin typeface="ＭＳ Ｐゴシック" panose="020B0600070205080204" pitchFamily="50" charset="-128"/>
              <a:ea typeface="ＭＳ Ｐゴシック" panose="020B0600070205080204" pitchFamily="50" charset="-128"/>
            </a:rPr>
            <a:t>　民生費では主に扶助費が増となっており、施設型給付費等支給事業や、生活保護医療扶助費、児童扶養手当事業費で増となっている。令和元年度で類似団体平均とほぼ同水準となり、高齢化の進展などによる社会保障関係費の上昇により、今後も増加が見込まれる。</a:t>
          </a:r>
        </a:p>
        <a:p>
          <a:r>
            <a:rPr kumimoji="1" lang="ja-JP" altLang="en-US" sz="1250">
              <a:latin typeface="ＭＳ Ｐゴシック" panose="020B0600070205080204" pitchFamily="50" charset="-128"/>
              <a:ea typeface="ＭＳ Ｐゴシック" panose="020B0600070205080204" pitchFamily="50" charset="-128"/>
            </a:rPr>
            <a:t>　衛生費では主に病院事業繰出金について、令和元年度は運営補助に係る追加繰出しを行わなかったこと等による減により、前年度から減少しており、類似団体平均を下回ることとなった。</a:t>
          </a:r>
        </a:p>
        <a:p>
          <a:r>
            <a:rPr kumimoji="1" lang="ja-JP" altLang="en-US" sz="1250">
              <a:latin typeface="ＭＳ Ｐゴシック" panose="020B0600070205080204" pitchFamily="50" charset="-128"/>
              <a:ea typeface="ＭＳ Ｐゴシック" panose="020B0600070205080204" pitchFamily="50" charset="-128"/>
            </a:rPr>
            <a:t>　商工費では主に公共駐車場取得事業により駐車場取得費が増となっている。市場事業に対する繰出し金も商工費に計上されているため、県内平均を下回っているが、類似団体平均については上回っている。</a:t>
          </a:r>
        </a:p>
        <a:p>
          <a:r>
            <a:rPr kumimoji="1" lang="ja-JP" altLang="en-US" sz="1250">
              <a:latin typeface="ＭＳ Ｐゴシック" panose="020B0600070205080204" pitchFamily="50" charset="-128"/>
              <a:ea typeface="ＭＳ Ｐゴシック" panose="020B0600070205080204" pitchFamily="50" charset="-128"/>
            </a:rPr>
            <a:t>　教育費では主に小中学校の空調緊急整備による小中学校空調整備事業や、第三中学校長寿命化事業の完成による中学校長寿命化改良事業の増により、前年度から増額となっているが、各年度とも類団平均を下回っている。</a:t>
          </a:r>
        </a:p>
        <a:p>
          <a:r>
            <a:rPr kumimoji="1" lang="ja-JP" altLang="en-US" sz="1250">
              <a:latin typeface="ＭＳ Ｐゴシック" panose="020B0600070205080204" pitchFamily="50" charset="-128"/>
              <a:ea typeface="ＭＳ Ｐゴシック" panose="020B0600070205080204" pitchFamily="50" charset="-128"/>
            </a:rPr>
            <a:t>　災害復旧費では東日本大震災からの復旧事業（繰越分）の進捗により、全国、類似団体平均を上回った。今後は、最少の経費で最大の効果をあげるという原則を損なうことなく、効果的な事業への移行、限りある財源の重点配分の徹底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実質収支額の標準財政規模比は、東日本大震災以降、震災復興特別交付税など翌年度精算が必要な財源が黒字額として生じていることなどにより増加しているが、</a:t>
          </a:r>
          <a:r>
            <a:rPr kumimoji="1" lang="en-US" altLang="ja-JP" sz="1250">
              <a:latin typeface="ＭＳ ゴシック" pitchFamily="49" charset="-128"/>
              <a:ea typeface="ＭＳ ゴシック" pitchFamily="49" charset="-128"/>
            </a:rPr>
            <a:t>28</a:t>
          </a:r>
          <a:r>
            <a:rPr kumimoji="1" lang="ja-JP" altLang="en-US" sz="1250">
              <a:latin typeface="ＭＳ ゴシック" pitchFamily="49" charset="-128"/>
              <a:ea typeface="ＭＳ ゴシック" pitchFamily="49" charset="-128"/>
            </a:rPr>
            <a:t>年度以降、復旧・復興事業の進捗に伴い、翌年度精算が必要な黒字額が減少したことなどにより、減となっている。令和元年度については、形式収支の増が見られたが、翌年度に繰り越すべき財源が復興事業等の繰越の関係で増となったことから、減となっている。なお、財政調整基金残高は前年度より減となっていることから、標準財政規模比でも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年度で、長年にわたり抱えてきた不良債務が解消され、塩竈市立病院事業会計も黒字会計となり、令和元年度も引き続き全会計で黒字となっている。</a:t>
          </a:r>
        </a:p>
        <a:p>
          <a:r>
            <a:rPr kumimoji="1" lang="ja-JP" altLang="en-US" sz="1400">
              <a:latin typeface="ＭＳ ゴシック" pitchFamily="49" charset="-128"/>
              <a:ea typeface="ＭＳ ゴシック" pitchFamily="49" charset="-128"/>
            </a:rPr>
            <a:t>　しかしながら、令和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年度からは新型コロナウイルス感染症の拡大による受診控え等の影響が出ているため、厳しい経営状況にある。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今後も「新改革プラン」に基づき経営健全化に努める。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26029448</v>
      </c>
      <c r="BO4" s="462"/>
      <c r="BP4" s="462"/>
      <c r="BQ4" s="462"/>
      <c r="BR4" s="462"/>
      <c r="BS4" s="462"/>
      <c r="BT4" s="462"/>
      <c r="BU4" s="463"/>
      <c r="BV4" s="461">
        <v>24663335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6.4</v>
      </c>
      <c r="CU4" s="646"/>
      <c r="CV4" s="646"/>
      <c r="CW4" s="646"/>
      <c r="CX4" s="646"/>
      <c r="CY4" s="646"/>
      <c r="CZ4" s="646"/>
      <c r="DA4" s="647"/>
      <c r="DB4" s="645">
        <v>7</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24294107</v>
      </c>
      <c r="BO5" s="467"/>
      <c r="BP5" s="467"/>
      <c r="BQ5" s="467"/>
      <c r="BR5" s="467"/>
      <c r="BS5" s="467"/>
      <c r="BT5" s="467"/>
      <c r="BU5" s="468"/>
      <c r="BV5" s="466">
        <v>23553735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98.5</v>
      </c>
      <c r="CU5" s="437"/>
      <c r="CV5" s="437"/>
      <c r="CW5" s="437"/>
      <c r="CX5" s="437"/>
      <c r="CY5" s="437"/>
      <c r="CZ5" s="437"/>
      <c r="DA5" s="438"/>
      <c r="DB5" s="436">
        <v>98.9</v>
      </c>
      <c r="DC5" s="437"/>
      <c r="DD5" s="437"/>
      <c r="DE5" s="437"/>
      <c r="DF5" s="437"/>
      <c r="DG5" s="437"/>
      <c r="DH5" s="437"/>
      <c r="DI5" s="438"/>
      <c r="DJ5" s="184"/>
      <c r="DK5" s="184"/>
      <c r="DL5" s="184"/>
      <c r="DM5" s="184"/>
      <c r="DN5" s="184"/>
      <c r="DO5" s="184"/>
    </row>
    <row r="6" spans="1:119" ht="18.75" customHeight="1" x14ac:dyDescent="0.15">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1735341</v>
      </c>
      <c r="BO6" s="467"/>
      <c r="BP6" s="467"/>
      <c r="BQ6" s="467"/>
      <c r="BR6" s="467"/>
      <c r="BS6" s="467"/>
      <c r="BT6" s="467"/>
      <c r="BU6" s="468"/>
      <c r="BV6" s="466">
        <v>1109600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103.4</v>
      </c>
      <c r="CU6" s="620"/>
      <c r="CV6" s="620"/>
      <c r="CW6" s="620"/>
      <c r="CX6" s="620"/>
      <c r="CY6" s="620"/>
      <c r="CZ6" s="620"/>
      <c r="DA6" s="621"/>
      <c r="DB6" s="619">
        <v>105</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955748</v>
      </c>
      <c r="BO7" s="467"/>
      <c r="BP7" s="467"/>
      <c r="BQ7" s="467"/>
      <c r="BR7" s="467"/>
      <c r="BS7" s="467"/>
      <c r="BT7" s="467"/>
      <c r="BU7" s="468"/>
      <c r="BV7" s="466">
        <v>255773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12231772</v>
      </c>
      <c r="CU7" s="467"/>
      <c r="CV7" s="467"/>
      <c r="CW7" s="467"/>
      <c r="CX7" s="467"/>
      <c r="CY7" s="467"/>
      <c r="CZ7" s="467"/>
      <c r="DA7" s="468"/>
      <c r="DB7" s="466">
        <v>12147520</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779593</v>
      </c>
      <c r="BO8" s="467"/>
      <c r="BP8" s="467"/>
      <c r="BQ8" s="467"/>
      <c r="BR8" s="467"/>
      <c r="BS8" s="467"/>
      <c r="BT8" s="467"/>
      <c r="BU8" s="468"/>
      <c r="BV8" s="466">
        <v>853827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0.52</v>
      </c>
      <c r="DC8" s="580"/>
      <c r="DD8" s="580"/>
      <c r="DE8" s="580"/>
      <c r="DF8" s="580"/>
      <c r="DG8" s="580"/>
      <c r="DH8" s="580"/>
      <c r="DI8" s="581"/>
      <c r="DJ8" s="184"/>
      <c r="DK8" s="184"/>
      <c r="DL8" s="184"/>
      <c r="DM8" s="184"/>
      <c r="DN8" s="184"/>
      <c r="DO8" s="184"/>
    </row>
    <row r="9" spans="1:119" ht="18.75" customHeight="1" thickBot="1" x14ac:dyDescent="0.2">
      <c r="A9" s="185"/>
      <c r="B9" s="608" t="s">
        <v>110</v>
      </c>
      <c r="C9" s="609"/>
      <c r="D9" s="609"/>
      <c r="E9" s="609"/>
      <c r="F9" s="609"/>
      <c r="G9" s="609"/>
      <c r="H9" s="609"/>
      <c r="I9" s="609"/>
      <c r="J9" s="609"/>
      <c r="K9" s="529"/>
      <c r="L9" s="610" t="s">
        <v>111</v>
      </c>
      <c r="M9" s="611"/>
      <c r="N9" s="611"/>
      <c r="O9" s="611"/>
      <c r="P9" s="611"/>
      <c r="Q9" s="612"/>
      <c r="R9" s="613">
        <v>54187</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-74234</v>
      </c>
      <c r="BO9" s="467"/>
      <c r="BP9" s="467"/>
      <c r="BQ9" s="467"/>
      <c r="BR9" s="467"/>
      <c r="BS9" s="467"/>
      <c r="BT9" s="467"/>
      <c r="BU9" s="468"/>
      <c r="BV9" s="466">
        <v>66530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10.4</v>
      </c>
      <c r="CU9" s="437"/>
      <c r="CV9" s="437"/>
      <c r="CW9" s="437"/>
      <c r="CX9" s="437"/>
      <c r="CY9" s="437"/>
      <c r="CZ9" s="437"/>
      <c r="DA9" s="438"/>
      <c r="DB9" s="436">
        <v>12.3</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117</v>
      </c>
      <c r="M10" s="440"/>
      <c r="N10" s="440"/>
      <c r="O10" s="440"/>
      <c r="P10" s="440"/>
      <c r="Q10" s="441"/>
      <c r="R10" s="442">
        <v>56490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3975</v>
      </c>
      <c r="BO10" s="467"/>
      <c r="BP10" s="467"/>
      <c r="BQ10" s="467"/>
      <c r="BR10" s="467"/>
      <c r="BS10" s="467"/>
      <c r="BT10" s="467"/>
      <c r="BU10" s="468"/>
      <c r="BV10" s="466">
        <v>1482</v>
      </c>
      <c r="BW10" s="467"/>
      <c r="BX10" s="467"/>
      <c r="BY10" s="467"/>
      <c r="BZ10" s="467"/>
      <c r="CA10" s="467"/>
      <c r="CB10" s="467"/>
      <c r="CC10" s="468"/>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114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4"/>
      <c r="DK11" s="184"/>
      <c r="DL11" s="184"/>
      <c r="DM11" s="184"/>
      <c r="DN11" s="184"/>
      <c r="DO11" s="184"/>
    </row>
    <row r="12" spans="1:119" ht="18.75" customHeight="1" x14ac:dyDescent="0.15">
      <c r="A12" s="185"/>
      <c r="B12" s="582" t="s">
        <v>127</v>
      </c>
      <c r="C12" s="583"/>
      <c r="D12" s="583"/>
      <c r="E12" s="583"/>
      <c r="F12" s="583"/>
      <c r="G12" s="583"/>
      <c r="H12" s="583"/>
      <c r="I12" s="583"/>
      <c r="J12" s="583"/>
      <c r="K12" s="584"/>
      <c r="L12" s="591" t="s">
        <v>128</v>
      </c>
      <c r="M12" s="592"/>
      <c r="N12" s="592"/>
      <c r="O12" s="592"/>
      <c r="P12" s="592"/>
      <c r="Q12" s="593"/>
      <c r="R12" s="594">
        <v>53975</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94</v>
      </c>
      <c r="AV12" s="524"/>
      <c r="AW12" s="524"/>
      <c r="AX12" s="524"/>
      <c r="AY12" s="446" t="s">
        <v>132</v>
      </c>
      <c r="AZ12" s="447"/>
      <c r="BA12" s="447"/>
      <c r="BB12" s="447"/>
      <c r="BC12" s="447"/>
      <c r="BD12" s="447"/>
      <c r="BE12" s="447"/>
      <c r="BF12" s="447"/>
      <c r="BG12" s="447"/>
      <c r="BH12" s="447"/>
      <c r="BI12" s="447"/>
      <c r="BJ12" s="447"/>
      <c r="BK12" s="447"/>
      <c r="BL12" s="447"/>
      <c r="BM12" s="448"/>
      <c r="BN12" s="466">
        <v>680709</v>
      </c>
      <c r="BO12" s="467"/>
      <c r="BP12" s="467"/>
      <c r="BQ12" s="467"/>
      <c r="BR12" s="467"/>
      <c r="BS12" s="467"/>
      <c r="BT12" s="467"/>
      <c r="BU12" s="468"/>
      <c r="BV12" s="466">
        <v>372569</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134</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135</v>
      </c>
      <c r="N13" s="567"/>
      <c r="O13" s="567"/>
      <c r="P13" s="567"/>
      <c r="Q13" s="568"/>
      <c r="R13" s="569">
        <v>53365</v>
      </c>
      <c r="S13" s="570"/>
      <c r="T13" s="570"/>
      <c r="U13" s="570"/>
      <c r="V13" s="571"/>
      <c r="W13" s="557" t="s">
        <v>136</v>
      </c>
      <c r="X13" s="479"/>
      <c r="Y13" s="479"/>
      <c r="Z13" s="479"/>
      <c r="AA13" s="479"/>
      <c r="AB13" s="480"/>
      <c r="AC13" s="442">
        <v>250</v>
      </c>
      <c r="AD13" s="443"/>
      <c r="AE13" s="443"/>
      <c r="AF13" s="443"/>
      <c r="AG13" s="444"/>
      <c r="AH13" s="442">
        <v>251</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-750968</v>
      </c>
      <c r="BO13" s="467"/>
      <c r="BP13" s="467"/>
      <c r="BQ13" s="467"/>
      <c r="BR13" s="467"/>
      <c r="BS13" s="467"/>
      <c r="BT13" s="467"/>
      <c r="BU13" s="468"/>
      <c r="BV13" s="466">
        <v>-304557</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6.2</v>
      </c>
      <c r="CU13" s="437"/>
      <c r="CV13" s="437"/>
      <c r="CW13" s="437"/>
      <c r="CX13" s="437"/>
      <c r="CY13" s="437"/>
      <c r="CZ13" s="437"/>
      <c r="DA13" s="438"/>
      <c r="DB13" s="436">
        <v>7.7</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141</v>
      </c>
      <c r="M14" s="603"/>
      <c r="N14" s="603"/>
      <c r="O14" s="603"/>
      <c r="P14" s="603"/>
      <c r="Q14" s="604"/>
      <c r="R14" s="569">
        <v>54422</v>
      </c>
      <c r="S14" s="570"/>
      <c r="T14" s="570"/>
      <c r="U14" s="570"/>
      <c r="V14" s="571"/>
      <c r="W14" s="572"/>
      <c r="X14" s="482"/>
      <c r="Y14" s="482"/>
      <c r="Z14" s="482"/>
      <c r="AA14" s="482"/>
      <c r="AB14" s="483"/>
      <c r="AC14" s="562">
        <v>1</v>
      </c>
      <c r="AD14" s="563"/>
      <c r="AE14" s="563"/>
      <c r="AF14" s="563"/>
      <c r="AG14" s="564"/>
      <c r="AH14" s="562">
        <v>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126</v>
      </c>
      <c r="CU14" s="574"/>
      <c r="CV14" s="574"/>
      <c r="CW14" s="574"/>
      <c r="CX14" s="574"/>
      <c r="CY14" s="574"/>
      <c r="CZ14" s="574"/>
      <c r="DA14" s="575"/>
      <c r="DB14" s="573" t="s">
        <v>143</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135</v>
      </c>
      <c r="N15" s="567"/>
      <c r="O15" s="567"/>
      <c r="P15" s="567"/>
      <c r="Q15" s="568"/>
      <c r="R15" s="569">
        <v>53877</v>
      </c>
      <c r="S15" s="570"/>
      <c r="T15" s="570"/>
      <c r="U15" s="570"/>
      <c r="V15" s="571"/>
      <c r="W15" s="557" t="s">
        <v>144</v>
      </c>
      <c r="X15" s="479"/>
      <c r="Y15" s="479"/>
      <c r="Z15" s="479"/>
      <c r="AA15" s="479"/>
      <c r="AB15" s="480"/>
      <c r="AC15" s="442">
        <v>6111</v>
      </c>
      <c r="AD15" s="443"/>
      <c r="AE15" s="443"/>
      <c r="AF15" s="443"/>
      <c r="AG15" s="444"/>
      <c r="AH15" s="442">
        <v>5887</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5232165</v>
      </c>
      <c r="BO15" s="462"/>
      <c r="BP15" s="462"/>
      <c r="BQ15" s="462"/>
      <c r="BR15" s="462"/>
      <c r="BS15" s="462"/>
      <c r="BT15" s="462"/>
      <c r="BU15" s="463"/>
      <c r="BV15" s="461">
        <v>5271126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25.2</v>
      </c>
      <c r="AD16" s="563"/>
      <c r="AE16" s="563"/>
      <c r="AF16" s="563"/>
      <c r="AG16" s="564"/>
      <c r="AH16" s="562">
        <v>23.8</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10182642</v>
      </c>
      <c r="BO16" s="467"/>
      <c r="BP16" s="467"/>
      <c r="BQ16" s="467"/>
      <c r="BR16" s="467"/>
      <c r="BS16" s="467"/>
      <c r="BT16" s="467"/>
      <c r="BU16" s="468"/>
      <c r="BV16" s="466">
        <v>10034681</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150</v>
      </c>
      <c r="N17" s="552"/>
      <c r="O17" s="552"/>
      <c r="P17" s="552"/>
      <c r="Q17" s="553"/>
      <c r="R17" s="554" t="s">
        <v>151</v>
      </c>
      <c r="S17" s="555"/>
      <c r="T17" s="555"/>
      <c r="U17" s="555"/>
      <c r="V17" s="556"/>
      <c r="W17" s="557" t="s">
        <v>152</v>
      </c>
      <c r="X17" s="479"/>
      <c r="Y17" s="479"/>
      <c r="Z17" s="479"/>
      <c r="AA17" s="479"/>
      <c r="AB17" s="480"/>
      <c r="AC17" s="442">
        <v>17883</v>
      </c>
      <c r="AD17" s="443"/>
      <c r="AE17" s="443"/>
      <c r="AF17" s="443"/>
      <c r="AG17" s="444"/>
      <c r="AH17" s="442">
        <v>18576</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6629495</v>
      </c>
      <c r="BO17" s="467"/>
      <c r="BP17" s="467"/>
      <c r="BQ17" s="467"/>
      <c r="BR17" s="467"/>
      <c r="BS17" s="467"/>
      <c r="BT17" s="467"/>
      <c r="BU17" s="468"/>
      <c r="BV17" s="466">
        <v>6673842</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154</v>
      </c>
      <c r="C18" s="529"/>
      <c r="D18" s="529"/>
      <c r="E18" s="530"/>
      <c r="F18" s="530"/>
      <c r="G18" s="530"/>
      <c r="H18" s="530"/>
      <c r="I18" s="530"/>
      <c r="J18" s="530"/>
      <c r="K18" s="530"/>
      <c r="L18" s="531">
        <v>17.37</v>
      </c>
      <c r="M18" s="531"/>
      <c r="N18" s="531"/>
      <c r="O18" s="531"/>
      <c r="P18" s="531"/>
      <c r="Q18" s="531"/>
      <c r="R18" s="532"/>
      <c r="S18" s="532"/>
      <c r="T18" s="532"/>
      <c r="U18" s="532"/>
      <c r="V18" s="533"/>
      <c r="W18" s="547"/>
      <c r="X18" s="548"/>
      <c r="Y18" s="548"/>
      <c r="Z18" s="548"/>
      <c r="AA18" s="548"/>
      <c r="AB18" s="558"/>
      <c r="AC18" s="430">
        <v>73.8</v>
      </c>
      <c r="AD18" s="431"/>
      <c r="AE18" s="431"/>
      <c r="AF18" s="431"/>
      <c r="AG18" s="534"/>
      <c r="AH18" s="430">
        <v>75.2</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12063774</v>
      </c>
      <c r="BO18" s="467"/>
      <c r="BP18" s="467"/>
      <c r="BQ18" s="467"/>
      <c r="BR18" s="467"/>
      <c r="BS18" s="467"/>
      <c r="BT18" s="467"/>
      <c r="BU18" s="468"/>
      <c r="BV18" s="466">
        <v>11976339</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156</v>
      </c>
      <c r="C19" s="529"/>
      <c r="D19" s="529"/>
      <c r="E19" s="530"/>
      <c r="F19" s="530"/>
      <c r="G19" s="530"/>
      <c r="H19" s="530"/>
      <c r="I19" s="530"/>
      <c r="J19" s="530"/>
      <c r="K19" s="530"/>
      <c r="L19" s="536">
        <v>3120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16798296</v>
      </c>
      <c r="BO19" s="467"/>
      <c r="BP19" s="467"/>
      <c r="BQ19" s="467"/>
      <c r="BR19" s="467"/>
      <c r="BS19" s="467"/>
      <c r="BT19" s="467"/>
      <c r="BU19" s="468"/>
      <c r="BV19" s="466">
        <v>15465517</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158</v>
      </c>
      <c r="C20" s="529"/>
      <c r="D20" s="529"/>
      <c r="E20" s="530"/>
      <c r="F20" s="530"/>
      <c r="G20" s="530"/>
      <c r="H20" s="530"/>
      <c r="I20" s="530"/>
      <c r="J20" s="530"/>
      <c r="K20" s="530"/>
      <c r="L20" s="536">
        <v>20519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18584196</v>
      </c>
      <c r="BO23" s="467"/>
      <c r="BP23" s="467"/>
      <c r="BQ23" s="467"/>
      <c r="BR23" s="467"/>
      <c r="BS23" s="467"/>
      <c r="BT23" s="467"/>
      <c r="BU23" s="468"/>
      <c r="BV23" s="466">
        <v>18809047</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167</v>
      </c>
      <c r="F24" s="440"/>
      <c r="G24" s="440"/>
      <c r="H24" s="440"/>
      <c r="I24" s="440"/>
      <c r="J24" s="440"/>
      <c r="K24" s="441"/>
      <c r="L24" s="442">
        <v>1</v>
      </c>
      <c r="M24" s="443"/>
      <c r="N24" s="443"/>
      <c r="O24" s="443"/>
      <c r="P24" s="444"/>
      <c r="Q24" s="442">
        <v>9890</v>
      </c>
      <c r="R24" s="443"/>
      <c r="S24" s="443"/>
      <c r="T24" s="443"/>
      <c r="U24" s="443"/>
      <c r="V24" s="444"/>
      <c r="W24" s="508"/>
      <c r="X24" s="499"/>
      <c r="Y24" s="500"/>
      <c r="Z24" s="439" t="s">
        <v>168</v>
      </c>
      <c r="AA24" s="440"/>
      <c r="AB24" s="440"/>
      <c r="AC24" s="440"/>
      <c r="AD24" s="440"/>
      <c r="AE24" s="440"/>
      <c r="AF24" s="440"/>
      <c r="AG24" s="441"/>
      <c r="AH24" s="442">
        <v>371</v>
      </c>
      <c r="AI24" s="443"/>
      <c r="AJ24" s="443"/>
      <c r="AK24" s="443"/>
      <c r="AL24" s="444"/>
      <c r="AM24" s="442">
        <v>1117823</v>
      </c>
      <c r="AN24" s="443"/>
      <c r="AO24" s="443"/>
      <c r="AP24" s="443"/>
      <c r="AQ24" s="443"/>
      <c r="AR24" s="444"/>
      <c r="AS24" s="442">
        <v>3013</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13006428</v>
      </c>
      <c r="BO24" s="467"/>
      <c r="BP24" s="467"/>
      <c r="BQ24" s="467"/>
      <c r="BR24" s="467"/>
      <c r="BS24" s="467"/>
      <c r="BT24" s="467"/>
      <c r="BU24" s="468"/>
      <c r="BV24" s="466">
        <v>13262628</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170</v>
      </c>
      <c r="F25" s="440"/>
      <c r="G25" s="440"/>
      <c r="H25" s="440"/>
      <c r="I25" s="440"/>
      <c r="J25" s="440"/>
      <c r="K25" s="441"/>
      <c r="L25" s="442">
        <v>1</v>
      </c>
      <c r="M25" s="443"/>
      <c r="N25" s="443"/>
      <c r="O25" s="443"/>
      <c r="P25" s="444"/>
      <c r="Q25" s="442">
        <v>8050</v>
      </c>
      <c r="R25" s="443"/>
      <c r="S25" s="443"/>
      <c r="T25" s="443"/>
      <c r="U25" s="443"/>
      <c r="V25" s="444"/>
      <c r="W25" s="508"/>
      <c r="X25" s="499"/>
      <c r="Y25" s="500"/>
      <c r="Z25" s="439" t="s">
        <v>171</v>
      </c>
      <c r="AA25" s="440"/>
      <c r="AB25" s="440"/>
      <c r="AC25" s="440"/>
      <c r="AD25" s="440"/>
      <c r="AE25" s="440"/>
      <c r="AF25" s="440"/>
      <c r="AG25" s="441"/>
      <c r="AH25" s="442" t="s">
        <v>143</v>
      </c>
      <c r="AI25" s="443"/>
      <c r="AJ25" s="443"/>
      <c r="AK25" s="443"/>
      <c r="AL25" s="444"/>
      <c r="AM25" s="442" t="s">
        <v>126</v>
      </c>
      <c r="AN25" s="443"/>
      <c r="AO25" s="443"/>
      <c r="AP25" s="443"/>
      <c r="AQ25" s="443"/>
      <c r="AR25" s="444"/>
      <c r="AS25" s="442" t="s">
        <v>134</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3606603</v>
      </c>
      <c r="BO25" s="462"/>
      <c r="BP25" s="462"/>
      <c r="BQ25" s="462"/>
      <c r="BR25" s="462"/>
      <c r="BS25" s="462"/>
      <c r="BT25" s="462"/>
      <c r="BU25" s="463"/>
      <c r="BV25" s="461">
        <v>3042158</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173</v>
      </c>
      <c r="F26" s="440"/>
      <c r="G26" s="440"/>
      <c r="H26" s="440"/>
      <c r="I26" s="440"/>
      <c r="J26" s="440"/>
      <c r="K26" s="441"/>
      <c r="L26" s="442">
        <v>1</v>
      </c>
      <c r="M26" s="443"/>
      <c r="N26" s="443"/>
      <c r="O26" s="443"/>
      <c r="P26" s="444"/>
      <c r="Q26" s="442">
        <v>6820</v>
      </c>
      <c r="R26" s="443"/>
      <c r="S26" s="443"/>
      <c r="T26" s="443"/>
      <c r="U26" s="443"/>
      <c r="V26" s="444"/>
      <c r="W26" s="508"/>
      <c r="X26" s="499"/>
      <c r="Y26" s="500"/>
      <c r="Z26" s="439" t="s">
        <v>174</v>
      </c>
      <c r="AA26" s="521"/>
      <c r="AB26" s="521"/>
      <c r="AC26" s="521"/>
      <c r="AD26" s="521"/>
      <c r="AE26" s="521"/>
      <c r="AF26" s="521"/>
      <c r="AG26" s="522"/>
      <c r="AH26" s="442">
        <v>43</v>
      </c>
      <c r="AI26" s="443"/>
      <c r="AJ26" s="443"/>
      <c r="AK26" s="443"/>
      <c r="AL26" s="444"/>
      <c r="AM26" s="442">
        <v>134848</v>
      </c>
      <c r="AN26" s="443"/>
      <c r="AO26" s="443"/>
      <c r="AP26" s="443"/>
      <c r="AQ26" s="443"/>
      <c r="AR26" s="444"/>
      <c r="AS26" s="442">
        <v>3136</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126</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177</v>
      </c>
      <c r="F27" s="440"/>
      <c r="G27" s="440"/>
      <c r="H27" s="440"/>
      <c r="I27" s="440"/>
      <c r="J27" s="440"/>
      <c r="K27" s="441"/>
      <c r="L27" s="442">
        <v>1</v>
      </c>
      <c r="M27" s="443"/>
      <c r="N27" s="443"/>
      <c r="O27" s="443"/>
      <c r="P27" s="444"/>
      <c r="Q27" s="442">
        <v>4980</v>
      </c>
      <c r="R27" s="443"/>
      <c r="S27" s="443"/>
      <c r="T27" s="443"/>
      <c r="U27" s="443"/>
      <c r="V27" s="444"/>
      <c r="W27" s="508"/>
      <c r="X27" s="499"/>
      <c r="Y27" s="500"/>
      <c r="Z27" s="439" t="s">
        <v>178</v>
      </c>
      <c r="AA27" s="440"/>
      <c r="AB27" s="440"/>
      <c r="AC27" s="440"/>
      <c r="AD27" s="440"/>
      <c r="AE27" s="440"/>
      <c r="AF27" s="440"/>
      <c r="AG27" s="441"/>
      <c r="AH27" s="442" t="s">
        <v>126</v>
      </c>
      <c r="AI27" s="443"/>
      <c r="AJ27" s="443"/>
      <c r="AK27" s="443"/>
      <c r="AL27" s="444"/>
      <c r="AM27" s="442" t="s">
        <v>176</v>
      </c>
      <c r="AN27" s="443"/>
      <c r="AO27" s="443"/>
      <c r="AP27" s="443"/>
      <c r="AQ27" s="443"/>
      <c r="AR27" s="444"/>
      <c r="AS27" s="442" t="s">
        <v>126</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126</v>
      </c>
      <c r="BO27" s="470"/>
      <c r="BP27" s="470"/>
      <c r="BQ27" s="470"/>
      <c r="BR27" s="470"/>
      <c r="BS27" s="470"/>
      <c r="BT27" s="470"/>
      <c r="BU27" s="471"/>
      <c r="BV27" s="469" t="s">
        <v>126</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180</v>
      </c>
      <c r="F28" s="440"/>
      <c r="G28" s="440"/>
      <c r="H28" s="440"/>
      <c r="I28" s="440"/>
      <c r="J28" s="440"/>
      <c r="K28" s="441"/>
      <c r="L28" s="442">
        <v>1</v>
      </c>
      <c r="M28" s="443"/>
      <c r="N28" s="443"/>
      <c r="O28" s="443"/>
      <c r="P28" s="444"/>
      <c r="Q28" s="442">
        <v>4370</v>
      </c>
      <c r="R28" s="443"/>
      <c r="S28" s="443"/>
      <c r="T28" s="443"/>
      <c r="U28" s="443"/>
      <c r="V28" s="444"/>
      <c r="W28" s="508"/>
      <c r="X28" s="499"/>
      <c r="Y28" s="500"/>
      <c r="Z28" s="439" t="s">
        <v>181</v>
      </c>
      <c r="AA28" s="440"/>
      <c r="AB28" s="440"/>
      <c r="AC28" s="440"/>
      <c r="AD28" s="440"/>
      <c r="AE28" s="440"/>
      <c r="AF28" s="440"/>
      <c r="AG28" s="441"/>
      <c r="AH28" s="442" t="s">
        <v>126</v>
      </c>
      <c r="AI28" s="443"/>
      <c r="AJ28" s="443"/>
      <c r="AK28" s="443"/>
      <c r="AL28" s="444"/>
      <c r="AM28" s="442" t="s">
        <v>126</v>
      </c>
      <c r="AN28" s="443"/>
      <c r="AO28" s="443"/>
      <c r="AP28" s="443"/>
      <c r="AQ28" s="443"/>
      <c r="AR28" s="444"/>
      <c r="AS28" s="442" t="s">
        <v>126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1576627</v>
      </c>
      <c r="BO28" s="462"/>
      <c r="BP28" s="462"/>
      <c r="BQ28" s="462"/>
      <c r="BR28" s="462"/>
      <c r="BS28" s="462"/>
      <c r="BT28" s="462"/>
      <c r="BU28" s="463"/>
      <c r="BV28" s="461">
        <v>1825534</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183</v>
      </c>
      <c r="F29" s="440"/>
      <c r="G29" s="440"/>
      <c r="H29" s="440"/>
      <c r="I29" s="440"/>
      <c r="J29" s="440"/>
      <c r="K29" s="441"/>
      <c r="L29" s="442">
        <v>16</v>
      </c>
      <c r="M29" s="443"/>
      <c r="N29" s="443"/>
      <c r="O29" s="443"/>
      <c r="P29" s="444"/>
      <c r="Q29" s="442">
        <v>4090</v>
      </c>
      <c r="R29" s="443"/>
      <c r="S29" s="443"/>
      <c r="T29" s="443"/>
      <c r="U29" s="443"/>
      <c r="V29" s="444"/>
      <c r="W29" s="509"/>
      <c r="X29" s="510"/>
      <c r="Y29" s="511"/>
      <c r="Z29" s="439" t="s">
        <v>184</v>
      </c>
      <c r="AA29" s="440"/>
      <c r="AB29" s="440"/>
      <c r="AC29" s="440"/>
      <c r="AD29" s="440"/>
      <c r="AE29" s="440"/>
      <c r="AF29" s="440"/>
      <c r="AG29" s="441"/>
      <c r="AH29" s="442">
        <v>371</v>
      </c>
      <c r="AI29" s="443"/>
      <c r="AJ29" s="443"/>
      <c r="AK29" s="443"/>
      <c r="AL29" s="444"/>
      <c r="AM29" s="442">
        <v>1117823</v>
      </c>
      <c r="AN29" s="443"/>
      <c r="AO29" s="443"/>
      <c r="AP29" s="443"/>
      <c r="AQ29" s="443"/>
      <c r="AR29" s="444"/>
      <c r="AS29" s="442">
        <v>3013</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272931</v>
      </c>
      <c r="BO29" s="467"/>
      <c r="BP29" s="467"/>
      <c r="BQ29" s="467"/>
      <c r="BR29" s="467"/>
      <c r="BS29" s="467"/>
      <c r="BT29" s="467"/>
      <c r="BU29" s="468"/>
      <c r="BV29" s="466">
        <v>276313</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96.9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10786735</v>
      </c>
      <c r="BO30" s="470"/>
      <c r="BP30" s="470"/>
      <c r="BQ30" s="470"/>
      <c r="BR30" s="470"/>
      <c r="BS30" s="470"/>
      <c r="BT30" s="470"/>
      <c r="BU30" s="471"/>
      <c r="BV30" s="469">
        <v>12361598</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193</v>
      </c>
      <c r="D33" s="429"/>
      <c r="E33" s="428" t="s">
        <v>194</v>
      </c>
      <c r="F33" s="428"/>
      <c r="G33" s="428"/>
      <c r="H33" s="428"/>
      <c r="I33" s="428"/>
      <c r="J33" s="428"/>
      <c r="K33" s="428"/>
      <c r="L33" s="428"/>
      <c r="M33" s="428"/>
      <c r="N33" s="428"/>
      <c r="O33" s="428"/>
      <c r="P33" s="428"/>
      <c r="Q33" s="428"/>
      <c r="R33" s="428"/>
      <c r="S33" s="428"/>
      <c r="T33" s="214"/>
      <c r="U33" s="429" t="s">
        <v>195</v>
      </c>
      <c r="V33" s="429"/>
      <c r="W33" s="428" t="s">
        <v>196</v>
      </c>
      <c r="X33" s="428"/>
      <c r="Y33" s="428"/>
      <c r="Z33" s="428"/>
      <c r="AA33" s="428"/>
      <c r="AB33" s="428"/>
      <c r="AC33" s="428"/>
      <c r="AD33" s="428"/>
      <c r="AE33" s="428"/>
      <c r="AF33" s="428"/>
      <c r="AG33" s="428"/>
      <c r="AH33" s="428"/>
      <c r="AI33" s="428"/>
      <c r="AJ33" s="428"/>
      <c r="AK33" s="428"/>
      <c r="AL33" s="214"/>
      <c r="AM33" s="429" t="s">
        <v>197</v>
      </c>
      <c r="AN33" s="429"/>
      <c r="AO33" s="428" t="s">
        <v>196</v>
      </c>
      <c r="AP33" s="428"/>
      <c r="AQ33" s="428"/>
      <c r="AR33" s="428"/>
      <c r="AS33" s="428"/>
      <c r="AT33" s="428"/>
      <c r="AU33" s="428"/>
      <c r="AV33" s="428"/>
      <c r="AW33" s="428"/>
      <c r="AX33" s="428"/>
      <c r="AY33" s="428"/>
      <c r="AZ33" s="428"/>
      <c r="BA33" s="428"/>
      <c r="BB33" s="428"/>
      <c r="BC33" s="428"/>
      <c r="BD33" s="215"/>
      <c r="BE33" s="428" t="s">
        <v>198</v>
      </c>
      <c r="BF33" s="428"/>
      <c r="BG33" s="428" t="s">
        <v>199</v>
      </c>
      <c r="BH33" s="428"/>
      <c r="BI33" s="428"/>
      <c r="BJ33" s="428"/>
      <c r="BK33" s="428"/>
      <c r="BL33" s="428"/>
      <c r="BM33" s="428"/>
      <c r="BN33" s="428"/>
      <c r="BO33" s="428"/>
      <c r="BP33" s="428"/>
      <c r="BQ33" s="428"/>
      <c r="BR33" s="428"/>
      <c r="BS33" s="428"/>
      <c r="BT33" s="428"/>
      <c r="BU33" s="428"/>
      <c r="BV33" s="215"/>
      <c r="BW33" s="429" t="s">
        <v>198</v>
      </c>
      <c r="BX33" s="429"/>
      <c r="BY33" s="428" t="s">
        <v>200</v>
      </c>
      <c r="BZ33" s="428"/>
      <c r="CA33" s="428"/>
      <c r="CB33" s="428"/>
      <c r="CC33" s="428"/>
      <c r="CD33" s="428"/>
      <c r="CE33" s="428"/>
      <c r="CF33" s="428"/>
      <c r="CG33" s="428"/>
      <c r="CH33" s="428"/>
      <c r="CI33" s="428"/>
      <c r="CJ33" s="428"/>
      <c r="CK33" s="428"/>
      <c r="CL33" s="428"/>
      <c r="CM33" s="428"/>
      <c r="CN33" s="214"/>
      <c r="CO33" s="429" t="s">
        <v>193</v>
      </c>
      <c r="CP33" s="429"/>
      <c r="CQ33" s="428" t="s">
        <v>201</v>
      </c>
      <c r="CR33" s="428"/>
      <c r="CS33" s="428"/>
      <c r="CT33" s="428"/>
      <c r="CU33" s="428"/>
      <c r="CV33" s="428"/>
      <c r="CW33" s="428"/>
      <c r="CX33" s="428"/>
      <c r="CY33" s="428"/>
      <c r="CZ33" s="428"/>
      <c r="DA33" s="428"/>
      <c r="DB33" s="428"/>
      <c r="DC33" s="428"/>
      <c r="DD33" s="428"/>
      <c r="DE33" s="428"/>
      <c r="DF33" s="214"/>
      <c r="DG33" s="427" t="s">
        <v>202</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5</v>
      </c>
      <c r="V34" s="425"/>
      <c r="W34" s="424" t="str">
        <f>IF('各会計、関係団体の財政状況及び健全化判断比率'!B28="","",'各会計、関係団体の財政状況及び健全化判断比率'!B28)</f>
        <v>塩竈市国民健康保険事業特別会計</v>
      </c>
      <c r="X34" s="424"/>
      <c r="Y34" s="424"/>
      <c r="Z34" s="424"/>
      <c r="AA34" s="424"/>
      <c r="AB34" s="424"/>
      <c r="AC34" s="424"/>
      <c r="AD34" s="424"/>
      <c r="AE34" s="424"/>
      <c r="AF34" s="424"/>
      <c r="AG34" s="424"/>
      <c r="AH34" s="424"/>
      <c r="AI34" s="424"/>
      <c r="AJ34" s="424"/>
      <c r="AK34" s="424"/>
      <c r="AL34" s="212"/>
      <c r="AM34" s="425">
        <f>IF(AO34="","",MAX(C34:D43,U34:V43)+1)</f>
        <v>8</v>
      </c>
      <c r="AN34" s="425"/>
      <c r="AO34" s="424" t="str">
        <f>IF('各会計、関係団体の財政状況及び健全化判断比率'!B31="","",'各会計、関係団体の財政状況及び健全化判断比率'!B31)</f>
        <v>塩竈市水道事業会計</v>
      </c>
      <c r="AP34" s="424"/>
      <c r="AQ34" s="424"/>
      <c r="AR34" s="424"/>
      <c r="AS34" s="424"/>
      <c r="AT34" s="424"/>
      <c r="AU34" s="424"/>
      <c r="AV34" s="424"/>
      <c r="AW34" s="424"/>
      <c r="AX34" s="424"/>
      <c r="AY34" s="424"/>
      <c r="AZ34" s="424"/>
      <c r="BA34" s="424"/>
      <c r="BB34" s="424"/>
      <c r="BC34" s="424"/>
      <c r="BD34" s="212"/>
      <c r="BE34" s="425">
        <f>IF(BG34="","",MAX(C34:D43,U34:V43,AM34:AN43)+1)</f>
        <v>10</v>
      </c>
      <c r="BF34" s="425"/>
      <c r="BG34" s="424" t="str">
        <f>IF('各会計、関係団体の財政状況及び健全化判断比率'!B33="","",'各会計、関係団体の財政状況及び健全化判断比率'!B33)</f>
        <v>塩竈市交通事業特別会計</v>
      </c>
      <c r="BH34" s="424"/>
      <c r="BI34" s="424"/>
      <c r="BJ34" s="424"/>
      <c r="BK34" s="424"/>
      <c r="BL34" s="424"/>
      <c r="BM34" s="424"/>
      <c r="BN34" s="424"/>
      <c r="BO34" s="424"/>
      <c r="BP34" s="424"/>
      <c r="BQ34" s="424"/>
      <c r="BR34" s="424"/>
      <c r="BS34" s="424"/>
      <c r="BT34" s="424"/>
      <c r="BU34" s="424"/>
      <c r="BV34" s="212"/>
      <c r="BW34" s="425">
        <f>IF(BY34="","",MAX(C34:D43,U34:V43,AM34:AN43,BE34:BF43)+1)</f>
        <v>14</v>
      </c>
      <c r="BX34" s="425"/>
      <c r="BY34" s="424" t="str">
        <f>IF('各会計、関係団体の財政状況及び健全化判断比率'!B68="","",'各会計、関係団体の財政状況及び健全化判断比率'!B68)</f>
        <v>宮城県市町村職員退職手当組合</v>
      </c>
      <c r="BZ34" s="424"/>
      <c r="CA34" s="424"/>
      <c r="CB34" s="424"/>
      <c r="CC34" s="424"/>
      <c r="CD34" s="424"/>
      <c r="CE34" s="424"/>
      <c r="CF34" s="424"/>
      <c r="CG34" s="424"/>
      <c r="CH34" s="424"/>
      <c r="CI34" s="424"/>
      <c r="CJ34" s="424"/>
      <c r="CK34" s="424"/>
      <c r="CL34" s="424"/>
      <c r="CM34" s="424"/>
      <c r="CN34" s="212"/>
      <c r="CO34" s="425">
        <f>IF(CQ34="","",MAX(C34:D43,U34:V43,AM34:AN43,BE34:BF43,BW34:BX43)+1)</f>
        <v>19</v>
      </c>
      <c r="CP34" s="425"/>
      <c r="CQ34" s="424" t="str">
        <f>IF('各会計、関係団体の財政状況及び健全化判断比率'!BS7="","",'各会計、関係団体の財政状況及び健全化判断比率'!BS7)</f>
        <v>塩釜港開発</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f>IF(E35="","",C34+1)</f>
        <v>2</v>
      </c>
      <c r="D35" s="425"/>
      <c r="E35" s="424" t="str">
        <f>IF('各会計、関係団体の財政状況及び健全化判断比率'!B8="","",'各会計、関係団体の財政状況及び健全化判断比率'!B8)</f>
        <v>塩竈市公共用地先行取得事業特別会計</v>
      </c>
      <c r="F35" s="424"/>
      <c r="G35" s="424"/>
      <c r="H35" s="424"/>
      <c r="I35" s="424"/>
      <c r="J35" s="424"/>
      <c r="K35" s="424"/>
      <c r="L35" s="424"/>
      <c r="M35" s="424"/>
      <c r="N35" s="424"/>
      <c r="O35" s="424"/>
      <c r="P35" s="424"/>
      <c r="Q35" s="424"/>
      <c r="R35" s="424"/>
      <c r="S35" s="424"/>
      <c r="T35" s="212"/>
      <c r="U35" s="425">
        <f>IF(W35="","",U34+1)</f>
        <v>6</v>
      </c>
      <c r="V35" s="425"/>
      <c r="W35" s="424" t="str">
        <f>IF('各会計、関係団体の財政状況及び健全化判断比率'!B29="","",'各会計、関係団体の財政状況及び健全化判断比率'!B29)</f>
        <v>塩竈市介護保険事業特別会計</v>
      </c>
      <c r="X35" s="424"/>
      <c r="Y35" s="424"/>
      <c r="Z35" s="424"/>
      <c r="AA35" s="424"/>
      <c r="AB35" s="424"/>
      <c r="AC35" s="424"/>
      <c r="AD35" s="424"/>
      <c r="AE35" s="424"/>
      <c r="AF35" s="424"/>
      <c r="AG35" s="424"/>
      <c r="AH35" s="424"/>
      <c r="AI35" s="424"/>
      <c r="AJ35" s="424"/>
      <c r="AK35" s="424"/>
      <c r="AL35" s="212"/>
      <c r="AM35" s="425">
        <f t="shared" ref="AM35:AM43" si="0">IF(AO35="","",AM34+1)</f>
        <v>9</v>
      </c>
      <c r="AN35" s="425"/>
      <c r="AO35" s="424" t="str">
        <f>IF('各会計、関係団体の財政状況及び健全化判断比率'!B32="","",'各会計、関係団体の財政状況及び健全化判断比率'!B32)</f>
        <v>塩竈市立病院事業会計</v>
      </c>
      <c r="AP35" s="424"/>
      <c r="AQ35" s="424"/>
      <c r="AR35" s="424"/>
      <c r="AS35" s="424"/>
      <c r="AT35" s="424"/>
      <c r="AU35" s="424"/>
      <c r="AV35" s="424"/>
      <c r="AW35" s="424"/>
      <c r="AX35" s="424"/>
      <c r="AY35" s="424"/>
      <c r="AZ35" s="424"/>
      <c r="BA35" s="424"/>
      <c r="BB35" s="424"/>
      <c r="BC35" s="424"/>
      <c r="BD35" s="212"/>
      <c r="BE35" s="425">
        <f t="shared" ref="BE35:BE43" si="1">IF(BG35="","",BE34+1)</f>
        <v>11</v>
      </c>
      <c r="BF35" s="425"/>
      <c r="BG35" s="424" t="str">
        <f>IF('各会計、関係団体の財政状況及び健全化判断比率'!B34="","",'各会計、関係団体の財政状況及び健全化判断比率'!B34)</f>
        <v>塩竈市魚市場事業特別会計</v>
      </c>
      <c r="BH35" s="424"/>
      <c r="BI35" s="424"/>
      <c r="BJ35" s="424"/>
      <c r="BK35" s="424"/>
      <c r="BL35" s="424"/>
      <c r="BM35" s="424"/>
      <c r="BN35" s="424"/>
      <c r="BO35" s="424"/>
      <c r="BP35" s="424"/>
      <c r="BQ35" s="424"/>
      <c r="BR35" s="424"/>
      <c r="BS35" s="424"/>
      <c r="BT35" s="424"/>
      <c r="BU35" s="424"/>
      <c r="BV35" s="212"/>
      <c r="BW35" s="425">
        <f t="shared" ref="BW35:BW43" si="2">IF(BY35="","",BW34+1)</f>
        <v>15</v>
      </c>
      <c r="BX35" s="425"/>
      <c r="BY35" s="424" t="str">
        <f>IF('各会計、関係団体の財政状況及び健全化判断比率'!B69="","",'各会計、関係団体の財政状況及び健全化判断比率'!B69)</f>
        <v>塩釜地区消防事務組合</v>
      </c>
      <c r="BZ35" s="424"/>
      <c r="CA35" s="424"/>
      <c r="CB35" s="424"/>
      <c r="CC35" s="424"/>
      <c r="CD35" s="424"/>
      <c r="CE35" s="424"/>
      <c r="CF35" s="424"/>
      <c r="CG35" s="424"/>
      <c r="CH35" s="424"/>
      <c r="CI35" s="424"/>
      <c r="CJ35" s="424"/>
      <c r="CK35" s="424"/>
      <c r="CL35" s="424"/>
      <c r="CM35" s="424"/>
      <c r="CN35" s="212"/>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f>IF(E36="","",C35+1)</f>
        <v>3</v>
      </c>
      <c r="D36" s="425"/>
      <c r="E36" s="424" t="str">
        <f>IF('各会計、関係団体の財政状況及び健全化判断比率'!B9="","",'各会計、関係団体の財政状況及び健全化判断比率'!B9)</f>
        <v>塩竈市北浜地区復興土地区画整理事業特別会計</v>
      </c>
      <c r="F36" s="424"/>
      <c r="G36" s="424"/>
      <c r="H36" s="424"/>
      <c r="I36" s="424"/>
      <c r="J36" s="424"/>
      <c r="K36" s="424"/>
      <c r="L36" s="424"/>
      <c r="M36" s="424"/>
      <c r="N36" s="424"/>
      <c r="O36" s="424"/>
      <c r="P36" s="424"/>
      <c r="Q36" s="424"/>
      <c r="R36" s="424"/>
      <c r="S36" s="424"/>
      <c r="T36" s="212"/>
      <c r="U36" s="425">
        <f t="shared" ref="U36:U43" si="4">IF(W36="","",U35+1)</f>
        <v>7</v>
      </c>
      <c r="V36" s="425"/>
      <c r="W36" s="424" t="str">
        <f>IF('各会計、関係団体の財政状況及び健全化判断比率'!B30="","",'各会計、関係団体の財政状況及び健全化判断比率'!B30)</f>
        <v>塩竈市後期高齢者医療事業特別会計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f t="shared" si="1"/>
        <v>12</v>
      </c>
      <c r="BF36" s="425"/>
      <c r="BG36" s="424" t="str">
        <f>IF('各会計、関係団体の財政状況及び健全化判断比率'!B35="","",'各会計、関係団体の財政状況及び健全化判断比率'!B35)</f>
        <v>塩竈市下水道事業特別会計</v>
      </c>
      <c r="BH36" s="424"/>
      <c r="BI36" s="424"/>
      <c r="BJ36" s="424"/>
      <c r="BK36" s="424"/>
      <c r="BL36" s="424"/>
      <c r="BM36" s="424"/>
      <c r="BN36" s="424"/>
      <c r="BO36" s="424"/>
      <c r="BP36" s="424"/>
      <c r="BQ36" s="424"/>
      <c r="BR36" s="424"/>
      <c r="BS36" s="424"/>
      <c r="BT36" s="424"/>
      <c r="BU36" s="424"/>
      <c r="BV36" s="212"/>
      <c r="BW36" s="425">
        <f t="shared" si="2"/>
        <v>16</v>
      </c>
      <c r="BX36" s="425"/>
      <c r="BY36" s="424" t="str">
        <f>IF('各会計、関係団体の財政状況及び健全化判断比率'!B70="","",'各会計、関係団体の財政状況及び健全化判断比率'!B70)</f>
        <v>宮城県市町村自治振興センター</v>
      </c>
      <c r="BZ36" s="424"/>
      <c r="CA36" s="424"/>
      <c r="CB36" s="424"/>
      <c r="CC36" s="424"/>
      <c r="CD36" s="424"/>
      <c r="CE36" s="424"/>
      <c r="CF36" s="424"/>
      <c r="CG36" s="424"/>
      <c r="CH36" s="424"/>
      <c r="CI36" s="424"/>
      <c r="CJ36" s="424"/>
      <c r="CK36" s="424"/>
      <c r="CL36" s="424"/>
      <c r="CM36" s="424"/>
      <c r="CN36" s="212"/>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f>IF(E37="","",C36+1)</f>
        <v>4</v>
      </c>
      <c r="D37" s="425"/>
      <c r="E37" s="424" t="str">
        <f>IF('各会計、関係団体の財政状況及び健全化判断比率'!B10="","",'各会計、関係団体の財政状況及び健全化判断比率'!B10)</f>
        <v>塩竈市藤倉地区復興土地区画整理事業特別会計</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f t="shared" si="1"/>
        <v>13</v>
      </c>
      <c r="BF37" s="425"/>
      <c r="BG37" s="424" t="str">
        <f>IF('各会計、関係団体の財政状況及び健全化判断比率'!B36="","",'各会計、関係団体の財政状況及び健全化判断比率'!B36)</f>
        <v>塩竈市漁業集落排水事業特別会計</v>
      </c>
      <c r="BH37" s="424"/>
      <c r="BI37" s="424"/>
      <c r="BJ37" s="424"/>
      <c r="BK37" s="424"/>
      <c r="BL37" s="424"/>
      <c r="BM37" s="424"/>
      <c r="BN37" s="424"/>
      <c r="BO37" s="424"/>
      <c r="BP37" s="424"/>
      <c r="BQ37" s="424"/>
      <c r="BR37" s="424"/>
      <c r="BS37" s="424"/>
      <c r="BT37" s="424"/>
      <c r="BU37" s="424"/>
      <c r="BV37" s="212"/>
      <c r="BW37" s="425">
        <f t="shared" si="2"/>
        <v>17</v>
      </c>
      <c r="BX37" s="425"/>
      <c r="BY37" s="424" t="str">
        <f>IF('各会計、関係団体の財政状況及び健全化判断比率'!B71="","",'各会計、関係団体の財政状況及び健全化判断比率'!B71)</f>
        <v>宮城県後期高齢者医療広域連合</v>
      </c>
      <c r="BZ37" s="424"/>
      <c r="CA37" s="424"/>
      <c r="CB37" s="424"/>
      <c r="CC37" s="424"/>
      <c r="CD37" s="424"/>
      <c r="CE37" s="424"/>
      <c r="CF37" s="424"/>
      <c r="CG37" s="424"/>
      <c r="CH37" s="424"/>
      <c r="CI37" s="424"/>
      <c r="CJ37" s="424"/>
      <c r="CK37" s="424"/>
      <c r="CL37" s="424"/>
      <c r="CM37" s="424"/>
      <c r="CN37" s="212"/>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18</v>
      </c>
      <c r="BX38" s="425"/>
      <c r="BY38" s="424" t="str">
        <f>IF('各会計、関係団体の財政状況及び健全化判断比率'!B72="","",'各会計、関係団体の財政状況及び健全化判断比率'!B72)</f>
        <v>宮城県後期高齢者医療事業会計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sheetData>
  <sheetProtection algorithmName="SHA-512" hashValue="lDbcia6tIl6thSgVXI43/O6RQr5NREDqv01ilL+AJaPRrH/8iWlRSCzS6vSsDqraGwOcO+CuZ+S+TeiXFcQlIw==" saltValue="GCH1k4R8tkpX6JiBPlXb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11.9</v>
      </c>
      <c r="G34" s="33">
        <v>11.86</v>
      </c>
      <c r="H34" s="33">
        <v>11.3</v>
      </c>
      <c r="I34" s="33">
        <v>11.87</v>
      </c>
      <c r="J34" s="34">
        <v>13.62</v>
      </c>
      <c r="K34" s="22"/>
      <c r="L34" s="22"/>
      <c r="M34" s="22"/>
      <c r="N34" s="22"/>
      <c r="O34" s="22"/>
      <c r="P34" s="22"/>
    </row>
    <row r="35" spans="1:16" ht="39" customHeight="1" x14ac:dyDescent="0.15">
      <c r="A35" s="22"/>
      <c r="B35" s="35"/>
      <c r="C35" s="1242" t="s">
        <v>570</v>
      </c>
      <c r="D35" s="1243"/>
      <c r="E35" s="1244"/>
      <c r="F35" s="36">
        <v>17.55</v>
      </c>
      <c r="G35" s="37">
        <v>6.68</v>
      </c>
      <c r="H35" s="37">
        <v>6.46</v>
      </c>
      <c r="I35" s="37">
        <v>7.02</v>
      </c>
      <c r="J35" s="38">
        <v>6.32</v>
      </c>
      <c r="K35" s="22"/>
      <c r="L35" s="22"/>
      <c r="M35" s="22"/>
      <c r="N35" s="22"/>
      <c r="O35" s="22"/>
      <c r="P35" s="22"/>
    </row>
    <row r="36" spans="1:16" ht="39" customHeight="1" x14ac:dyDescent="0.15">
      <c r="A36" s="22"/>
      <c r="B36" s="35"/>
      <c r="C36" s="1242" t="s">
        <v>571</v>
      </c>
      <c r="D36" s="1243"/>
      <c r="E36" s="1244"/>
      <c r="F36" s="36">
        <v>0</v>
      </c>
      <c r="G36" s="37">
        <v>1.06</v>
      </c>
      <c r="H36" s="37">
        <v>0.26</v>
      </c>
      <c r="I36" s="37">
        <v>0.97</v>
      </c>
      <c r="J36" s="38">
        <v>0.4</v>
      </c>
      <c r="K36" s="22"/>
      <c r="L36" s="22"/>
      <c r="M36" s="22"/>
      <c r="N36" s="22"/>
      <c r="O36" s="22"/>
      <c r="P36" s="22"/>
    </row>
    <row r="37" spans="1:16" ht="39" customHeight="1" x14ac:dyDescent="0.15">
      <c r="A37" s="22"/>
      <c r="B37" s="35"/>
      <c r="C37" s="1242" t="s">
        <v>572</v>
      </c>
      <c r="D37" s="1243"/>
      <c r="E37" s="1244"/>
      <c r="F37" s="36">
        <v>1.53</v>
      </c>
      <c r="G37" s="37">
        <v>1.54</v>
      </c>
      <c r="H37" s="37">
        <v>1.57</v>
      </c>
      <c r="I37" s="37">
        <v>0.28999999999999998</v>
      </c>
      <c r="J37" s="38">
        <v>0.27</v>
      </c>
      <c r="K37" s="22"/>
      <c r="L37" s="22"/>
      <c r="M37" s="22"/>
      <c r="N37" s="22"/>
      <c r="O37" s="22"/>
      <c r="P37" s="22"/>
    </row>
    <row r="38" spans="1:16" ht="39" customHeight="1" x14ac:dyDescent="0.15">
      <c r="A38" s="22"/>
      <c r="B38" s="35"/>
      <c r="C38" s="1242" t="s">
        <v>573</v>
      </c>
      <c r="D38" s="1243"/>
      <c r="E38" s="1244"/>
      <c r="F38" s="36">
        <v>7.0000000000000007E-2</v>
      </c>
      <c r="G38" s="37">
        <v>0.02</v>
      </c>
      <c r="H38" s="37">
        <v>0</v>
      </c>
      <c r="I38" s="37">
        <v>0.17</v>
      </c>
      <c r="J38" s="38">
        <v>0.18</v>
      </c>
      <c r="K38" s="22"/>
      <c r="L38" s="22"/>
      <c r="M38" s="22"/>
      <c r="N38" s="22"/>
      <c r="O38" s="22"/>
      <c r="P38" s="22"/>
    </row>
    <row r="39" spans="1:16" ht="39" customHeight="1" x14ac:dyDescent="0.15">
      <c r="A39" s="22"/>
      <c r="B39" s="35"/>
      <c r="C39" s="1242" t="s">
        <v>574</v>
      </c>
      <c r="D39" s="1243"/>
      <c r="E39" s="1244"/>
      <c r="F39" s="36">
        <v>0</v>
      </c>
      <c r="G39" s="37">
        <v>0.18</v>
      </c>
      <c r="H39" s="37">
        <v>0</v>
      </c>
      <c r="I39" s="37">
        <v>0</v>
      </c>
      <c r="J39" s="38">
        <v>0.04</v>
      </c>
      <c r="K39" s="22"/>
      <c r="L39" s="22"/>
      <c r="M39" s="22"/>
      <c r="N39" s="22"/>
      <c r="O39" s="22"/>
      <c r="P39" s="22"/>
    </row>
    <row r="40" spans="1:16" ht="39" customHeight="1" x14ac:dyDescent="0.15">
      <c r="A40" s="22"/>
      <c r="B40" s="35"/>
      <c r="C40" s="1242" t="s">
        <v>575</v>
      </c>
      <c r="D40" s="1243"/>
      <c r="E40" s="1244"/>
      <c r="F40" s="36">
        <v>0.11</v>
      </c>
      <c r="G40" s="37">
        <v>0.04</v>
      </c>
      <c r="H40" s="37">
        <v>0.04</v>
      </c>
      <c r="I40" s="37">
        <v>0.04</v>
      </c>
      <c r="J40" s="38">
        <v>0.03</v>
      </c>
      <c r="K40" s="22"/>
      <c r="L40" s="22"/>
      <c r="M40" s="22"/>
      <c r="N40" s="22"/>
      <c r="O40" s="22"/>
      <c r="P40" s="22"/>
    </row>
    <row r="41" spans="1:16" ht="39" customHeight="1" x14ac:dyDescent="0.15">
      <c r="A41" s="22"/>
      <c r="B41" s="35"/>
      <c r="C41" s="1242" t="s">
        <v>576</v>
      </c>
      <c r="D41" s="1243"/>
      <c r="E41" s="1244"/>
      <c r="F41" s="36">
        <v>0</v>
      </c>
      <c r="G41" s="37">
        <v>0.08</v>
      </c>
      <c r="H41" s="37">
        <v>0.11</v>
      </c>
      <c r="I41" s="37">
        <v>1.47</v>
      </c>
      <c r="J41" s="38">
        <v>0</v>
      </c>
      <c r="K41" s="22"/>
      <c r="L41" s="22"/>
      <c r="M41" s="22"/>
      <c r="N41" s="22"/>
      <c r="O41" s="22"/>
      <c r="P41" s="22"/>
    </row>
    <row r="42" spans="1:16" ht="39" customHeight="1" x14ac:dyDescent="0.15">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578</v>
      </c>
      <c r="D43" s="1246"/>
      <c r="E43" s="1247"/>
      <c r="F43" s="41">
        <v>0.02</v>
      </c>
      <c r="G43" s="42">
        <v>0.01</v>
      </c>
      <c r="H43" s="42">
        <v>0.02</v>
      </c>
      <c r="I43" s="42">
        <v>0.83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CeQWMJQ/x0jsr7ZUE0uyiQAo4+ttf/55/+CcNRmpd+1h54GxE5GG1GSY74uJlSA3L3XkxjVnh/41RiYYlkHg==" saltValue="VNuGyustnYBe5lAZ95eY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2284</v>
      </c>
      <c r="L45" s="60">
        <v>2250</v>
      </c>
      <c r="M45" s="60">
        <v>2219</v>
      </c>
      <c r="N45" s="60">
        <v>2033</v>
      </c>
      <c r="O45" s="61">
        <v>1895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1294</v>
      </c>
      <c r="L48" s="64">
        <v>1376</v>
      </c>
      <c r="M48" s="64">
        <v>1089</v>
      </c>
      <c r="N48" s="64">
        <v>1231</v>
      </c>
      <c r="O48" s="65">
        <v>1383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14</v>
      </c>
      <c r="L49" s="64">
        <v>17</v>
      </c>
      <c r="M49" s="64">
        <v>14</v>
      </c>
      <c r="N49" s="64">
        <v>19</v>
      </c>
      <c r="O49" s="65">
        <v>32</v>
      </c>
      <c r="P49" s="48"/>
      <c r="Q49" s="48"/>
      <c r="R49" s="48"/>
      <c r="S49" s="48"/>
      <c r="T49" s="48"/>
      <c r="U49" s="48"/>
    </row>
    <row r="50" spans="1:21" ht="30.75" customHeight="1" x14ac:dyDescent="0.15">
      <c r="A50" s="48"/>
      <c r="B50" s="1270"/>
      <c r="C50" s="1271"/>
      <c r="D50" s="62"/>
      <c r="E50" s="1252" t="s">
        <v>17</v>
      </c>
      <c r="F50" s="1252"/>
      <c r="G50" s="1252"/>
      <c r="H50" s="1252"/>
      <c r="I50" s="1252"/>
      <c r="J50" s="1253"/>
      <c r="K50" s="63">
        <v>11</v>
      </c>
      <c r="L50" s="64">
        <v>7</v>
      </c>
      <c r="M50" s="64">
        <v>7</v>
      </c>
      <c r="N50" s="64">
        <v>7</v>
      </c>
      <c r="O50" s="65">
        <v>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2480</v>
      </c>
      <c r="L52" s="64">
        <v>2580</v>
      </c>
      <c r="M52" s="64">
        <v>2660</v>
      </c>
      <c r="N52" s="64">
        <v>2721</v>
      </c>
      <c r="O52" s="65">
        <v>2685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1123</v>
      </c>
      <c r="L53" s="69">
        <v>1070</v>
      </c>
      <c r="M53" s="69">
        <v>669</v>
      </c>
      <c r="N53" s="69">
        <v>569</v>
      </c>
      <c r="O53" s="70">
        <v>631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599</v>
      </c>
      <c r="L57" s="84" t="s">
        <v>519</v>
      </c>
      <c r="M57" s="84" t="s">
        <v>519</v>
      </c>
      <c r="N57" s="84" t="s">
        <v>519</v>
      </c>
      <c r="O57" s="85" t="s">
        <v>519</v>
      </c>
    </row>
    <row r="58" spans="1:21" ht="31.5" customHeight="1" thickBot="1" x14ac:dyDescent="0.2">
      <c r="B58" s="1260"/>
      <c r="C58" s="1261"/>
      <c r="D58" s="1265" t="s">
        <v>27</v>
      </c>
      <c r="E58" s="1266"/>
      <c r="F58" s="1266"/>
      <c r="G58" s="1266"/>
      <c r="H58" s="1266"/>
      <c r="I58" s="1266"/>
      <c r="J58" s="1267"/>
      <c r="K58" s="86" t="s">
        <v>599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QAEHGlxl7YQs4oyIkNWhpc6xJ8udAfm7l7qc+VQf5BGTC8RQd3t9mmn7ooU8wRZ3uVUJ55tINcjzmE0E+rog==" saltValue="Y66Qiznn0Ue5fB3apfye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20645</v>
      </c>
      <c r="J41" s="104">
        <v>20640</v>
      </c>
      <c r="K41" s="104">
        <v>19534</v>
      </c>
      <c r="L41" s="104">
        <v>18809</v>
      </c>
      <c r="M41" s="105">
        <v>18584</v>
      </c>
    </row>
    <row r="42" spans="2:13" ht="27.75" customHeight="1" x14ac:dyDescent="0.15">
      <c r="B42" s="1278"/>
      <c r="C42" s="1279"/>
      <c r="D42" s="106"/>
      <c r="E42" s="1282" t="s">
        <v>32</v>
      </c>
      <c r="F42" s="1282"/>
      <c r="G42" s="1282"/>
      <c r="H42" s="1283"/>
      <c r="I42" s="107">
        <v>29</v>
      </c>
      <c r="J42" s="108">
        <v>22</v>
      </c>
      <c r="K42" s="108">
        <v>15</v>
      </c>
      <c r="L42" s="108">
        <v>8</v>
      </c>
      <c r="M42" s="109">
        <v>2</v>
      </c>
    </row>
    <row r="43" spans="2:13" ht="27.75" customHeight="1" x14ac:dyDescent="0.15">
      <c r="B43" s="1278"/>
      <c r="C43" s="1279"/>
      <c r="D43" s="106"/>
      <c r="E43" s="1282" t="s">
        <v>33</v>
      </c>
      <c r="F43" s="1282"/>
      <c r="G43" s="1282"/>
      <c r="H43" s="1283"/>
      <c r="I43" s="107">
        <v>16800</v>
      </c>
      <c r="J43" s="108">
        <v>17699</v>
      </c>
      <c r="K43" s="108">
        <v>16646</v>
      </c>
      <c r="L43" s="108">
        <v>15575</v>
      </c>
      <c r="M43" s="109">
        <v>14724</v>
      </c>
    </row>
    <row r="44" spans="2:13" ht="27.75" customHeight="1" x14ac:dyDescent="0.15">
      <c r="B44" s="1278"/>
      <c r="C44" s="1279"/>
      <c r="D44" s="106"/>
      <c r="E44" s="1282" t="s">
        <v>34</v>
      </c>
      <c r="F44" s="1282"/>
      <c r="G44" s="1282"/>
      <c r="H44" s="1283"/>
      <c r="I44" s="107">
        <v>73</v>
      </c>
      <c r="J44" s="108">
        <v>65</v>
      </c>
      <c r="K44" s="108">
        <v>126</v>
      </c>
      <c r="L44" s="108">
        <v>142</v>
      </c>
      <c r="M44" s="109">
        <v>339</v>
      </c>
    </row>
    <row r="45" spans="2:13" ht="27.75" customHeight="1" x14ac:dyDescent="0.15">
      <c r="B45" s="1278"/>
      <c r="C45" s="1279"/>
      <c r="D45" s="106"/>
      <c r="E45" s="1282" t="s">
        <v>35</v>
      </c>
      <c r="F45" s="1282"/>
      <c r="G45" s="1282"/>
      <c r="H45" s="1283"/>
      <c r="I45" s="107">
        <v>4349</v>
      </c>
      <c r="J45" s="108">
        <v>4288</v>
      </c>
      <c r="K45" s="108">
        <v>4106</v>
      </c>
      <c r="L45" s="108">
        <v>3800</v>
      </c>
      <c r="M45" s="109">
        <v>3630</v>
      </c>
    </row>
    <row r="46" spans="2:13" ht="27.75" customHeight="1" x14ac:dyDescent="0.15">
      <c r="B46" s="1278"/>
      <c r="C46" s="1279"/>
      <c r="D46" s="110"/>
      <c r="E46" s="1282" t="s">
        <v>36</v>
      </c>
      <c r="F46" s="1282"/>
      <c r="G46" s="1282"/>
      <c r="H46" s="1283"/>
      <c r="I46" s="107">
        <v>54</v>
      </c>
      <c r="J46" s="108">
        <v>191</v>
      </c>
      <c r="K46" s="108">
        <v>92</v>
      </c>
      <c r="L46" s="108">
        <v>31</v>
      </c>
      <c r="M46" s="109">
        <v>189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6689</v>
      </c>
      <c r="J50" s="108">
        <v>7148</v>
      </c>
      <c r="K50" s="108">
        <v>7650</v>
      </c>
      <c r="L50" s="108">
        <v>7415</v>
      </c>
      <c r="M50" s="109">
        <v>7096</v>
      </c>
    </row>
    <row r="51" spans="2:13" ht="27.75" customHeight="1" x14ac:dyDescent="0.15">
      <c r="B51" s="1278"/>
      <c r="C51" s="1279"/>
      <c r="D51" s="106"/>
      <c r="E51" s="1282" t="s">
        <v>42</v>
      </c>
      <c r="F51" s="1282"/>
      <c r="G51" s="1282"/>
      <c r="H51" s="1283"/>
      <c r="I51" s="107">
        <v>5652</v>
      </c>
      <c r="J51" s="108">
        <v>6085</v>
      </c>
      <c r="K51" s="108">
        <v>6095</v>
      </c>
      <c r="L51" s="108">
        <v>6564</v>
      </c>
      <c r="M51" s="109">
        <v>6582</v>
      </c>
    </row>
    <row r="52" spans="2:13" ht="27.75" customHeight="1" x14ac:dyDescent="0.15">
      <c r="B52" s="1280"/>
      <c r="C52" s="1281"/>
      <c r="D52" s="106"/>
      <c r="E52" s="1282" t="s">
        <v>43</v>
      </c>
      <c r="F52" s="1282"/>
      <c r="G52" s="1282"/>
      <c r="H52" s="1283"/>
      <c r="I52" s="107">
        <v>27775</v>
      </c>
      <c r="J52" s="108">
        <v>26824</v>
      </c>
      <c r="K52" s="108">
        <v>25882</v>
      </c>
      <c r="L52" s="108">
        <v>25320</v>
      </c>
      <c r="M52" s="109">
        <v>24125</v>
      </c>
    </row>
    <row r="53" spans="2:13" ht="27.75" customHeight="1" thickBot="1" x14ac:dyDescent="0.2">
      <c r="B53" s="1284" t="s">
        <v>44</v>
      </c>
      <c r="C53" s="1285"/>
      <c r="D53" s="113"/>
      <c r="E53" s="1286" t="s">
        <v>45</v>
      </c>
      <c r="F53" s="1286"/>
      <c r="G53" s="1286"/>
      <c r="H53" s="1287"/>
      <c r="I53" s="114">
        <v>1835</v>
      </c>
      <c r="J53" s="115">
        <v>2848</v>
      </c>
      <c r="K53" s="115">
        <v>892</v>
      </c>
      <c r="L53" s="115">
        <v>-932</v>
      </c>
      <c r="M53" s="116">
        <v>-333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ehLXCawuJuGrQl/a5MlInDSTxmT03hjWeNzvbr8LMKV+lVXO2Z4jpd1Ndfun2YK/hWV5S6O7Nz3ZK1jChcBaw==" saltValue="6KJnbyuH5oq4oDs3T/+V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97" t="s">
        <v>48</v>
      </c>
      <c r="D55" s="1297"/>
      <c r="E55" s="1298"/>
      <c r="F55" s="128">
        <v>1805</v>
      </c>
      <c r="G55" s="128">
        <v>1826</v>
      </c>
      <c r="H55" s="129">
        <v>1577</v>
      </c>
    </row>
    <row r="56" spans="2:8" ht="52.5" customHeight="1" x14ac:dyDescent="0.15">
      <c r="B56" s="130"/>
      <c r="C56" s="1299" t="s">
        <v>49</v>
      </c>
      <c r="D56" s="1299"/>
      <c r="E56" s="1300"/>
      <c r="F56" s="131">
        <v>482</v>
      </c>
      <c r="G56" s="131">
        <v>276</v>
      </c>
      <c r="H56" s="132">
        <v>273</v>
      </c>
    </row>
    <row r="57" spans="2:8" ht="53.25" customHeight="1" x14ac:dyDescent="0.15">
      <c r="B57" s="130"/>
      <c r="C57" s="1301" t="s">
        <v>50</v>
      </c>
      <c r="D57" s="1301"/>
      <c r="E57" s="1302"/>
      <c r="F57" s="133">
        <v>13959</v>
      </c>
      <c r="G57" s="133">
        <v>12362</v>
      </c>
      <c r="H57" s="134">
        <v>10787</v>
      </c>
    </row>
    <row r="58" spans="2:8" ht="45.75" customHeight="1" x14ac:dyDescent="0.15">
      <c r="B58" s="135"/>
      <c r="C58" s="1303" t="s">
        <v>585</v>
      </c>
      <c r="D58" s="1304"/>
      <c r="E58" s="1305"/>
      <c r="F58" s="384">
        <v>8455</v>
      </c>
      <c r="G58" s="384">
        <v>7123</v>
      </c>
      <c r="H58" s="136">
        <v>5814</v>
      </c>
    </row>
    <row r="59" spans="2:8" ht="45.75" customHeight="1" x14ac:dyDescent="0.15">
      <c r="B59" s="135"/>
      <c r="C59" s="1303" t="s">
        <v>586</v>
      </c>
      <c r="D59" s="1304"/>
      <c r="E59" s="1305"/>
      <c r="F59" s="384">
        <v>3659</v>
      </c>
      <c r="G59" s="384">
        <v>3399</v>
      </c>
      <c r="H59" s="136">
        <v>3203</v>
      </c>
    </row>
    <row r="60" spans="2:8" ht="45.75" customHeight="1" x14ac:dyDescent="0.15">
      <c r="B60" s="135"/>
      <c r="C60" s="1303" t="s">
        <v>587</v>
      </c>
      <c r="D60" s="1304"/>
      <c r="E60" s="1305"/>
      <c r="F60" s="384">
        <v>997</v>
      </c>
      <c r="G60" s="384">
        <v>998</v>
      </c>
      <c r="H60" s="136">
        <v>999</v>
      </c>
    </row>
    <row r="61" spans="2:8" ht="45.75" customHeight="1" x14ac:dyDescent="0.15">
      <c r="B61" s="135"/>
      <c r="C61" s="1303" t="s">
        <v>588</v>
      </c>
      <c r="D61" s="1304"/>
      <c r="E61" s="1305"/>
      <c r="F61" s="384">
        <v>708</v>
      </c>
      <c r="G61" s="384">
        <v>702</v>
      </c>
      <c r="H61" s="136">
        <v>628</v>
      </c>
    </row>
    <row r="62" spans="2:8" ht="45.75" customHeight="1" thickBot="1" x14ac:dyDescent="0.2">
      <c r="B62" s="137"/>
      <c r="C62" s="1306" t="s">
        <v>589</v>
      </c>
      <c r="D62" s="1307"/>
      <c r="E62" s="1308"/>
      <c r="F62" s="385">
        <v>81</v>
      </c>
      <c r="G62" s="385">
        <v>81</v>
      </c>
      <c r="H62" s="138">
        <v>82</v>
      </c>
    </row>
    <row r="63" spans="2:8" ht="52.5" customHeight="1" thickBot="1" x14ac:dyDescent="0.2">
      <c r="B63" s="139"/>
      <c r="C63" s="1295" t="s">
        <v>51</v>
      </c>
      <c r="D63" s="1295"/>
      <c r="E63" s="1296"/>
      <c r="F63" s="140">
        <v>16246</v>
      </c>
      <c r="G63" s="140">
        <v>14463</v>
      </c>
      <c r="H63" s="141">
        <v>12636</v>
      </c>
    </row>
    <row r="64" spans="2:8" ht="15" customHeight="1" x14ac:dyDescent="0.15"/>
  </sheetData>
  <sheetProtection algorithmName="SHA-512" hashValue="8JA/6w3Spl71kItO8vCw3guig0NiICl/EhyKqGiN06R4F4JAXdBcyw/KBqUv0LMZDkHxSX6xGVdYAtm7IP0QuQ==" saltValue="RiqwGkexYcJWakQSrZxAp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C29" sqref="AC2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9"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0"/>
      <c r="DG10" s="290"/>
      <c r="DH10" s="290"/>
      <c r="DI10" s="290"/>
      <c r="DJ10" s="290"/>
      <c r="DK10" s="290"/>
      <c r="DL10" s="290"/>
      <c r="DM10" s="290"/>
      <c r="DN10" s="290"/>
      <c r="DO10" s="290"/>
      <c r="DP10" s="290"/>
      <c r="DQ10" s="290"/>
      <c r="DR10" s="290"/>
      <c r="DS10" s="290"/>
      <c r="DT10" s="290"/>
      <c r="DU10" s="290"/>
      <c r="DV10" s="290"/>
      <c r="DW10" s="290"/>
      <c r="EM10" s="289" t="s">
        <v>600</v>
      </c>
    </row>
    <row r="11" spans="1:143" s="289"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0"/>
      <c r="DG12" s="290"/>
      <c r="DH12" s="290"/>
      <c r="DI12" s="290"/>
      <c r="DJ12" s="290"/>
      <c r="DK12" s="290"/>
      <c r="DL12" s="290"/>
      <c r="DM12" s="290"/>
      <c r="DN12" s="290"/>
      <c r="DO12" s="290"/>
      <c r="DP12" s="290"/>
      <c r="DQ12" s="290"/>
      <c r="DR12" s="290"/>
      <c r="DS12" s="290"/>
      <c r="DT12" s="290"/>
      <c r="DU12" s="290"/>
      <c r="DV12" s="290"/>
      <c r="DW12" s="290"/>
      <c r="EM12" s="289" t="s">
        <v>600</v>
      </c>
    </row>
    <row r="13" spans="1:143" s="289"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605</v>
      </c>
      <c r="AO51" s="1325"/>
      <c r="AP51" s="1325"/>
      <c r="AQ51" s="1325"/>
      <c r="AR51" s="1325"/>
      <c r="AS51" s="1325"/>
      <c r="AT51" s="1325"/>
      <c r="AU51" s="1325"/>
      <c r="AV51" s="1325"/>
      <c r="AW51" s="1325"/>
      <c r="AX51" s="1325"/>
      <c r="AY51" s="1325"/>
      <c r="AZ51" s="1325"/>
      <c r="BA51" s="1325"/>
      <c r="BB51" s="1325" t="s">
        <v>606</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28.8</v>
      </c>
      <c r="BY51" s="1323"/>
      <c r="BZ51" s="1323"/>
      <c r="CA51" s="1323"/>
      <c r="CB51" s="1323"/>
      <c r="CC51" s="1323"/>
      <c r="CD51" s="1323"/>
      <c r="CE51" s="1323"/>
      <c r="CF51" s="1323">
        <v>8.9</v>
      </c>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607</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41.1</v>
      </c>
      <c r="BY53" s="1323"/>
      <c r="BZ53" s="1323"/>
      <c r="CA53" s="1323"/>
      <c r="CB53" s="1323"/>
      <c r="CC53" s="1323"/>
      <c r="CD53" s="1323"/>
      <c r="CE53" s="1323"/>
      <c r="CF53" s="1323">
        <v>44.7</v>
      </c>
      <c r="CG53" s="1323"/>
      <c r="CH53" s="1323"/>
      <c r="CI53" s="1323"/>
      <c r="CJ53" s="1323"/>
      <c r="CK53" s="1323"/>
      <c r="CL53" s="1323"/>
      <c r="CM53" s="1323"/>
      <c r="CN53" s="1323">
        <v>45.6</v>
      </c>
      <c r="CO53" s="1323"/>
      <c r="CP53" s="1323"/>
      <c r="CQ53" s="1323"/>
      <c r="CR53" s="1323"/>
      <c r="CS53" s="1323"/>
      <c r="CT53" s="1323"/>
      <c r="CU53" s="1323"/>
      <c r="CV53" s="1323">
        <v>57.4</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608</v>
      </c>
      <c r="AO55" s="1322"/>
      <c r="AP55" s="1322"/>
      <c r="AQ55" s="1322"/>
      <c r="AR55" s="1322"/>
      <c r="AS55" s="1322"/>
      <c r="AT55" s="1322"/>
      <c r="AU55" s="1322"/>
      <c r="AV55" s="1322"/>
      <c r="AW55" s="1322"/>
      <c r="AX55" s="1322"/>
      <c r="AY55" s="1322"/>
      <c r="AZ55" s="1322"/>
      <c r="BA55" s="1322"/>
      <c r="BB55" s="1325" t="s">
        <v>606</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35.299999999999997</v>
      </c>
      <c r="BY55" s="1323"/>
      <c r="BZ55" s="1323"/>
      <c r="CA55" s="1323"/>
      <c r="CB55" s="1323"/>
      <c r="CC55" s="1323"/>
      <c r="CD55" s="1323"/>
      <c r="CE55" s="1323"/>
      <c r="CF55" s="1323">
        <v>31.9</v>
      </c>
      <c r="CG55" s="1323"/>
      <c r="CH55" s="1323"/>
      <c r="CI55" s="1323"/>
      <c r="CJ55" s="1323"/>
      <c r="CK55" s="1323"/>
      <c r="CL55" s="1323"/>
      <c r="CM55" s="1323"/>
      <c r="CN55" s="1323">
        <v>24.2</v>
      </c>
      <c r="CO55" s="1323"/>
      <c r="CP55" s="1323"/>
      <c r="CQ55" s="1323"/>
      <c r="CR55" s="1323"/>
      <c r="CS55" s="1323"/>
      <c r="CT55" s="1323"/>
      <c r="CU55" s="1323"/>
      <c r="CV55" s="1323">
        <v>22.1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607</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60.4</v>
      </c>
      <c r="BY57" s="1323"/>
      <c r="BZ57" s="1323"/>
      <c r="CA57" s="1323"/>
      <c r="CB57" s="1323"/>
      <c r="CC57" s="1323"/>
      <c r="CD57" s="1323"/>
      <c r="CE57" s="1323"/>
      <c r="CF57" s="1323">
        <v>59.3</v>
      </c>
      <c r="CG57" s="1323"/>
      <c r="CH57" s="1323"/>
      <c r="CI57" s="1323"/>
      <c r="CJ57" s="1323"/>
      <c r="CK57" s="1323"/>
      <c r="CL57" s="1323"/>
      <c r="CM57" s="1323"/>
      <c r="CN57" s="1323">
        <v>59.9</v>
      </c>
      <c r="CO57" s="1323"/>
      <c r="CP57" s="1323"/>
      <c r="CQ57" s="1323"/>
      <c r="CR57" s="1323"/>
      <c r="CS57" s="1323"/>
      <c r="CT57" s="1323"/>
      <c r="CU57" s="1323"/>
      <c r="CV57" s="1323">
        <v>61.5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605</v>
      </c>
      <c r="AO73" s="1325"/>
      <c r="AP73" s="1325"/>
      <c r="AQ73" s="1325"/>
      <c r="AR73" s="1325"/>
      <c r="AS73" s="1325"/>
      <c r="AT73" s="1325"/>
      <c r="AU73" s="1325"/>
      <c r="AV73" s="1325"/>
      <c r="AW73" s="1325"/>
      <c r="AX73" s="1325"/>
      <c r="AY73" s="1325"/>
      <c r="AZ73" s="1325"/>
      <c r="BA73" s="1325"/>
      <c r="BB73" s="1325" t="s">
        <v>606</v>
      </c>
      <c r="BC73" s="1325"/>
      <c r="BD73" s="1325"/>
      <c r="BE73" s="1325"/>
      <c r="BF73" s="1325"/>
      <c r="BG73" s="1325"/>
      <c r="BH73" s="1325"/>
      <c r="BI73" s="1325"/>
      <c r="BJ73" s="1325"/>
      <c r="BK73" s="1325"/>
      <c r="BL73" s="1325"/>
      <c r="BM73" s="1325"/>
      <c r="BN73" s="1325"/>
      <c r="BO73" s="1325"/>
      <c r="BP73" s="1323">
        <v>18.399999999999999</v>
      </c>
      <c r="BQ73" s="1323"/>
      <c r="BR73" s="1323"/>
      <c r="BS73" s="1323"/>
      <c r="BT73" s="1323"/>
      <c r="BU73" s="1323"/>
      <c r="BV73" s="1323"/>
      <c r="BW73" s="1323"/>
      <c r="BX73" s="1323">
        <v>28.8</v>
      </c>
      <c r="BY73" s="1323"/>
      <c r="BZ73" s="1323"/>
      <c r="CA73" s="1323"/>
      <c r="CB73" s="1323"/>
      <c r="CC73" s="1323"/>
      <c r="CD73" s="1323"/>
      <c r="CE73" s="1323"/>
      <c r="CF73" s="1323">
        <v>8.9</v>
      </c>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23">
        <v>11</v>
      </c>
      <c r="BQ75" s="1323"/>
      <c r="BR75" s="1323"/>
      <c r="BS75" s="1323"/>
      <c r="BT75" s="1323"/>
      <c r="BU75" s="1323"/>
      <c r="BV75" s="1323"/>
      <c r="BW75" s="1323"/>
      <c r="BX75" s="1323">
        <v>10.5</v>
      </c>
      <c r="BY75" s="1323"/>
      <c r="BZ75" s="1323"/>
      <c r="CA75" s="1323"/>
      <c r="CB75" s="1323"/>
      <c r="CC75" s="1323"/>
      <c r="CD75" s="1323"/>
      <c r="CE75" s="1323"/>
      <c r="CF75" s="1323">
        <v>9.6</v>
      </c>
      <c r="CG75" s="1323"/>
      <c r="CH75" s="1323"/>
      <c r="CI75" s="1323"/>
      <c r="CJ75" s="1323"/>
      <c r="CK75" s="1323"/>
      <c r="CL75" s="1323"/>
      <c r="CM75" s="1323"/>
      <c r="CN75" s="1323">
        <v>7.7</v>
      </c>
      <c r="CO75" s="1323"/>
      <c r="CP75" s="1323"/>
      <c r="CQ75" s="1323"/>
      <c r="CR75" s="1323"/>
      <c r="CS75" s="1323"/>
      <c r="CT75" s="1323"/>
      <c r="CU75" s="1323"/>
      <c r="CV75" s="1323">
        <v>6.2</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608</v>
      </c>
      <c r="AO77" s="1322"/>
      <c r="AP77" s="1322"/>
      <c r="AQ77" s="1322"/>
      <c r="AR77" s="1322"/>
      <c r="AS77" s="1322"/>
      <c r="AT77" s="1322"/>
      <c r="AU77" s="1322"/>
      <c r="AV77" s="1322"/>
      <c r="AW77" s="1322"/>
      <c r="AX77" s="1322"/>
      <c r="AY77" s="1322"/>
      <c r="AZ77" s="1322"/>
      <c r="BA77" s="1322"/>
      <c r="BB77" s="1325" t="s">
        <v>606</v>
      </c>
      <c r="BC77" s="1325"/>
      <c r="BD77" s="1325"/>
      <c r="BE77" s="1325"/>
      <c r="BF77" s="1325"/>
      <c r="BG77" s="1325"/>
      <c r="BH77" s="1325"/>
      <c r="BI77" s="1325"/>
      <c r="BJ77" s="1325"/>
      <c r="BK77" s="1325"/>
      <c r="BL77" s="1325"/>
      <c r="BM77" s="1325"/>
      <c r="BN77" s="1325"/>
      <c r="BO77" s="1325"/>
      <c r="BP77" s="1323">
        <v>33.6</v>
      </c>
      <c r="BQ77" s="1323"/>
      <c r="BR77" s="1323"/>
      <c r="BS77" s="1323"/>
      <c r="BT77" s="1323"/>
      <c r="BU77" s="1323"/>
      <c r="BV77" s="1323"/>
      <c r="BW77" s="1323"/>
      <c r="BX77" s="1323">
        <v>35.299999999999997</v>
      </c>
      <c r="BY77" s="1323"/>
      <c r="BZ77" s="1323"/>
      <c r="CA77" s="1323"/>
      <c r="CB77" s="1323"/>
      <c r="CC77" s="1323"/>
      <c r="CD77" s="1323"/>
      <c r="CE77" s="1323"/>
      <c r="CF77" s="1323">
        <v>31.9</v>
      </c>
      <c r="CG77" s="1323"/>
      <c r="CH77" s="1323"/>
      <c r="CI77" s="1323"/>
      <c r="CJ77" s="1323"/>
      <c r="CK77" s="1323"/>
      <c r="CL77" s="1323"/>
      <c r="CM77" s="1323"/>
      <c r="CN77" s="1323">
        <v>24.2</v>
      </c>
      <c r="CO77" s="1323"/>
      <c r="CP77" s="1323"/>
      <c r="CQ77" s="1323"/>
      <c r="CR77" s="1323"/>
      <c r="CS77" s="1323"/>
      <c r="CT77" s="1323"/>
      <c r="CU77" s="1323"/>
      <c r="CV77" s="1323">
        <v>22.1</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611</v>
      </c>
      <c r="BC79" s="1325"/>
      <c r="BD79" s="1325"/>
      <c r="BE79" s="1325"/>
      <c r="BF79" s="1325"/>
      <c r="BG79" s="1325"/>
      <c r="BH79" s="1325"/>
      <c r="BI79" s="1325"/>
      <c r="BJ79" s="1325"/>
      <c r="BK79" s="1325"/>
      <c r="BL79" s="1325"/>
      <c r="BM79" s="1325"/>
      <c r="BN79" s="1325"/>
      <c r="BO79" s="1325"/>
      <c r="BP79" s="1323">
        <v>7</v>
      </c>
      <c r="BQ79" s="1323"/>
      <c r="BR79" s="1323"/>
      <c r="BS79" s="1323"/>
      <c r="BT79" s="1323"/>
      <c r="BU79" s="1323"/>
      <c r="BV79" s="1323"/>
      <c r="BW79" s="1323"/>
      <c r="BX79" s="1323">
        <v>6.9</v>
      </c>
      <c r="BY79" s="1323"/>
      <c r="BZ79" s="1323"/>
      <c r="CA79" s="1323"/>
      <c r="CB79" s="1323"/>
      <c r="CC79" s="1323"/>
      <c r="CD79" s="1323"/>
      <c r="CE79" s="1323"/>
      <c r="CF79" s="1323">
        <v>6.6</v>
      </c>
      <c r="CG79" s="1323"/>
      <c r="CH79" s="1323"/>
      <c r="CI79" s="1323"/>
      <c r="CJ79" s="1323"/>
      <c r="CK79" s="1323"/>
      <c r="CL79" s="1323"/>
      <c r="CM79" s="1323"/>
      <c r="CN79" s="1323">
        <v>6.4</v>
      </c>
      <c r="CO79" s="1323"/>
      <c r="CP79" s="1323"/>
      <c r="CQ79" s="1323"/>
      <c r="CR79" s="1323"/>
      <c r="CS79" s="1323"/>
      <c r="CT79" s="1323"/>
      <c r="CU79" s="1323"/>
      <c r="CV79" s="1323">
        <v>6.3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SMlE8w+f5EeduN7sySfQHXSVuHgaPgJvsKOGwR1IoGddVx8T6jkO9h6L07tLNbPACS+SS7hUDMZwVoy+DMjRA==" saltValue="6aOzWhmsHDyBo8KSQSgu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C29" sqref="AC2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506</v>
      </c>
    </row>
  </sheetData>
  <sheetProtection algorithmName="SHA-512" hashValue="pfEO4So0PLzMFtjjttY9jSN1/mEc75I9Uyj1JolgEVLkgO8/n22bJsTlr6oRBRjWWQBOZQwN9PNHSej9KBmZow==" saltValue="DiCUONU5Eljbquz5Ant2E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C29" sqref="AC2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506</v>
      </c>
    </row>
  </sheetData>
  <sheetProtection algorithmName="SHA-512" hashValue="b4lKX7x0D6zMh2RDFHQdScBaVwpIgNV1NFwl/Kr1CWNxS/7Wf0gawd+2+Y0TXoXbZr+7KckrjjHEqF6hZ+GCaA==" saltValue="RMJOsBB79q7M7MMTFVW1H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557</v>
      </c>
      <c r="G2" s="155"/>
      <c r="H2" s="156"/>
    </row>
    <row r="3" spans="1:8" x14ac:dyDescent="0.15">
      <c r="A3" s="152" t="s">
        <v>550</v>
      </c>
      <c r="B3" s="157"/>
      <c r="C3" s="158"/>
      <c r="D3" s="159">
        <v>208391</v>
      </c>
      <c r="E3" s="160"/>
      <c r="F3" s="161">
        <v>47278</v>
      </c>
      <c r="G3" s="162"/>
      <c r="H3" s="163"/>
    </row>
    <row r="4" spans="1:8" x14ac:dyDescent="0.15">
      <c r="A4" s="164"/>
      <c r="B4" s="165"/>
      <c r="C4" s="166"/>
      <c r="D4" s="167">
        <v>3949</v>
      </c>
      <c r="E4" s="168"/>
      <c r="F4" s="169">
        <v>24096</v>
      </c>
      <c r="G4" s="170"/>
      <c r="H4" s="171"/>
    </row>
    <row r="5" spans="1:8" x14ac:dyDescent="0.15">
      <c r="A5" s="152" t="s">
        <v>552</v>
      </c>
      <c r="B5" s="157"/>
      <c r="C5" s="158"/>
      <c r="D5" s="159">
        <v>242380</v>
      </c>
      <c r="E5" s="160"/>
      <c r="F5" s="161">
        <v>44504</v>
      </c>
      <c r="G5" s="162"/>
      <c r="H5" s="163"/>
    </row>
    <row r="6" spans="1:8" x14ac:dyDescent="0.15">
      <c r="A6" s="164"/>
      <c r="B6" s="165"/>
      <c r="C6" s="166"/>
      <c r="D6" s="167">
        <v>5767</v>
      </c>
      <c r="E6" s="168"/>
      <c r="F6" s="169">
        <v>25876</v>
      </c>
      <c r="G6" s="170"/>
      <c r="H6" s="171"/>
    </row>
    <row r="7" spans="1:8" x14ac:dyDescent="0.15">
      <c r="A7" s="152" t="s">
        <v>553</v>
      </c>
      <c r="B7" s="157"/>
      <c r="C7" s="158"/>
      <c r="D7" s="159">
        <v>101065</v>
      </c>
      <c r="E7" s="160"/>
      <c r="F7" s="161">
        <v>47820</v>
      </c>
      <c r="G7" s="162"/>
      <c r="H7" s="163"/>
    </row>
    <row r="8" spans="1:8" x14ac:dyDescent="0.15">
      <c r="A8" s="164"/>
      <c r="B8" s="165"/>
      <c r="C8" s="166"/>
      <c r="D8" s="167">
        <v>5385</v>
      </c>
      <c r="E8" s="168"/>
      <c r="F8" s="169">
        <v>25855</v>
      </c>
      <c r="G8" s="170"/>
      <c r="H8" s="171"/>
    </row>
    <row r="9" spans="1:8" x14ac:dyDescent="0.15">
      <c r="A9" s="152" t="s">
        <v>554</v>
      </c>
      <c r="B9" s="157"/>
      <c r="C9" s="158"/>
      <c r="D9" s="159">
        <v>42348</v>
      </c>
      <c r="E9" s="160"/>
      <c r="F9" s="161">
        <v>41934</v>
      </c>
      <c r="G9" s="162"/>
      <c r="H9" s="163"/>
    </row>
    <row r="10" spans="1:8" x14ac:dyDescent="0.15">
      <c r="A10" s="164"/>
      <c r="B10" s="165"/>
      <c r="C10" s="166"/>
      <c r="D10" s="167">
        <v>8358</v>
      </c>
      <c r="E10" s="168"/>
      <c r="F10" s="169">
        <v>23352</v>
      </c>
      <c r="G10" s="170"/>
      <c r="H10" s="171"/>
    </row>
    <row r="11" spans="1:8" x14ac:dyDescent="0.15">
      <c r="A11" s="152" t="s">
        <v>555</v>
      </c>
      <c r="B11" s="157"/>
      <c r="C11" s="158"/>
      <c r="D11" s="159">
        <v>48595</v>
      </c>
      <c r="E11" s="160"/>
      <c r="F11" s="161">
        <v>45588</v>
      </c>
      <c r="G11" s="162"/>
      <c r="H11" s="163"/>
    </row>
    <row r="12" spans="1:8" x14ac:dyDescent="0.15">
      <c r="A12" s="164"/>
      <c r="B12" s="165"/>
      <c r="C12" s="172"/>
      <c r="D12" s="167">
        <v>13770</v>
      </c>
      <c r="E12" s="168"/>
      <c r="F12" s="169">
        <v>24150</v>
      </c>
      <c r="G12" s="170"/>
      <c r="H12" s="171"/>
    </row>
    <row r="13" spans="1:8" x14ac:dyDescent="0.15">
      <c r="A13" s="152"/>
      <c r="B13" s="157"/>
      <c r="C13" s="173"/>
      <c r="D13" s="174">
        <v>128556</v>
      </c>
      <c r="E13" s="175"/>
      <c r="F13" s="176">
        <v>45425</v>
      </c>
      <c r="G13" s="177"/>
      <c r="H13" s="163"/>
    </row>
    <row r="14" spans="1:8" x14ac:dyDescent="0.15">
      <c r="A14" s="164"/>
      <c r="B14" s="165"/>
      <c r="C14" s="166"/>
      <c r="D14" s="167">
        <v>7446</v>
      </c>
      <c r="E14" s="168"/>
      <c r="F14" s="169">
        <v>24666</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17.55</v>
      </c>
      <c r="C19" s="178">
        <f>ROUND(VALUE(SUBSTITUTE(実質収支比率等に係る経年分析!G$48,"▲","-")),2)</f>
        <v>6.87</v>
      </c>
      <c r="D19" s="178">
        <f>ROUND(VALUE(SUBSTITUTE(実質収支比率等に係る経年分析!H$48,"▲","-")),2)</f>
        <v>6.49</v>
      </c>
      <c r="E19" s="178">
        <f>ROUND(VALUE(SUBSTITUTE(実質収支比率等に係る経年分析!I$48,"▲","-")),2)</f>
        <v>7.03</v>
      </c>
      <c r="F19" s="178">
        <f>ROUND(VALUE(SUBSTITUTE(実質収支比率等に係る経年分析!J$48,"▲","-")),2)</f>
        <v>6.37</v>
      </c>
    </row>
    <row r="20" spans="1:11" x14ac:dyDescent="0.15">
      <c r="A20" s="178" t="s">
        <v>55</v>
      </c>
      <c r="B20" s="178">
        <f>ROUND(VALUE(SUBSTITUTE(実質収支比率等に係る経年分析!F$47,"▲","-")),2)</f>
        <v>14.7</v>
      </c>
      <c r="C20" s="178">
        <f>ROUND(VALUE(SUBSTITUTE(実質収支比率等に係る経年分析!G$47,"▲","-")),2)</f>
        <v>14.79</v>
      </c>
      <c r="D20" s="178">
        <f>ROUND(VALUE(SUBSTITUTE(実質収支比率等に係る経年分析!H$47,"▲","-")),2)</f>
        <v>14.88</v>
      </c>
      <c r="E20" s="178">
        <f>ROUND(VALUE(SUBSTITUTE(実質収支比率等に係る経年分析!I$47,"▲","-")),2)</f>
        <v>15.03</v>
      </c>
      <c r="F20" s="178">
        <f>ROUND(VALUE(SUBSTITUTE(実質収支比率等に係る経年分析!J$47,"▲","-")),2)</f>
        <v>12.89</v>
      </c>
    </row>
    <row r="21" spans="1:11" x14ac:dyDescent="0.15">
      <c r="A21" s="178" t="s">
        <v>56</v>
      </c>
      <c r="B21" s="178">
        <f>IF(ISNUMBER(VALUE(SUBSTITUTE(実質収支比率等に係る経年分析!F$49,"▲","-"))),ROUND(VALUE(SUBSTITUTE(実質収支比率等に係る経年分析!F$49,"▲","-")),2),NA())</f>
        <v>4.97</v>
      </c>
      <c r="C21" s="178">
        <f>IF(ISNUMBER(VALUE(SUBSTITUTE(実質収支比率等に係る経年分析!G$49,"▲","-"))),ROUND(VALUE(SUBSTITUTE(実質収支比率等に係る経年分析!G$49,"▲","-")),2),NA())</f>
        <v>-19.55</v>
      </c>
      <c r="D21" s="178">
        <f>IF(ISNUMBER(VALUE(SUBSTITUTE(実質収支比率等に係る経年分析!H$49,"▲","-"))),ROUND(VALUE(SUBSTITUTE(実質収支比率等に係る経年分析!H$49,"▲","-")),2),NA())</f>
        <v>-3.55</v>
      </c>
      <c r="E21" s="178">
        <f>IF(ISNUMBER(VALUE(SUBSTITUTE(実質収支比率等に係る経年分析!I$49,"▲","-"))),ROUND(VALUE(SUBSTITUTE(実質収支比率等に係る経年分析!I$49,"▲","-")),2),NA())</f>
        <v>-2.5099999999999998</v>
      </c>
      <c r="F21" s="178">
        <f>IF(ISNUMBER(VALUE(SUBSTITUTE(実質収支比率等に係る経年分析!J$49,"▲","-"))),ROUND(VALUE(SUBSTITUTE(実質収支比率等に係る経年分析!J$49,"▲","-")),2),NA())</f>
        <v>-6.14</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0.01</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0.02</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0.83</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塩竈市漁業集落排水事業特別会計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0.08</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0.11</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1.47</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塩竈市後期高齢者医療事業特別会計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0.04</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0.04</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0.04</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0.03</v>
      </c>
    </row>
    <row r="31" spans="1:11" x14ac:dyDescent="0.15">
      <c r="A31" s="179" t="str">
        <f>IF(連結実質赤字比率に係る赤字・黒字の構成分析!C$39="",NA(),連結実質赤字比率に係る赤字・黒字の構成分析!C$39)</f>
        <v>塩竈市北浜地区復興土地区画整理事業特別会計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0.18</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0.04</v>
      </c>
    </row>
    <row r="32" spans="1:11" x14ac:dyDescent="0.15">
      <c r="A32" s="179" t="str">
        <f>IF(連結実質赤字比率に係る赤字・黒字の構成分析!C$38="",NA(),連結実質赤字比率に係る赤字・黒字の構成分析!C$38)</f>
        <v>塩竈市立病院事業会計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7.0000000000000007E-2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0.18</v>
      </c>
    </row>
    <row r="33" spans="1:16" x14ac:dyDescent="0.15">
      <c r="A33" s="179" t="str">
        <f>IF(連結実質赤字比率に係る赤字・黒字の構成分析!C$37="",NA(),連結実質赤字比率に係る赤字・黒字の構成分析!C$37)</f>
        <v>塩竈市国民健康保険事業特別会計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1.53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1.54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1.57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0.28999999999999998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0.27</v>
      </c>
    </row>
    <row r="34" spans="1:16" x14ac:dyDescent="0.15">
      <c r="A34" s="179" t="str">
        <f>IF(連結実質赤字比率に係る赤字・黒字の構成分析!C$36="",NA(),連結実質赤字比率に係る赤字・黒字の構成分析!C$36)</f>
        <v>塩竈市下水道事業特別会計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1.06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0.26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0.97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0.4</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17.55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6.68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6.46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7.02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6.32</v>
      </c>
    </row>
    <row r="36" spans="1:16" x14ac:dyDescent="0.15">
      <c r="A36" s="179" t="str">
        <f>IF(連結実質赤字比率に係る赤字・黒字の構成分析!C$34="",NA(),連結実質赤字比率に係る赤字・黒字の構成分析!C$34)</f>
        <v>塩竈市水道事業会計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11.9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11.86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11.3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11.87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13.62</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2480</v>
      </c>
      <c r="E42" s="180"/>
      <c r="F42" s="180"/>
      <c r="G42" s="180">
        <f>'実質公債費比率（分子）の構造'!L$52</f>
        <v>2580</v>
      </c>
      <c r="H42" s="180"/>
      <c r="I42" s="180"/>
      <c r="J42" s="180">
        <f>'実質公債費比率（分子）の構造'!M$52</f>
        <v>2660</v>
      </c>
      <c r="K42" s="180"/>
      <c r="L42" s="180"/>
      <c r="M42" s="180">
        <f>'実質公債費比率（分子）の構造'!N$52</f>
        <v>2721</v>
      </c>
      <c r="N42" s="180"/>
      <c r="O42" s="180"/>
      <c r="P42" s="180">
        <f>'実質公債費比率（分子）の構造'!O$52</f>
        <v>2685</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11</v>
      </c>
      <c r="C44" s="180"/>
      <c r="D44" s="180"/>
      <c r="E44" s="180">
        <f>'実質公債費比率（分子）の構造'!L$50</f>
        <v>7</v>
      </c>
      <c r="F44" s="180"/>
      <c r="G44" s="180"/>
      <c r="H44" s="180">
        <f>'実質公債費比率（分子）の構造'!M$50</f>
        <v>7</v>
      </c>
      <c r="I44" s="180"/>
      <c r="J44" s="180"/>
      <c r="K44" s="180">
        <f>'実質公債費比率（分子）の構造'!N$50</f>
        <v>7</v>
      </c>
      <c r="L44" s="180"/>
      <c r="M44" s="180"/>
      <c r="N44" s="180">
        <f>'実質公債費比率（分子）の構造'!O$50</f>
        <v>6</v>
      </c>
      <c r="O44" s="180"/>
      <c r="P44" s="180"/>
    </row>
    <row r="45" spans="1:16" x14ac:dyDescent="0.15">
      <c r="A45" s="180" t="s">
        <v>66</v>
      </c>
      <c r="B45" s="180">
        <f>'実質公債費比率（分子）の構造'!K$49</f>
        <v>14</v>
      </c>
      <c r="C45" s="180"/>
      <c r="D45" s="180"/>
      <c r="E45" s="180">
        <f>'実質公債費比率（分子）の構造'!L$49</f>
        <v>17</v>
      </c>
      <c r="F45" s="180"/>
      <c r="G45" s="180"/>
      <c r="H45" s="180">
        <f>'実質公債費比率（分子）の構造'!M$49</f>
        <v>14</v>
      </c>
      <c r="I45" s="180"/>
      <c r="J45" s="180"/>
      <c r="K45" s="180">
        <f>'実質公債費比率（分子）の構造'!N$49</f>
        <v>19</v>
      </c>
      <c r="L45" s="180"/>
      <c r="M45" s="180"/>
      <c r="N45" s="180">
        <f>'実質公債費比率（分子）の構造'!O$49</f>
        <v>32</v>
      </c>
      <c r="O45" s="180"/>
      <c r="P45" s="180"/>
    </row>
    <row r="46" spans="1:16" x14ac:dyDescent="0.15">
      <c r="A46" s="180" t="s">
        <v>67</v>
      </c>
      <c r="B46" s="180">
        <f>'実質公債費比率（分子）の構造'!K$48</f>
        <v>1294</v>
      </c>
      <c r="C46" s="180"/>
      <c r="D46" s="180"/>
      <c r="E46" s="180">
        <f>'実質公債費比率（分子）の構造'!L$48</f>
        <v>1376</v>
      </c>
      <c r="F46" s="180"/>
      <c r="G46" s="180"/>
      <c r="H46" s="180">
        <f>'実質公債費比率（分子）の構造'!M$48</f>
        <v>1089</v>
      </c>
      <c r="I46" s="180"/>
      <c r="J46" s="180"/>
      <c r="K46" s="180">
        <f>'実質公債費比率（分子）の構造'!N$48</f>
        <v>1231</v>
      </c>
      <c r="L46" s="180"/>
      <c r="M46" s="180"/>
      <c r="N46" s="180">
        <f>'実質公債費比率（分子）の構造'!O$48</f>
        <v>1383</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2284</v>
      </c>
      <c r="C49" s="180"/>
      <c r="D49" s="180"/>
      <c r="E49" s="180">
        <f>'実質公債費比率（分子）の構造'!L$45</f>
        <v>2250</v>
      </c>
      <c r="F49" s="180"/>
      <c r="G49" s="180"/>
      <c r="H49" s="180">
        <f>'実質公債費比率（分子）の構造'!M$45</f>
        <v>2219</v>
      </c>
      <c r="I49" s="180"/>
      <c r="J49" s="180"/>
      <c r="K49" s="180">
        <f>'実質公債費比率（分子）の構造'!N$45</f>
        <v>2033</v>
      </c>
      <c r="L49" s="180"/>
      <c r="M49" s="180"/>
      <c r="N49" s="180">
        <f>'実質公債費比率（分子）の構造'!O$45</f>
        <v>1895</v>
      </c>
      <c r="O49" s="180"/>
      <c r="P49" s="180"/>
    </row>
    <row r="50" spans="1:16" x14ac:dyDescent="0.15">
      <c r="A50" s="180" t="s">
        <v>71</v>
      </c>
      <c r="B50" s="180" t="e">
        <f>NA()</f>
        <v>#N/A</v>
      </c>
      <c r="C50" s="180">
        <f>IF(ISNUMBER('実質公債費比率（分子）の構造'!K$53),'実質公債費比率（分子）の構造'!K$53,NA())</f>
        <v>1123</v>
      </c>
      <c r="D50" s="180" t="e">
        <f>NA()</f>
        <v>#N/A</v>
      </c>
      <c r="E50" s="180" t="e">
        <f>NA()</f>
        <v>#N/A</v>
      </c>
      <c r="F50" s="180">
        <f>IF(ISNUMBER('実質公債費比率（分子）の構造'!L$53),'実質公債費比率（分子）の構造'!L$53,NA())</f>
        <v>1070</v>
      </c>
      <c r="G50" s="180" t="e">
        <f>NA()</f>
        <v>#N/A</v>
      </c>
      <c r="H50" s="180" t="e">
        <f>NA()</f>
        <v>#N/A</v>
      </c>
      <c r="I50" s="180">
        <f>IF(ISNUMBER('実質公債費比率（分子）の構造'!M$53),'実質公債費比率（分子）の構造'!M$53,NA())</f>
        <v>669</v>
      </c>
      <c r="J50" s="180" t="e">
        <f>NA()</f>
        <v>#N/A</v>
      </c>
      <c r="K50" s="180" t="e">
        <f>NA()</f>
        <v>#N/A</v>
      </c>
      <c r="L50" s="180">
        <f>IF(ISNUMBER('実質公債費比率（分子）の構造'!N$53),'実質公債費比率（分子）の構造'!N$53,NA())</f>
        <v>569</v>
      </c>
      <c r="M50" s="180" t="e">
        <f>NA()</f>
        <v>#N/A</v>
      </c>
      <c r="N50" s="180" t="e">
        <f>NA()</f>
        <v>#N/A</v>
      </c>
      <c r="O50" s="180">
        <f>IF(ISNUMBER('実質公債費比率（分子）の構造'!O$53),'実質公債費比率（分子）の構造'!O$53,NA())</f>
        <v>631</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27775</v>
      </c>
      <c r="E56" s="179"/>
      <c r="F56" s="179"/>
      <c r="G56" s="179">
        <f>'将来負担比率（分子）の構造'!J$52</f>
        <v>26824</v>
      </c>
      <c r="H56" s="179"/>
      <c r="I56" s="179"/>
      <c r="J56" s="179">
        <f>'将来負担比率（分子）の構造'!K$52</f>
        <v>25882</v>
      </c>
      <c r="K56" s="179"/>
      <c r="L56" s="179"/>
      <c r="M56" s="179">
        <f>'将来負担比率（分子）の構造'!L$52</f>
        <v>25320</v>
      </c>
      <c r="N56" s="179"/>
      <c r="O56" s="179"/>
      <c r="P56" s="179">
        <f>'将来負担比率（分子）の構造'!M$52</f>
        <v>24125</v>
      </c>
    </row>
    <row r="57" spans="1:16" x14ac:dyDescent="0.15">
      <c r="A57" s="179" t="s">
        <v>42</v>
      </c>
      <c r="B57" s="179"/>
      <c r="C57" s="179"/>
      <c r="D57" s="179">
        <f>'将来負担比率（分子）の構造'!I$51</f>
        <v>5652</v>
      </c>
      <c r="E57" s="179"/>
      <c r="F57" s="179"/>
      <c r="G57" s="179">
        <f>'将来負担比率（分子）の構造'!J$51</f>
        <v>6085</v>
      </c>
      <c r="H57" s="179"/>
      <c r="I57" s="179"/>
      <c r="J57" s="179">
        <f>'将来負担比率（分子）の構造'!K$51</f>
        <v>6095</v>
      </c>
      <c r="K57" s="179"/>
      <c r="L57" s="179"/>
      <c r="M57" s="179">
        <f>'将来負担比率（分子）の構造'!L$51</f>
        <v>6564</v>
      </c>
      <c r="N57" s="179"/>
      <c r="O57" s="179"/>
      <c r="P57" s="179">
        <f>'将来負担比率（分子）の構造'!M$51</f>
        <v>6582</v>
      </c>
    </row>
    <row r="58" spans="1:16" x14ac:dyDescent="0.15">
      <c r="A58" s="179" t="s">
        <v>41</v>
      </c>
      <c r="B58" s="179"/>
      <c r="C58" s="179"/>
      <c r="D58" s="179">
        <f>'将来負担比率（分子）の構造'!I$50</f>
        <v>6689</v>
      </c>
      <c r="E58" s="179"/>
      <c r="F58" s="179"/>
      <c r="G58" s="179">
        <f>'将来負担比率（分子）の構造'!J$50</f>
        <v>7148</v>
      </c>
      <c r="H58" s="179"/>
      <c r="I58" s="179"/>
      <c r="J58" s="179">
        <f>'将来負担比率（分子）の構造'!K$50</f>
        <v>7650</v>
      </c>
      <c r="K58" s="179"/>
      <c r="L58" s="179"/>
      <c r="M58" s="179">
        <f>'将来負担比率（分子）の構造'!L$50</f>
        <v>7415</v>
      </c>
      <c r="N58" s="179"/>
      <c r="O58" s="179"/>
      <c r="P58" s="179">
        <f>'将来負担比率（分子）の構造'!M$50</f>
        <v>7096</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54</v>
      </c>
      <c r="C61" s="179"/>
      <c r="D61" s="179"/>
      <c r="E61" s="179">
        <f>'将来負担比率（分子）の構造'!J$46</f>
        <v>191</v>
      </c>
      <c r="F61" s="179"/>
      <c r="G61" s="179"/>
      <c r="H61" s="179">
        <f>'将来負担比率（分子）の構造'!K$46</f>
        <v>92</v>
      </c>
      <c r="I61" s="179"/>
      <c r="J61" s="179"/>
      <c r="K61" s="179">
        <f>'将来負担比率（分子）の構造'!L$46</f>
        <v>31</v>
      </c>
      <c r="L61" s="179"/>
      <c r="M61" s="179"/>
      <c r="N61" s="179">
        <f>'将来負担比率（分子）の構造'!M$46</f>
        <v>189</v>
      </c>
      <c r="O61" s="179"/>
      <c r="P61" s="179"/>
    </row>
    <row r="62" spans="1:16" x14ac:dyDescent="0.15">
      <c r="A62" s="179" t="s">
        <v>35</v>
      </c>
      <c r="B62" s="179">
        <f>'将来負担比率（分子）の構造'!I$45</f>
        <v>4349</v>
      </c>
      <c r="C62" s="179"/>
      <c r="D62" s="179"/>
      <c r="E62" s="179">
        <f>'将来負担比率（分子）の構造'!J$45</f>
        <v>4288</v>
      </c>
      <c r="F62" s="179"/>
      <c r="G62" s="179"/>
      <c r="H62" s="179">
        <f>'将来負担比率（分子）の構造'!K$45</f>
        <v>4106</v>
      </c>
      <c r="I62" s="179"/>
      <c r="J62" s="179"/>
      <c r="K62" s="179">
        <f>'将来負担比率（分子）の構造'!L$45</f>
        <v>3800</v>
      </c>
      <c r="L62" s="179"/>
      <c r="M62" s="179"/>
      <c r="N62" s="179">
        <f>'将来負担比率（分子）の構造'!M$45</f>
        <v>3630</v>
      </c>
      <c r="O62" s="179"/>
      <c r="P62" s="179"/>
    </row>
    <row r="63" spans="1:16" x14ac:dyDescent="0.15">
      <c r="A63" s="179" t="s">
        <v>34</v>
      </c>
      <c r="B63" s="179">
        <f>'将来負担比率（分子）の構造'!I$44</f>
        <v>73</v>
      </c>
      <c r="C63" s="179"/>
      <c r="D63" s="179"/>
      <c r="E63" s="179">
        <f>'将来負担比率（分子）の構造'!J$44</f>
        <v>65</v>
      </c>
      <c r="F63" s="179"/>
      <c r="G63" s="179"/>
      <c r="H63" s="179">
        <f>'将来負担比率（分子）の構造'!K$44</f>
        <v>126</v>
      </c>
      <c r="I63" s="179"/>
      <c r="J63" s="179"/>
      <c r="K63" s="179">
        <f>'将来負担比率（分子）の構造'!L$44</f>
        <v>142</v>
      </c>
      <c r="L63" s="179"/>
      <c r="M63" s="179"/>
      <c r="N63" s="179">
        <f>'将来負担比率（分子）の構造'!M$44</f>
        <v>339</v>
      </c>
      <c r="O63" s="179"/>
      <c r="P63" s="179"/>
    </row>
    <row r="64" spans="1:16" x14ac:dyDescent="0.15">
      <c r="A64" s="179" t="s">
        <v>33</v>
      </c>
      <c r="B64" s="179">
        <f>'将来負担比率（分子）の構造'!I$43</f>
        <v>16800</v>
      </c>
      <c r="C64" s="179"/>
      <c r="D64" s="179"/>
      <c r="E64" s="179">
        <f>'将来負担比率（分子）の構造'!J$43</f>
        <v>17699</v>
      </c>
      <c r="F64" s="179"/>
      <c r="G64" s="179"/>
      <c r="H64" s="179">
        <f>'将来負担比率（分子）の構造'!K$43</f>
        <v>16646</v>
      </c>
      <c r="I64" s="179"/>
      <c r="J64" s="179"/>
      <c r="K64" s="179">
        <f>'将来負担比率（分子）の構造'!L$43</f>
        <v>15575</v>
      </c>
      <c r="L64" s="179"/>
      <c r="M64" s="179"/>
      <c r="N64" s="179">
        <f>'将来負担比率（分子）の構造'!M$43</f>
        <v>14724</v>
      </c>
      <c r="O64" s="179"/>
      <c r="P64" s="179"/>
    </row>
    <row r="65" spans="1:16" x14ac:dyDescent="0.15">
      <c r="A65" s="179" t="s">
        <v>32</v>
      </c>
      <c r="B65" s="179">
        <f>'将来負担比率（分子）の構造'!I$42</f>
        <v>29</v>
      </c>
      <c r="C65" s="179"/>
      <c r="D65" s="179"/>
      <c r="E65" s="179">
        <f>'将来負担比率（分子）の構造'!J$42</f>
        <v>22</v>
      </c>
      <c r="F65" s="179"/>
      <c r="G65" s="179"/>
      <c r="H65" s="179">
        <f>'将来負担比率（分子）の構造'!K$42</f>
        <v>15</v>
      </c>
      <c r="I65" s="179"/>
      <c r="J65" s="179"/>
      <c r="K65" s="179">
        <f>'将来負担比率（分子）の構造'!L$42</f>
        <v>8</v>
      </c>
      <c r="L65" s="179"/>
      <c r="M65" s="179"/>
      <c r="N65" s="179">
        <f>'将来負担比率（分子）の構造'!M$42</f>
        <v>2</v>
      </c>
      <c r="O65" s="179"/>
      <c r="P65" s="179"/>
    </row>
    <row r="66" spans="1:16" x14ac:dyDescent="0.15">
      <c r="A66" s="179" t="s">
        <v>31</v>
      </c>
      <c r="B66" s="179">
        <f>'将来負担比率（分子）の構造'!I$41</f>
        <v>20645</v>
      </c>
      <c r="C66" s="179"/>
      <c r="D66" s="179"/>
      <c r="E66" s="179">
        <f>'将来負担比率（分子）の構造'!J$41</f>
        <v>20640</v>
      </c>
      <c r="F66" s="179"/>
      <c r="G66" s="179"/>
      <c r="H66" s="179">
        <f>'将来負担比率（分子）の構造'!K$41</f>
        <v>19534</v>
      </c>
      <c r="I66" s="179"/>
      <c r="J66" s="179"/>
      <c r="K66" s="179">
        <f>'将来負担比率（分子）の構造'!L$41</f>
        <v>18809</v>
      </c>
      <c r="L66" s="179"/>
      <c r="M66" s="179"/>
      <c r="N66" s="179">
        <f>'将来負担比率（分子）の構造'!M$41</f>
        <v>18584</v>
      </c>
      <c r="O66" s="179"/>
      <c r="P66" s="179"/>
    </row>
    <row r="67" spans="1:16" x14ac:dyDescent="0.15">
      <c r="A67" s="179" t="s">
        <v>75</v>
      </c>
      <c r="B67" s="179" t="e">
        <f>NA()</f>
        <v>#N/A</v>
      </c>
      <c r="C67" s="179">
        <f>IF(ISNUMBER('将来負担比率（分子）の構造'!I$53), IF('将来負担比率（分子）の構造'!I$53 &lt; 0, 0, '将来負担比率（分子）の構造'!I$53), NA())</f>
        <v>1835</v>
      </c>
      <c r="D67" s="179" t="e">
        <f>NA()</f>
        <v>#N/A</v>
      </c>
      <c r="E67" s="179" t="e">
        <f>NA()</f>
        <v>#N/A</v>
      </c>
      <c r="F67" s="179">
        <f>IF(ISNUMBER('将来負担比率（分子）の構造'!J$53), IF('将来負担比率（分子）の構造'!J$53 &lt; 0, 0, '将来負担比率（分子）の構造'!J$53), NA())</f>
        <v>2848</v>
      </c>
      <c r="G67" s="179" t="e">
        <f>NA()</f>
        <v>#N/A</v>
      </c>
      <c r="H67" s="179" t="e">
        <f>NA()</f>
        <v>#N/A</v>
      </c>
      <c r="I67" s="179">
        <f>IF(ISNUMBER('将来負担比率（分子）の構造'!K$53), IF('将来負担比率（分子）の構造'!K$53 &lt; 0, 0, '将来負担比率（分子）の構造'!K$53), NA())</f>
        <v>892</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1805</v>
      </c>
      <c r="C72" s="183">
        <f>基金残高に係る経年分析!G55</f>
        <v>1826</v>
      </c>
      <c r="D72" s="183">
        <f>基金残高に係る経年分析!H55</f>
        <v>1577</v>
      </c>
    </row>
    <row r="73" spans="1:16" x14ac:dyDescent="0.15">
      <c r="A73" s="182" t="s">
        <v>78</v>
      </c>
      <c r="B73" s="183">
        <f>基金残高に係る経年分析!F56</f>
        <v>482</v>
      </c>
      <c r="C73" s="183">
        <f>基金残高に係る経年分析!G56</f>
        <v>276</v>
      </c>
      <c r="D73" s="183">
        <f>基金残高に係る経年分析!H56</f>
        <v>273</v>
      </c>
    </row>
    <row r="74" spans="1:16" x14ac:dyDescent="0.15">
      <c r="A74" s="182" t="s">
        <v>79</v>
      </c>
      <c r="B74" s="183">
        <f>基金残高に係る経年分析!F57</f>
        <v>13959</v>
      </c>
      <c r="C74" s="183">
        <f>基金残高に係る経年分析!G57</f>
        <v>12362</v>
      </c>
      <c r="D74" s="183">
        <f>基金残高に係る経年分析!H57</f>
        <v>10787</v>
      </c>
    </row>
  </sheetData>
  <sheetProtection algorithmName="SHA-512" hashValue="F80V27bd/EWZhslFMwl9yyB+TnHeSEaXgDSlAvSXlqOKwYsgB6x1/w/W264EkipEQASQEaGLtRhppegDKMT2/g==" saltValue="uVBrdtNgrwsKNtoPD4o4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211</v>
      </c>
      <c r="DI1" s="798"/>
      <c r="DJ1" s="798"/>
      <c r="DK1" s="798"/>
      <c r="DL1" s="798"/>
      <c r="DM1" s="798"/>
      <c r="DN1" s="799"/>
      <c r="DO1" s="224"/>
      <c r="DP1" s="797" t="s">
        <v>212</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224</v>
      </c>
      <c r="C5" s="745"/>
      <c r="D5" s="745"/>
      <c r="E5" s="745"/>
      <c r="F5" s="745"/>
      <c r="G5" s="745"/>
      <c r="H5" s="745"/>
      <c r="I5" s="745"/>
      <c r="J5" s="745"/>
      <c r="K5" s="745"/>
      <c r="L5" s="745"/>
      <c r="M5" s="745"/>
      <c r="N5" s="745"/>
      <c r="O5" s="745"/>
      <c r="P5" s="745"/>
      <c r="Q5" s="746"/>
      <c r="R5" s="733">
        <v>5812289</v>
      </c>
      <c r="S5" s="734"/>
      <c r="T5" s="734"/>
      <c r="U5" s="734"/>
      <c r="V5" s="734"/>
      <c r="W5" s="734"/>
      <c r="X5" s="734"/>
      <c r="Y5" s="777"/>
      <c r="Z5" s="795">
        <v>22.3</v>
      </c>
      <c r="AA5" s="795"/>
      <c r="AB5" s="795"/>
      <c r="AC5" s="795"/>
      <c r="AD5" s="796">
        <v>5346396</v>
      </c>
      <c r="AE5" s="796"/>
      <c r="AF5" s="796"/>
      <c r="AG5" s="796"/>
      <c r="AH5" s="796"/>
      <c r="AI5" s="796"/>
      <c r="AJ5" s="796"/>
      <c r="AK5" s="796"/>
      <c r="AL5" s="778">
        <v>45.8</v>
      </c>
      <c r="AM5" s="749"/>
      <c r="AN5" s="749"/>
      <c r="AO5" s="779"/>
      <c r="AP5" s="744" t="s">
        <v>225</v>
      </c>
      <c r="AQ5" s="745"/>
      <c r="AR5" s="745"/>
      <c r="AS5" s="745"/>
      <c r="AT5" s="745"/>
      <c r="AU5" s="745"/>
      <c r="AV5" s="745"/>
      <c r="AW5" s="745"/>
      <c r="AX5" s="745"/>
      <c r="AY5" s="745"/>
      <c r="AZ5" s="745"/>
      <c r="BA5" s="745"/>
      <c r="BB5" s="745"/>
      <c r="BC5" s="745"/>
      <c r="BD5" s="745"/>
      <c r="BE5" s="745"/>
      <c r="BF5" s="746"/>
      <c r="BG5" s="678">
        <v>5346396</v>
      </c>
      <c r="BH5" s="679"/>
      <c r="BI5" s="679"/>
      <c r="BJ5" s="679"/>
      <c r="BK5" s="679"/>
      <c r="BL5" s="679"/>
      <c r="BM5" s="679"/>
      <c r="BN5" s="680"/>
      <c r="BO5" s="715">
        <v>92</v>
      </c>
      <c r="BP5" s="715"/>
      <c r="BQ5" s="715"/>
      <c r="BR5" s="715"/>
      <c r="BS5" s="716">
        <v>32534</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121651</v>
      </c>
      <c r="S6" s="679"/>
      <c r="T6" s="679"/>
      <c r="U6" s="679"/>
      <c r="V6" s="679"/>
      <c r="W6" s="679"/>
      <c r="X6" s="679"/>
      <c r="Y6" s="680"/>
      <c r="Z6" s="715">
        <v>0.5</v>
      </c>
      <c r="AA6" s="715"/>
      <c r="AB6" s="715"/>
      <c r="AC6" s="715"/>
      <c r="AD6" s="716">
        <v>121651</v>
      </c>
      <c r="AE6" s="716"/>
      <c r="AF6" s="716"/>
      <c r="AG6" s="716"/>
      <c r="AH6" s="716"/>
      <c r="AI6" s="716"/>
      <c r="AJ6" s="716"/>
      <c r="AK6" s="716"/>
      <c r="AL6" s="681">
        <v>1</v>
      </c>
      <c r="AM6" s="682"/>
      <c r="AN6" s="682"/>
      <c r="AO6" s="717"/>
      <c r="AP6" s="675" t="s">
        <v>230</v>
      </c>
      <c r="AQ6" s="676"/>
      <c r="AR6" s="676"/>
      <c r="AS6" s="676"/>
      <c r="AT6" s="676"/>
      <c r="AU6" s="676"/>
      <c r="AV6" s="676"/>
      <c r="AW6" s="676"/>
      <c r="AX6" s="676"/>
      <c r="AY6" s="676"/>
      <c r="AZ6" s="676"/>
      <c r="BA6" s="676"/>
      <c r="BB6" s="676"/>
      <c r="BC6" s="676"/>
      <c r="BD6" s="676"/>
      <c r="BE6" s="676"/>
      <c r="BF6" s="677"/>
      <c r="BG6" s="678">
        <v>5346396</v>
      </c>
      <c r="BH6" s="679"/>
      <c r="BI6" s="679"/>
      <c r="BJ6" s="679"/>
      <c r="BK6" s="679"/>
      <c r="BL6" s="679"/>
      <c r="BM6" s="679"/>
      <c r="BN6" s="680"/>
      <c r="BO6" s="715">
        <v>92</v>
      </c>
      <c r="BP6" s="715"/>
      <c r="BQ6" s="715"/>
      <c r="BR6" s="715"/>
      <c r="BS6" s="716">
        <v>32534</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210242</v>
      </c>
      <c r="CS6" s="679"/>
      <c r="CT6" s="679"/>
      <c r="CU6" s="679"/>
      <c r="CV6" s="679"/>
      <c r="CW6" s="679"/>
      <c r="CX6" s="679"/>
      <c r="CY6" s="680"/>
      <c r="CZ6" s="778">
        <v>0.9</v>
      </c>
      <c r="DA6" s="749"/>
      <c r="DB6" s="749"/>
      <c r="DC6" s="781"/>
      <c r="DD6" s="684" t="s">
        <v>126</v>
      </c>
      <c r="DE6" s="679"/>
      <c r="DF6" s="679"/>
      <c r="DG6" s="679"/>
      <c r="DH6" s="679"/>
      <c r="DI6" s="679"/>
      <c r="DJ6" s="679"/>
      <c r="DK6" s="679"/>
      <c r="DL6" s="679"/>
      <c r="DM6" s="679"/>
      <c r="DN6" s="679"/>
      <c r="DO6" s="679"/>
      <c r="DP6" s="680"/>
      <c r="DQ6" s="684">
        <v>210242</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3339</v>
      </c>
      <c r="S7" s="679"/>
      <c r="T7" s="679"/>
      <c r="U7" s="679"/>
      <c r="V7" s="679"/>
      <c r="W7" s="679"/>
      <c r="X7" s="679"/>
      <c r="Y7" s="680"/>
      <c r="Z7" s="715">
        <v>0</v>
      </c>
      <c r="AA7" s="715"/>
      <c r="AB7" s="715"/>
      <c r="AC7" s="715"/>
      <c r="AD7" s="716">
        <v>3339</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2609632</v>
      </c>
      <c r="BH7" s="679"/>
      <c r="BI7" s="679"/>
      <c r="BJ7" s="679"/>
      <c r="BK7" s="679"/>
      <c r="BL7" s="679"/>
      <c r="BM7" s="679"/>
      <c r="BN7" s="680"/>
      <c r="BO7" s="715">
        <v>44.9</v>
      </c>
      <c r="BP7" s="715"/>
      <c r="BQ7" s="715"/>
      <c r="BR7" s="715"/>
      <c r="BS7" s="716">
        <v>32534</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2833473</v>
      </c>
      <c r="CS7" s="679"/>
      <c r="CT7" s="679"/>
      <c r="CU7" s="679"/>
      <c r="CV7" s="679"/>
      <c r="CW7" s="679"/>
      <c r="CX7" s="679"/>
      <c r="CY7" s="680"/>
      <c r="CZ7" s="715">
        <v>11.7</v>
      </c>
      <c r="DA7" s="715"/>
      <c r="DB7" s="715"/>
      <c r="DC7" s="715"/>
      <c r="DD7" s="684">
        <v>24372</v>
      </c>
      <c r="DE7" s="679"/>
      <c r="DF7" s="679"/>
      <c r="DG7" s="679"/>
      <c r="DH7" s="679"/>
      <c r="DI7" s="679"/>
      <c r="DJ7" s="679"/>
      <c r="DK7" s="679"/>
      <c r="DL7" s="679"/>
      <c r="DM7" s="679"/>
      <c r="DN7" s="679"/>
      <c r="DO7" s="679"/>
      <c r="DP7" s="680"/>
      <c r="DQ7" s="684">
        <v>2435287</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16084</v>
      </c>
      <c r="S8" s="679"/>
      <c r="T8" s="679"/>
      <c r="U8" s="679"/>
      <c r="V8" s="679"/>
      <c r="W8" s="679"/>
      <c r="X8" s="679"/>
      <c r="Y8" s="680"/>
      <c r="Z8" s="715">
        <v>0.1</v>
      </c>
      <c r="AA8" s="715"/>
      <c r="AB8" s="715"/>
      <c r="AC8" s="715"/>
      <c r="AD8" s="716">
        <v>16084</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90356</v>
      </c>
      <c r="BH8" s="679"/>
      <c r="BI8" s="679"/>
      <c r="BJ8" s="679"/>
      <c r="BK8" s="679"/>
      <c r="BL8" s="679"/>
      <c r="BM8" s="679"/>
      <c r="BN8" s="680"/>
      <c r="BO8" s="715">
        <v>1.6</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8182876</v>
      </c>
      <c r="CS8" s="679"/>
      <c r="CT8" s="679"/>
      <c r="CU8" s="679"/>
      <c r="CV8" s="679"/>
      <c r="CW8" s="679"/>
      <c r="CX8" s="679"/>
      <c r="CY8" s="680"/>
      <c r="CZ8" s="715">
        <v>33.700000000000003</v>
      </c>
      <c r="DA8" s="715"/>
      <c r="DB8" s="715"/>
      <c r="DC8" s="715"/>
      <c r="DD8" s="684">
        <v>79070</v>
      </c>
      <c r="DE8" s="679"/>
      <c r="DF8" s="679"/>
      <c r="DG8" s="679"/>
      <c r="DH8" s="679"/>
      <c r="DI8" s="679"/>
      <c r="DJ8" s="679"/>
      <c r="DK8" s="679"/>
      <c r="DL8" s="679"/>
      <c r="DM8" s="679"/>
      <c r="DN8" s="679"/>
      <c r="DO8" s="679"/>
      <c r="DP8" s="680"/>
      <c r="DQ8" s="684">
        <v>4264815</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9868</v>
      </c>
      <c r="S9" s="679"/>
      <c r="T9" s="679"/>
      <c r="U9" s="679"/>
      <c r="V9" s="679"/>
      <c r="W9" s="679"/>
      <c r="X9" s="679"/>
      <c r="Y9" s="680"/>
      <c r="Z9" s="715">
        <v>0</v>
      </c>
      <c r="AA9" s="715"/>
      <c r="AB9" s="715"/>
      <c r="AC9" s="715"/>
      <c r="AD9" s="716">
        <v>9868</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2219035</v>
      </c>
      <c r="BH9" s="679"/>
      <c r="BI9" s="679"/>
      <c r="BJ9" s="679"/>
      <c r="BK9" s="679"/>
      <c r="BL9" s="679"/>
      <c r="BM9" s="679"/>
      <c r="BN9" s="680"/>
      <c r="BO9" s="715">
        <v>38.200000000000003</v>
      </c>
      <c r="BP9" s="715"/>
      <c r="BQ9" s="715"/>
      <c r="BR9" s="715"/>
      <c r="BS9" s="684" t="s">
        <v>237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1651979</v>
      </c>
      <c r="CS9" s="679"/>
      <c r="CT9" s="679"/>
      <c r="CU9" s="679"/>
      <c r="CV9" s="679"/>
      <c r="CW9" s="679"/>
      <c r="CX9" s="679"/>
      <c r="CY9" s="680"/>
      <c r="CZ9" s="715">
        <v>6.8</v>
      </c>
      <c r="DA9" s="715"/>
      <c r="DB9" s="715"/>
      <c r="DC9" s="715"/>
      <c r="DD9" s="684">
        <v>51313</v>
      </c>
      <c r="DE9" s="679"/>
      <c r="DF9" s="679"/>
      <c r="DG9" s="679"/>
      <c r="DH9" s="679"/>
      <c r="DI9" s="679"/>
      <c r="DJ9" s="679"/>
      <c r="DK9" s="679"/>
      <c r="DL9" s="679"/>
      <c r="DM9" s="679"/>
      <c r="DN9" s="679"/>
      <c r="DO9" s="679"/>
      <c r="DP9" s="680"/>
      <c r="DQ9" s="684">
        <v>1406662</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126</v>
      </c>
      <c r="AE10" s="716"/>
      <c r="AF10" s="716"/>
      <c r="AG10" s="716"/>
      <c r="AH10" s="716"/>
      <c r="AI10" s="716"/>
      <c r="AJ10" s="716"/>
      <c r="AK10" s="716"/>
      <c r="AL10" s="681" t="s">
        <v>126</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135904</v>
      </c>
      <c r="BH10" s="679"/>
      <c r="BI10" s="679"/>
      <c r="BJ10" s="679"/>
      <c r="BK10" s="679"/>
      <c r="BL10" s="679"/>
      <c r="BM10" s="679"/>
      <c r="BN10" s="680"/>
      <c r="BO10" s="715">
        <v>2.2999999999999998</v>
      </c>
      <c r="BP10" s="715"/>
      <c r="BQ10" s="715"/>
      <c r="BR10" s="715"/>
      <c r="BS10" s="684" t="s">
        <v>176</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75170</v>
      </c>
      <c r="CS10" s="679"/>
      <c r="CT10" s="679"/>
      <c r="CU10" s="679"/>
      <c r="CV10" s="679"/>
      <c r="CW10" s="679"/>
      <c r="CX10" s="679"/>
      <c r="CY10" s="680"/>
      <c r="CZ10" s="715">
        <v>0.3</v>
      </c>
      <c r="DA10" s="715"/>
      <c r="DB10" s="715"/>
      <c r="DC10" s="715"/>
      <c r="DD10" s="684" t="s">
        <v>126</v>
      </c>
      <c r="DE10" s="679"/>
      <c r="DF10" s="679"/>
      <c r="DG10" s="679"/>
      <c r="DH10" s="679"/>
      <c r="DI10" s="679"/>
      <c r="DJ10" s="679"/>
      <c r="DK10" s="679"/>
      <c r="DL10" s="679"/>
      <c r="DM10" s="679"/>
      <c r="DN10" s="679"/>
      <c r="DO10" s="679"/>
      <c r="DP10" s="680"/>
      <c r="DQ10" s="684">
        <v>10170</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947341</v>
      </c>
      <c r="S11" s="679"/>
      <c r="T11" s="679"/>
      <c r="U11" s="679"/>
      <c r="V11" s="679"/>
      <c r="W11" s="679"/>
      <c r="X11" s="679"/>
      <c r="Y11" s="680"/>
      <c r="Z11" s="681">
        <v>3.6</v>
      </c>
      <c r="AA11" s="682"/>
      <c r="AB11" s="682"/>
      <c r="AC11" s="683"/>
      <c r="AD11" s="684">
        <v>947341</v>
      </c>
      <c r="AE11" s="679"/>
      <c r="AF11" s="679"/>
      <c r="AG11" s="679"/>
      <c r="AH11" s="679"/>
      <c r="AI11" s="679"/>
      <c r="AJ11" s="679"/>
      <c r="AK11" s="680"/>
      <c r="AL11" s="681">
        <v>8.1</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164337</v>
      </c>
      <c r="BH11" s="679"/>
      <c r="BI11" s="679"/>
      <c r="BJ11" s="679"/>
      <c r="BK11" s="679"/>
      <c r="BL11" s="679"/>
      <c r="BM11" s="679"/>
      <c r="BN11" s="680"/>
      <c r="BO11" s="715">
        <v>2.8</v>
      </c>
      <c r="BP11" s="715"/>
      <c r="BQ11" s="715"/>
      <c r="BR11" s="715"/>
      <c r="BS11" s="684">
        <v>32534</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937914</v>
      </c>
      <c r="CS11" s="679"/>
      <c r="CT11" s="679"/>
      <c r="CU11" s="679"/>
      <c r="CV11" s="679"/>
      <c r="CW11" s="679"/>
      <c r="CX11" s="679"/>
      <c r="CY11" s="680"/>
      <c r="CZ11" s="715">
        <v>3.9</v>
      </c>
      <c r="DA11" s="715"/>
      <c r="DB11" s="715"/>
      <c r="DC11" s="715"/>
      <c r="DD11" s="684">
        <v>597648</v>
      </c>
      <c r="DE11" s="679"/>
      <c r="DF11" s="679"/>
      <c r="DG11" s="679"/>
      <c r="DH11" s="679"/>
      <c r="DI11" s="679"/>
      <c r="DJ11" s="679"/>
      <c r="DK11" s="679"/>
      <c r="DL11" s="679"/>
      <c r="DM11" s="679"/>
      <c r="DN11" s="679"/>
      <c r="DO11" s="679"/>
      <c r="DP11" s="680"/>
      <c r="DQ11" s="684">
        <v>214182</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3493</v>
      </c>
      <c r="S12" s="679"/>
      <c r="T12" s="679"/>
      <c r="U12" s="679"/>
      <c r="V12" s="679"/>
      <c r="W12" s="679"/>
      <c r="X12" s="679"/>
      <c r="Y12" s="680"/>
      <c r="Z12" s="715">
        <v>0</v>
      </c>
      <c r="AA12" s="715"/>
      <c r="AB12" s="715"/>
      <c r="AC12" s="715"/>
      <c r="AD12" s="716">
        <v>3493</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2218631</v>
      </c>
      <c r="BH12" s="679"/>
      <c r="BI12" s="679"/>
      <c r="BJ12" s="679"/>
      <c r="BK12" s="679"/>
      <c r="BL12" s="679"/>
      <c r="BM12" s="679"/>
      <c r="BN12" s="680"/>
      <c r="BO12" s="715">
        <v>38.200000000000003</v>
      </c>
      <c r="BP12" s="715"/>
      <c r="BQ12" s="715"/>
      <c r="BR12" s="715"/>
      <c r="BS12" s="684" t="s">
        <v>126</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894831</v>
      </c>
      <c r="CS12" s="679"/>
      <c r="CT12" s="679"/>
      <c r="CU12" s="679"/>
      <c r="CV12" s="679"/>
      <c r="CW12" s="679"/>
      <c r="CX12" s="679"/>
      <c r="CY12" s="680"/>
      <c r="CZ12" s="715">
        <v>3.7</v>
      </c>
      <c r="DA12" s="715"/>
      <c r="DB12" s="715"/>
      <c r="DC12" s="715"/>
      <c r="DD12" s="684">
        <v>194000</v>
      </c>
      <c r="DE12" s="679"/>
      <c r="DF12" s="679"/>
      <c r="DG12" s="679"/>
      <c r="DH12" s="679"/>
      <c r="DI12" s="679"/>
      <c r="DJ12" s="679"/>
      <c r="DK12" s="679"/>
      <c r="DL12" s="679"/>
      <c r="DM12" s="679"/>
      <c r="DN12" s="679"/>
      <c r="DO12" s="679"/>
      <c r="DP12" s="680"/>
      <c r="DQ12" s="684">
        <v>288278</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237</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2207079</v>
      </c>
      <c r="BH13" s="679"/>
      <c r="BI13" s="679"/>
      <c r="BJ13" s="679"/>
      <c r="BK13" s="679"/>
      <c r="BL13" s="679"/>
      <c r="BM13" s="679"/>
      <c r="BN13" s="680"/>
      <c r="BO13" s="715">
        <v>38</v>
      </c>
      <c r="BP13" s="715"/>
      <c r="BQ13" s="715"/>
      <c r="BR13" s="715"/>
      <c r="BS13" s="684" t="s">
        <v>237</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3685008</v>
      </c>
      <c r="CS13" s="679"/>
      <c r="CT13" s="679"/>
      <c r="CU13" s="679"/>
      <c r="CV13" s="679"/>
      <c r="CW13" s="679"/>
      <c r="CX13" s="679"/>
      <c r="CY13" s="680"/>
      <c r="CZ13" s="715">
        <v>15.2</v>
      </c>
      <c r="DA13" s="715"/>
      <c r="DB13" s="715"/>
      <c r="DC13" s="715"/>
      <c r="DD13" s="684">
        <v>783570</v>
      </c>
      <c r="DE13" s="679"/>
      <c r="DF13" s="679"/>
      <c r="DG13" s="679"/>
      <c r="DH13" s="679"/>
      <c r="DI13" s="679"/>
      <c r="DJ13" s="679"/>
      <c r="DK13" s="679"/>
      <c r="DL13" s="679"/>
      <c r="DM13" s="679"/>
      <c r="DN13" s="679"/>
      <c r="DO13" s="679"/>
      <c r="DP13" s="680"/>
      <c r="DQ13" s="684">
        <v>2408449</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18355</v>
      </c>
      <c r="S14" s="679"/>
      <c r="T14" s="679"/>
      <c r="U14" s="679"/>
      <c r="V14" s="679"/>
      <c r="W14" s="679"/>
      <c r="X14" s="679"/>
      <c r="Y14" s="680"/>
      <c r="Z14" s="715">
        <v>0.1</v>
      </c>
      <c r="AA14" s="715"/>
      <c r="AB14" s="715"/>
      <c r="AC14" s="715"/>
      <c r="AD14" s="716">
        <v>18355</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124810</v>
      </c>
      <c r="BH14" s="679"/>
      <c r="BI14" s="679"/>
      <c r="BJ14" s="679"/>
      <c r="BK14" s="679"/>
      <c r="BL14" s="679"/>
      <c r="BM14" s="679"/>
      <c r="BN14" s="680"/>
      <c r="BO14" s="715">
        <v>2.1</v>
      </c>
      <c r="BP14" s="715"/>
      <c r="BQ14" s="715"/>
      <c r="BR14" s="715"/>
      <c r="BS14" s="684" t="s">
        <v>237</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718331</v>
      </c>
      <c r="CS14" s="679"/>
      <c r="CT14" s="679"/>
      <c r="CU14" s="679"/>
      <c r="CV14" s="679"/>
      <c r="CW14" s="679"/>
      <c r="CX14" s="679"/>
      <c r="CY14" s="680"/>
      <c r="CZ14" s="715">
        <v>3</v>
      </c>
      <c r="DA14" s="715"/>
      <c r="DB14" s="715"/>
      <c r="DC14" s="715"/>
      <c r="DD14" s="684">
        <v>39017</v>
      </c>
      <c r="DE14" s="679"/>
      <c r="DF14" s="679"/>
      <c r="DG14" s="679"/>
      <c r="DH14" s="679"/>
      <c r="DI14" s="679"/>
      <c r="DJ14" s="679"/>
      <c r="DK14" s="679"/>
      <c r="DL14" s="679"/>
      <c r="DM14" s="679"/>
      <c r="DN14" s="679"/>
      <c r="DO14" s="679"/>
      <c r="DP14" s="680"/>
      <c r="DQ14" s="684">
        <v>690604</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126</v>
      </c>
      <c r="AE15" s="716"/>
      <c r="AF15" s="716"/>
      <c r="AG15" s="716"/>
      <c r="AH15" s="716"/>
      <c r="AI15" s="716"/>
      <c r="AJ15" s="716"/>
      <c r="AK15" s="716"/>
      <c r="AL15" s="681" t="s">
        <v>126</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393323</v>
      </c>
      <c r="BH15" s="679"/>
      <c r="BI15" s="679"/>
      <c r="BJ15" s="679"/>
      <c r="BK15" s="679"/>
      <c r="BL15" s="679"/>
      <c r="BM15" s="679"/>
      <c r="BN15" s="680"/>
      <c r="BO15" s="715">
        <v>6.8</v>
      </c>
      <c r="BP15" s="715"/>
      <c r="BQ15" s="715"/>
      <c r="BR15" s="715"/>
      <c r="BS15" s="684" t="s">
        <v>237</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2217598</v>
      </c>
      <c r="CS15" s="679"/>
      <c r="CT15" s="679"/>
      <c r="CU15" s="679"/>
      <c r="CV15" s="679"/>
      <c r="CW15" s="679"/>
      <c r="CX15" s="679"/>
      <c r="CY15" s="680"/>
      <c r="CZ15" s="715">
        <v>9.1</v>
      </c>
      <c r="DA15" s="715"/>
      <c r="DB15" s="715"/>
      <c r="DC15" s="715"/>
      <c r="DD15" s="684">
        <v>853949</v>
      </c>
      <c r="DE15" s="679"/>
      <c r="DF15" s="679"/>
      <c r="DG15" s="679"/>
      <c r="DH15" s="679"/>
      <c r="DI15" s="679"/>
      <c r="DJ15" s="679"/>
      <c r="DK15" s="679"/>
      <c r="DL15" s="679"/>
      <c r="DM15" s="679"/>
      <c r="DN15" s="679"/>
      <c r="DO15" s="679"/>
      <c r="DP15" s="680"/>
      <c r="DQ15" s="684">
        <v>1238915</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4761</v>
      </c>
      <c r="S16" s="679"/>
      <c r="T16" s="679"/>
      <c r="U16" s="679"/>
      <c r="V16" s="679"/>
      <c r="W16" s="679"/>
      <c r="X16" s="679"/>
      <c r="Y16" s="680"/>
      <c r="Z16" s="715">
        <v>0</v>
      </c>
      <c r="AA16" s="715"/>
      <c r="AB16" s="715"/>
      <c r="AC16" s="715"/>
      <c r="AD16" s="716">
        <v>4761</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237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913688</v>
      </c>
      <c r="CS16" s="679"/>
      <c r="CT16" s="679"/>
      <c r="CU16" s="679"/>
      <c r="CV16" s="679"/>
      <c r="CW16" s="679"/>
      <c r="CX16" s="679"/>
      <c r="CY16" s="680"/>
      <c r="CZ16" s="715">
        <v>3.8</v>
      </c>
      <c r="DA16" s="715"/>
      <c r="DB16" s="715"/>
      <c r="DC16" s="715"/>
      <c r="DD16" s="684" t="s">
        <v>237</v>
      </c>
      <c r="DE16" s="679"/>
      <c r="DF16" s="679"/>
      <c r="DG16" s="679"/>
      <c r="DH16" s="679"/>
      <c r="DI16" s="679"/>
      <c r="DJ16" s="679"/>
      <c r="DK16" s="679"/>
      <c r="DL16" s="679"/>
      <c r="DM16" s="679"/>
      <c r="DN16" s="679"/>
      <c r="DO16" s="679"/>
      <c r="DP16" s="680"/>
      <c r="DQ16" s="684">
        <v>90023</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111340</v>
      </c>
      <c r="S17" s="679"/>
      <c r="T17" s="679"/>
      <c r="U17" s="679"/>
      <c r="V17" s="679"/>
      <c r="W17" s="679"/>
      <c r="X17" s="679"/>
      <c r="Y17" s="680"/>
      <c r="Z17" s="715">
        <v>0.4</v>
      </c>
      <c r="AA17" s="715"/>
      <c r="AB17" s="715"/>
      <c r="AC17" s="715"/>
      <c r="AD17" s="716">
        <v>111340</v>
      </c>
      <c r="AE17" s="716"/>
      <c r="AF17" s="716"/>
      <c r="AG17" s="716"/>
      <c r="AH17" s="716"/>
      <c r="AI17" s="716"/>
      <c r="AJ17" s="716"/>
      <c r="AK17" s="716"/>
      <c r="AL17" s="681">
        <v>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237</v>
      </c>
      <c r="BP17" s="715"/>
      <c r="BQ17" s="715"/>
      <c r="BR17" s="715"/>
      <c r="BS17" s="684" t="s">
        <v>126</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1894654</v>
      </c>
      <c r="CS17" s="679"/>
      <c r="CT17" s="679"/>
      <c r="CU17" s="679"/>
      <c r="CV17" s="679"/>
      <c r="CW17" s="679"/>
      <c r="CX17" s="679"/>
      <c r="CY17" s="680"/>
      <c r="CZ17" s="715">
        <v>7.8</v>
      </c>
      <c r="DA17" s="715"/>
      <c r="DB17" s="715"/>
      <c r="DC17" s="715"/>
      <c r="DD17" s="684" t="s">
        <v>237</v>
      </c>
      <c r="DE17" s="679"/>
      <c r="DF17" s="679"/>
      <c r="DG17" s="679"/>
      <c r="DH17" s="679"/>
      <c r="DI17" s="679"/>
      <c r="DJ17" s="679"/>
      <c r="DK17" s="679"/>
      <c r="DL17" s="679"/>
      <c r="DM17" s="679"/>
      <c r="DN17" s="679"/>
      <c r="DO17" s="679"/>
      <c r="DP17" s="680"/>
      <c r="DQ17" s="684">
        <v>1750619</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52371</v>
      </c>
      <c r="S18" s="679"/>
      <c r="T18" s="679"/>
      <c r="U18" s="679"/>
      <c r="V18" s="679"/>
      <c r="W18" s="679"/>
      <c r="X18" s="679"/>
      <c r="Y18" s="680"/>
      <c r="Z18" s="715">
        <v>0.2</v>
      </c>
      <c r="AA18" s="715"/>
      <c r="AB18" s="715"/>
      <c r="AC18" s="715"/>
      <c r="AD18" s="716">
        <v>52371</v>
      </c>
      <c r="AE18" s="716"/>
      <c r="AF18" s="716"/>
      <c r="AG18" s="716"/>
      <c r="AH18" s="716"/>
      <c r="AI18" s="716"/>
      <c r="AJ18" s="716"/>
      <c r="AK18" s="716"/>
      <c r="AL18" s="681">
        <v>0.4</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237</v>
      </c>
      <c r="BP18" s="715"/>
      <c r="BQ18" s="715"/>
      <c r="BR18" s="715"/>
      <c r="BS18" s="684" t="s">
        <v>126</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v>78343</v>
      </c>
      <c r="CS18" s="679"/>
      <c r="CT18" s="679"/>
      <c r="CU18" s="679"/>
      <c r="CV18" s="679"/>
      <c r="CW18" s="679"/>
      <c r="CX18" s="679"/>
      <c r="CY18" s="680"/>
      <c r="CZ18" s="715">
        <v>0.3</v>
      </c>
      <c r="DA18" s="715"/>
      <c r="DB18" s="715"/>
      <c r="DC18" s="715"/>
      <c r="DD18" s="684" t="s">
        <v>126</v>
      </c>
      <c r="DE18" s="679"/>
      <c r="DF18" s="679"/>
      <c r="DG18" s="679"/>
      <c r="DH18" s="679"/>
      <c r="DI18" s="679"/>
      <c r="DJ18" s="679"/>
      <c r="DK18" s="679"/>
      <c r="DL18" s="679"/>
      <c r="DM18" s="679"/>
      <c r="DN18" s="679"/>
      <c r="DO18" s="679"/>
      <c r="DP18" s="680"/>
      <c r="DQ18" s="684">
        <v>54709</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2468</v>
      </c>
      <c r="S19" s="679"/>
      <c r="T19" s="679"/>
      <c r="U19" s="679"/>
      <c r="V19" s="679"/>
      <c r="W19" s="679"/>
      <c r="X19" s="679"/>
      <c r="Y19" s="680"/>
      <c r="Z19" s="715">
        <v>0</v>
      </c>
      <c r="AA19" s="715"/>
      <c r="AB19" s="715"/>
      <c r="AC19" s="715"/>
      <c r="AD19" s="716">
        <v>2468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465893</v>
      </c>
      <c r="BH19" s="679"/>
      <c r="BI19" s="679"/>
      <c r="BJ19" s="679"/>
      <c r="BK19" s="679"/>
      <c r="BL19" s="679"/>
      <c r="BM19" s="679"/>
      <c r="BN19" s="680"/>
      <c r="BO19" s="715">
        <v>8</v>
      </c>
      <c r="BP19" s="715"/>
      <c r="BQ19" s="715"/>
      <c r="BR19" s="715"/>
      <c r="BS19" s="684" t="s">
        <v>237</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126</v>
      </c>
      <c r="DA19" s="715"/>
      <c r="DB19" s="715"/>
      <c r="DC19" s="715"/>
      <c r="DD19" s="684" t="s">
        <v>126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868</v>
      </c>
      <c r="S20" s="679"/>
      <c r="T20" s="679"/>
      <c r="U20" s="679"/>
      <c r="V20" s="679"/>
      <c r="W20" s="679"/>
      <c r="X20" s="679"/>
      <c r="Y20" s="680"/>
      <c r="Z20" s="715">
        <v>0</v>
      </c>
      <c r="AA20" s="715"/>
      <c r="AB20" s="715"/>
      <c r="AC20" s="715"/>
      <c r="AD20" s="716">
        <v>868</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465893</v>
      </c>
      <c r="BH20" s="679"/>
      <c r="BI20" s="679"/>
      <c r="BJ20" s="679"/>
      <c r="BK20" s="679"/>
      <c r="BL20" s="679"/>
      <c r="BM20" s="679"/>
      <c r="BN20" s="680"/>
      <c r="BO20" s="715">
        <v>8</v>
      </c>
      <c r="BP20" s="715"/>
      <c r="BQ20" s="715"/>
      <c r="BR20" s="715"/>
      <c r="BS20" s="684" t="s">
        <v>126</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24294107</v>
      </c>
      <c r="CS20" s="679"/>
      <c r="CT20" s="679"/>
      <c r="CU20" s="679"/>
      <c r="CV20" s="679"/>
      <c r="CW20" s="679"/>
      <c r="CX20" s="679"/>
      <c r="CY20" s="680"/>
      <c r="CZ20" s="715">
        <v>100</v>
      </c>
      <c r="DA20" s="715"/>
      <c r="DB20" s="715"/>
      <c r="DC20" s="715"/>
      <c r="DD20" s="684">
        <v>2622939</v>
      </c>
      <c r="DE20" s="679"/>
      <c r="DF20" s="679"/>
      <c r="DG20" s="679"/>
      <c r="DH20" s="679"/>
      <c r="DI20" s="679"/>
      <c r="DJ20" s="679"/>
      <c r="DK20" s="679"/>
      <c r="DL20" s="679"/>
      <c r="DM20" s="679"/>
      <c r="DN20" s="679"/>
      <c r="DO20" s="679"/>
      <c r="DP20" s="680"/>
      <c r="DQ20" s="684">
        <v>15062955</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55633</v>
      </c>
      <c r="S21" s="679"/>
      <c r="T21" s="679"/>
      <c r="U21" s="679"/>
      <c r="V21" s="679"/>
      <c r="W21" s="679"/>
      <c r="X21" s="679"/>
      <c r="Y21" s="680"/>
      <c r="Z21" s="715">
        <v>0.2</v>
      </c>
      <c r="AA21" s="715"/>
      <c r="AB21" s="715"/>
      <c r="AC21" s="715"/>
      <c r="AD21" s="716">
        <v>55633</v>
      </c>
      <c r="AE21" s="716"/>
      <c r="AF21" s="716"/>
      <c r="AG21" s="716"/>
      <c r="AH21" s="716"/>
      <c r="AI21" s="716"/>
      <c r="AJ21" s="716"/>
      <c r="AK21" s="716"/>
      <c r="AL21" s="681">
        <v>0.5</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126</v>
      </c>
      <c r="BH21" s="679"/>
      <c r="BI21" s="679"/>
      <c r="BJ21" s="679"/>
      <c r="BK21" s="679"/>
      <c r="BL21" s="679"/>
      <c r="BM21" s="679"/>
      <c r="BN21" s="680"/>
      <c r="BO21" s="715" t="s">
        <v>126</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7183778</v>
      </c>
      <c r="S22" s="679"/>
      <c r="T22" s="679"/>
      <c r="U22" s="679"/>
      <c r="V22" s="679"/>
      <c r="W22" s="679"/>
      <c r="X22" s="679"/>
      <c r="Y22" s="680"/>
      <c r="Z22" s="715">
        <v>27.6</v>
      </c>
      <c r="AA22" s="715"/>
      <c r="AB22" s="715"/>
      <c r="AC22" s="715"/>
      <c r="AD22" s="716">
        <v>5014448</v>
      </c>
      <c r="AE22" s="716"/>
      <c r="AF22" s="716"/>
      <c r="AG22" s="716"/>
      <c r="AH22" s="716"/>
      <c r="AI22" s="716"/>
      <c r="AJ22" s="716"/>
      <c r="AK22" s="716"/>
      <c r="AL22" s="681">
        <v>43</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126</v>
      </c>
      <c r="BH22" s="679"/>
      <c r="BI22" s="679"/>
      <c r="BJ22" s="679"/>
      <c r="BK22" s="679"/>
      <c r="BL22" s="679"/>
      <c r="BM22" s="679"/>
      <c r="BN22" s="680"/>
      <c r="BO22" s="715" t="s">
        <v>237</v>
      </c>
      <c r="BP22" s="715"/>
      <c r="BQ22" s="715"/>
      <c r="BR22" s="715"/>
      <c r="BS22" s="684" t="s">
        <v>126</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5014448</v>
      </c>
      <c r="S23" s="679"/>
      <c r="T23" s="679"/>
      <c r="U23" s="679"/>
      <c r="V23" s="679"/>
      <c r="W23" s="679"/>
      <c r="X23" s="679"/>
      <c r="Y23" s="680"/>
      <c r="Z23" s="715">
        <v>19.3</v>
      </c>
      <c r="AA23" s="715"/>
      <c r="AB23" s="715"/>
      <c r="AC23" s="715"/>
      <c r="AD23" s="716">
        <v>5014448</v>
      </c>
      <c r="AE23" s="716"/>
      <c r="AF23" s="716"/>
      <c r="AG23" s="716"/>
      <c r="AH23" s="716"/>
      <c r="AI23" s="716"/>
      <c r="AJ23" s="716"/>
      <c r="AK23" s="716"/>
      <c r="AL23" s="681">
        <v>43</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v>465893</v>
      </c>
      <c r="BH23" s="679"/>
      <c r="BI23" s="679"/>
      <c r="BJ23" s="679"/>
      <c r="BK23" s="679"/>
      <c r="BL23" s="679"/>
      <c r="BM23" s="679"/>
      <c r="BN23" s="680"/>
      <c r="BO23" s="715">
        <v>8</v>
      </c>
      <c r="BP23" s="715"/>
      <c r="BQ23" s="715"/>
      <c r="BR23" s="715"/>
      <c r="BS23" s="684" t="s">
        <v>126</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545395</v>
      </c>
      <c r="S24" s="679"/>
      <c r="T24" s="679"/>
      <c r="U24" s="679"/>
      <c r="V24" s="679"/>
      <c r="W24" s="679"/>
      <c r="X24" s="679"/>
      <c r="Y24" s="680"/>
      <c r="Z24" s="715">
        <v>2.1</v>
      </c>
      <c r="AA24" s="715"/>
      <c r="AB24" s="715"/>
      <c r="AC24" s="715"/>
      <c r="AD24" s="716" t="s">
        <v>126</v>
      </c>
      <c r="AE24" s="716"/>
      <c r="AF24" s="716"/>
      <c r="AG24" s="716"/>
      <c r="AH24" s="716"/>
      <c r="AI24" s="716"/>
      <c r="AJ24" s="716"/>
      <c r="AK24" s="716"/>
      <c r="AL24" s="681" t="s">
        <v>126</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126</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10204352</v>
      </c>
      <c r="CS24" s="734"/>
      <c r="CT24" s="734"/>
      <c r="CU24" s="734"/>
      <c r="CV24" s="734"/>
      <c r="CW24" s="734"/>
      <c r="CX24" s="734"/>
      <c r="CY24" s="777"/>
      <c r="CZ24" s="778">
        <v>42</v>
      </c>
      <c r="DA24" s="749"/>
      <c r="DB24" s="749"/>
      <c r="DC24" s="781"/>
      <c r="DD24" s="776">
        <v>6512831</v>
      </c>
      <c r="DE24" s="734"/>
      <c r="DF24" s="734"/>
      <c r="DG24" s="734"/>
      <c r="DH24" s="734"/>
      <c r="DI24" s="734"/>
      <c r="DJ24" s="734"/>
      <c r="DK24" s="777"/>
      <c r="DL24" s="776">
        <v>6326068</v>
      </c>
      <c r="DM24" s="734"/>
      <c r="DN24" s="734"/>
      <c r="DO24" s="734"/>
      <c r="DP24" s="734"/>
      <c r="DQ24" s="734"/>
      <c r="DR24" s="734"/>
      <c r="DS24" s="734"/>
      <c r="DT24" s="734"/>
      <c r="DU24" s="734"/>
      <c r="DV24" s="777"/>
      <c r="DW24" s="778">
        <v>51.6</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1623935</v>
      </c>
      <c r="S25" s="679"/>
      <c r="T25" s="679"/>
      <c r="U25" s="679"/>
      <c r="V25" s="679"/>
      <c r="W25" s="679"/>
      <c r="X25" s="679"/>
      <c r="Y25" s="680"/>
      <c r="Z25" s="715">
        <v>6.2</v>
      </c>
      <c r="AA25" s="715"/>
      <c r="AB25" s="715"/>
      <c r="AC25" s="715"/>
      <c r="AD25" s="716" t="s">
        <v>126</v>
      </c>
      <c r="AE25" s="716"/>
      <c r="AF25" s="716"/>
      <c r="AG25" s="716"/>
      <c r="AH25" s="716"/>
      <c r="AI25" s="716"/>
      <c r="AJ25" s="716"/>
      <c r="AK25" s="716"/>
      <c r="AL25" s="681" t="s">
        <v>126</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237</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3528332</v>
      </c>
      <c r="CS25" s="697"/>
      <c r="CT25" s="697"/>
      <c r="CU25" s="697"/>
      <c r="CV25" s="697"/>
      <c r="CW25" s="697"/>
      <c r="CX25" s="697"/>
      <c r="CY25" s="698"/>
      <c r="CZ25" s="681">
        <v>14.5</v>
      </c>
      <c r="DA25" s="699"/>
      <c r="DB25" s="699"/>
      <c r="DC25" s="700"/>
      <c r="DD25" s="684">
        <v>3282276</v>
      </c>
      <c r="DE25" s="697"/>
      <c r="DF25" s="697"/>
      <c r="DG25" s="697"/>
      <c r="DH25" s="697"/>
      <c r="DI25" s="697"/>
      <c r="DJ25" s="697"/>
      <c r="DK25" s="698"/>
      <c r="DL25" s="684">
        <v>3097513</v>
      </c>
      <c r="DM25" s="697"/>
      <c r="DN25" s="697"/>
      <c r="DO25" s="697"/>
      <c r="DP25" s="697"/>
      <c r="DQ25" s="697"/>
      <c r="DR25" s="697"/>
      <c r="DS25" s="697"/>
      <c r="DT25" s="697"/>
      <c r="DU25" s="697"/>
      <c r="DV25" s="698"/>
      <c r="DW25" s="681">
        <v>25.3</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14232299</v>
      </c>
      <c r="S26" s="679"/>
      <c r="T26" s="679"/>
      <c r="U26" s="679"/>
      <c r="V26" s="679"/>
      <c r="W26" s="679"/>
      <c r="X26" s="679"/>
      <c r="Y26" s="680"/>
      <c r="Z26" s="715">
        <v>54.7</v>
      </c>
      <c r="AA26" s="715"/>
      <c r="AB26" s="715"/>
      <c r="AC26" s="715"/>
      <c r="AD26" s="716">
        <v>11597076</v>
      </c>
      <c r="AE26" s="716"/>
      <c r="AF26" s="716"/>
      <c r="AG26" s="716"/>
      <c r="AH26" s="716"/>
      <c r="AI26" s="716"/>
      <c r="AJ26" s="716"/>
      <c r="AK26" s="716"/>
      <c r="AL26" s="681">
        <v>99.4</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237</v>
      </c>
      <c r="BH26" s="679"/>
      <c r="BI26" s="679"/>
      <c r="BJ26" s="679"/>
      <c r="BK26" s="679"/>
      <c r="BL26" s="679"/>
      <c r="BM26" s="679"/>
      <c r="BN26" s="680"/>
      <c r="BO26" s="715" t="s">
        <v>126</v>
      </c>
      <c r="BP26" s="715"/>
      <c r="BQ26" s="715"/>
      <c r="BR26" s="715"/>
      <c r="BS26" s="684" t="s">
        <v>237</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2167776</v>
      </c>
      <c r="CS26" s="679"/>
      <c r="CT26" s="679"/>
      <c r="CU26" s="679"/>
      <c r="CV26" s="679"/>
      <c r="CW26" s="679"/>
      <c r="CX26" s="679"/>
      <c r="CY26" s="680"/>
      <c r="CZ26" s="681">
        <v>8.9</v>
      </c>
      <c r="DA26" s="699"/>
      <c r="DB26" s="699"/>
      <c r="DC26" s="700"/>
      <c r="DD26" s="684">
        <v>1995297</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7129</v>
      </c>
      <c r="S27" s="679"/>
      <c r="T27" s="679"/>
      <c r="U27" s="679"/>
      <c r="V27" s="679"/>
      <c r="W27" s="679"/>
      <c r="X27" s="679"/>
      <c r="Y27" s="680"/>
      <c r="Z27" s="715">
        <v>0</v>
      </c>
      <c r="AA27" s="715"/>
      <c r="AB27" s="715"/>
      <c r="AC27" s="715"/>
      <c r="AD27" s="716">
        <v>7129</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5812289</v>
      </c>
      <c r="BH27" s="679"/>
      <c r="BI27" s="679"/>
      <c r="BJ27" s="679"/>
      <c r="BK27" s="679"/>
      <c r="BL27" s="679"/>
      <c r="BM27" s="679"/>
      <c r="BN27" s="680"/>
      <c r="BO27" s="715">
        <v>100</v>
      </c>
      <c r="BP27" s="715"/>
      <c r="BQ27" s="715"/>
      <c r="BR27" s="715"/>
      <c r="BS27" s="684">
        <v>32534</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4781366</v>
      </c>
      <c r="CS27" s="697"/>
      <c r="CT27" s="697"/>
      <c r="CU27" s="697"/>
      <c r="CV27" s="697"/>
      <c r="CW27" s="697"/>
      <c r="CX27" s="697"/>
      <c r="CY27" s="698"/>
      <c r="CZ27" s="681">
        <v>19.7</v>
      </c>
      <c r="DA27" s="699"/>
      <c r="DB27" s="699"/>
      <c r="DC27" s="700"/>
      <c r="DD27" s="684">
        <v>1479936</v>
      </c>
      <c r="DE27" s="697"/>
      <c r="DF27" s="697"/>
      <c r="DG27" s="697"/>
      <c r="DH27" s="697"/>
      <c r="DI27" s="697"/>
      <c r="DJ27" s="697"/>
      <c r="DK27" s="698"/>
      <c r="DL27" s="684">
        <v>1477936</v>
      </c>
      <c r="DM27" s="697"/>
      <c r="DN27" s="697"/>
      <c r="DO27" s="697"/>
      <c r="DP27" s="697"/>
      <c r="DQ27" s="697"/>
      <c r="DR27" s="697"/>
      <c r="DS27" s="697"/>
      <c r="DT27" s="697"/>
      <c r="DU27" s="697"/>
      <c r="DV27" s="698"/>
      <c r="DW27" s="681">
        <v>12.1</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77523</v>
      </c>
      <c r="S28" s="679"/>
      <c r="T28" s="679"/>
      <c r="U28" s="679"/>
      <c r="V28" s="679"/>
      <c r="W28" s="679"/>
      <c r="X28" s="679"/>
      <c r="Y28" s="680"/>
      <c r="Z28" s="715">
        <v>0.3</v>
      </c>
      <c r="AA28" s="715"/>
      <c r="AB28" s="715"/>
      <c r="AC28" s="715"/>
      <c r="AD28" s="716" t="s">
        <v>237</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1894654</v>
      </c>
      <c r="CS28" s="679"/>
      <c r="CT28" s="679"/>
      <c r="CU28" s="679"/>
      <c r="CV28" s="679"/>
      <c r="CW28" s="679"/>
      <c r="CX28" s="679"/>
      <c r="CY28" s="680"/>
      <c r="CZ28" s="681">
        <v>7.8</v>
      </c>
      <c r="DA28" s="699"/>
      <c r="DB28" s="699"/>
      <c r="DC28" s="700"/>
      <c r="DD28" s="684">
        <v>1750619</v>
      </c>
      <c r="DE28" s="679"/>
      <c r="DF28" s="679"/>
      <c r="DG28" s="679"/>
      <c r="DH28" s="679"/>
      <c r="DI28" s="679"/>
      <c r="DJ28" s="679"/>
      <c r="DK28" s="680"/>
      <c r="DL28" s="684">
        <v>1750619</v>
      </c>
      <c r="DM28" s="679"/>
      <c r="DN28" s="679"/>
      <c r="DO28" s="679"/>
      <c r="DP28" s="679"/>
      <c r="DQ28" s="679"/>
      <c r="DR28" s="679"/>
      <c r="DS28" s="679"/>
      <c r="DT28" s="679"/>
      <c r="DU28" s="679"/>
      <c r="DV28" s="680"/>
      <c r="DW28" s="681">
        <v>14.3</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374786</v>
      </c>
      <c r="S29" s="679"/>
      <c r="T29" s="679"/>
      <c r="U29" s="679"/>
      <c r="V29" s="679"/>
      <c r="W29" s="679"/>
      <c r="X29" s="679"/>
      <c r="Y29" s="680"/>
      <c r="Z29" s="715">
        <v>1.4</v>
      </c>
      <c r="AA29" s="715"/>
      <c r="AB29" s="715"/>
      <c r="AC29" s="715"/>
      <c r="AD29" s="716">
        <v>23350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70</v>
      </c>
      <c r="CG29" s="712"/>
      <c r="CH29" s="712"/>
      <c r="CI29" s="712"/>
      <c r="CJ29" s="712"/>
      <c r="CK29" s="712"/>
      <c r="CL29" s="712"/>
      <c r="CM29" s="712"/>
      <c r="CN29" s="712"/>
      <c r="CO29" s="712"/>
      <c r="CP29" s="712"/>
      <c r="CQ29" s="713"/>
      <c r="CR29" s="678">
        <v>1894611</v>
      </c>
      <c r="CS29" s="697"/>
      <c r="CT29" s="697"/>
      <c r="CU29" s="697"/>
      <c r="CV29" s="697"/>
      <c r="CW29" s="697"/>
      <c r="CX29" s="697"/>
      <c r="CY29" s="698"/>
      <c r="CZ29" s="681">
        <v>7.8</v>
      </c>
      <c r="DA29" s="699"/>
      <c r="DB29" s="699"/>
      <c r="DC29" s="700"/>
      <c r="DD29" s="684">
        <v>1750576</v>
      </c>
      <c r="DE29" s="697"/>
      <c r="DF29" s="697"/>
      <c r="DG29" s="697"/>
      <c r="DH29" s="697"/>
      <c r="DI29" s="697"/>
      <c r="DJ29" s="697"/>
      <c r="DK29" s="698"/>
      <c r="DL29" s="684">
        <v>1750576</v>
      </c>
      <c r="DM29" s="697"/>
      <c r="DN29" s="697"/>
      <c r="DO29" s="697"/>
      <c r="DP29" s="697"/>
      <c r="DQ29" s="697"/>
      <c r="DR29" s="697"/>
      <c r="DS29" s="697"/>
      <c r="DT29" s="697"/>
      <c r="DU29" s="697"/>
      <c r="DV29" s="698"/>
      <c r="DW29" s="681">
        <v>14.3</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105569</v>
      </c>
      <c r="S30" s="679"/>
      <c r="T30" s="679"/>
      <c r="U30" s="679"/>
      <c r="V30" s="679"/>
      <c r="W30" s="679"/>
      <c r="X30" s="679"/>
      <c r="Y30" s="680"/>
      <c r="Z30" s="715">
        <v>0.4</v>
      </c>
      <c r="AA30" s="715"/>
      <c r="AB30" s="715"/>
      <c r="AC30" s="715"/>
      <c r="AD30" s="716" t="s">
        <v>126</v>
      </c>
      <c r="AE30" s="716"/>
      <c r="AF30" s="716"/>
      <c r="AG30" s="716"/>
      <c r="AH30" s="716"/>
      <c r="AI30" s="716"/>
      <c r="AJ30" s="716"/>
      <c r="AK30" s="716"/>
      <c r="AL30" s="681" t="s">
        <v>126</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1805151</v>
      </c>
      <c r="CS30" s="679"/>
      <c r="CT30" s="679"/>
      <c r="CU30" s="679"/>
      <c r="CV30" s="679"/>
      <c r="CW30" s="679"/>
      <c r="CX30" s="679"/>
      <c r="CY30" s="680"/>
      <c r="CZ30" s="681">
        <v>7.4</v>
      </c>
      <c r="DA30" s="699"/>
      <c r="DB30" s="699"/>
      <c r="DC30" s="700"/>
      <c r="DD30" s="684">
        <v>1676250</v>
      </c>
      <c r="DE30" s="679"/>
      <c r="DF30" s="679"/>
      <c r="DG30" s="679"/>
      <c r="DH30" s="679"/>
      <c r="DI30" s="679"/>
      <c r="DJ30" s="679"/>
      <c r="DK30" s="680"/>
      <c r="DL30" s="684">
        <v>1676250</v>
      </c>
      <c r="DM30" s="679"/>
      <c r="DN30" s="679"/>
      <c r="DO30" s="679"/>
      <c r="DP30" s="679"/>
      <c r="DQ30" s="679"/>
      <c r="DR30" s="679"/>
      <c r="DS30" s="679"/>
      <c r="DT30" s="679"/>
      <c r="DU30" s="679"/>
      <c r="DV30" s="680"/>
      <c r="DW30" s="681">
        <v>13.7</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3739543</v>
      </c>
      <c r="S31" s="679"/>
      <c r="T31" s="679"/>
      <c r="U31" s="679"/>
      <c r="V31" s="679"/>
      <c r="W31" s="679"/>
      <c r="X31" s="679"/>
      <c r="Y31" s="680"/>
      <c r="Z31" s="715">
        <v>14.4</v>
      </c>
      <c r="AA31" s="715"/>
      <c r="AB31" s="715"/>
      <c r="AC31" s="715"/>
      <c r="AD31" s="716" t="s">
        <v>126</v>
      </c>
      <c r="AE31" s="716"/>
      <c r="AF31" s="716"/>
      <c r="AG31" s="716"/>
      <c r="AH31" s="716"/>
      <c r="AI31" s="716"/>
      <c r="AJ31" s="716"/>
      <c r="AK31" s="716"/>
      <c r="AL31" s="681" t="s">
        <v>126</v>
      </c>
      <c r="AM31" s="682"/>
      <c r="AN31" s="682"/>
      <c r="AO31" s="717"/>
      <c r="AP31" s="752" t="s">
        <v>308</v>
      </c>
      <c r="AQ31" s="753"/>
      <c r="AR31" s="753"/>
      <c r="AS31" s="753"/>
      <c r="AT31" s="758" t="s">
        <v>309</v>
      </c>
      <c r="AU31" s="229"/>
      <c r="AV31" s="229"/>
      <c r="AW31" s="229"/>
      <c r="AX31" s="744" t="s">
        <v>184</v>
      </c>
      <c r="AY31" s="745"/>
      <c r="AZ31" s="745"/>
      <c r="BA31" s="745"/>
      <c r="BB31" s="745"/>
      <c r="BC31" s="745"/>
      <c r="BD31" s="745"/>
      <c r="BE31" s="745"/>
      <c r="BF31" s="746"/>
      <c r="BG31" s="747">
        <v>99</v>
      </c>
      <c r="BH31" s="748"/>
      <c r="BI31" s="748"/>
      <c r="BJ31" s="748"/>
      <c r="BK31" s="748"/>
      <c r="BL31" s="748"/>
      <c r="BM31" s="749">
        <v>97.6</v>
      </c>
      <c r="BN31" s="748"/>
      <c r="BO31" s="748"/>
      <c r="BP31" s="748"/>
      <c r="BQ31" s="750"/>
      <c r="BR31" s="747">
        <v>99.3</v>
      </c>
      <c r="BS31" s="748"/>
      <c r="BT31" s="748"/>
      <c r="BU31" s="748"/>
      <c r="BV31" s="748"/>
      <c r="BW31" s="748"/>
      <c r="BX31" s="749">
        <v>97.8</v>
      </c>
      <c r="BY31" s="748"/>
      <c r="BZ31" s="748"/>
      <c r="CA31" s="748"/>
      <c r="CB31" s="750"/>
      <c r="CD31" s="769"/>
      <c r="CE31" s="770"/>
      <c r="CF31" s="711" t="s">
        <v>310</v>
      </c>
      <c r="CG31" s="712"/>
      <c r="CH31" s="712"/>
      <c r="CI31" s="712"/>
      <c r="CJ31" s="712"/>
      <c r="CK31" s="712"/>
      <c r="CL31" s="712"/>
      <c r="CM31" s="712"/>
      <c r="CN31" s="712"/>
      <c r="CO31" s="712"/>
      <c r="CP31" s="712"/>
      <c r="CQ31" s="713"/>
      <c r="CR31" s="678">
        <v>89460</v>
      </c>
      <c r="CS31" s="697"/>
      <c r="CT31" s="697"/>
      <c r="CU31" s="697"/>
      <c r="CV31" s="697"/>
      <c r="CW31" s="697"/>
      <c r="CX31" s="697"/>
      <c r="CY31" s="698"/>
      <c r="CZ31" s="681">
        <v>0.4</v>
      </c>
      <c r="DA31" s="699"/>
      <c r="DB31" s="699"/>
      <c r="DC31" s="700"/>
      <c r="DD31" s="684">
        <v>74326</v>
      </c>
      <c r="DE31" s="697"/>
      <c r="DF31" s="697"/>
      <c r="DG31" s="697"/>
      <c r="DH31" s="697"/>
      <c r="DI31" s="697"/>
      <c r="DJ31" s="697"/>
      <c r="DK31" s="698"/>
      <c r="DL31" s="684">
        <v>74326</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126</v>
      </c>
      <c r="S32" s="679"/>
      <c r="T32" s="679"/>
      <c r="U32" s="679"/>
      <c r="V32" s="679"/>
      <c r="W32" s="679"/>
      <c r="X32" s="679"/>
      <c r="Y32" s="680"/>
      <c r="Z32" s="715" t="s">
        <v>237</v>
      </c>
      <c r="AA32" s="715"/>
      <c r="AB32" s="715"/>
      <c r="AC32" s="715"/>
      <c r="AD32" s="716" t="s">
        <v>237</v>
      </c>
      <c r="AE32" s="716"/>
      <c r="AF32" s="716"/>
      <c r="AG32" s="716"/>
      <c r="AH32" s="716"/>
      <c r="AI32" s="716"/>
      <c r="AJ32" s="716"/>
      <c r="AK32" s="716"/>
      <c r="AL32" s="681" t="s">
        <v>126</v>
      </c>
      <c r="AM32" s="682"/>
      <c r="AN32" s="682"/>
      <c r="AO32" s="717"/>
      <c r="AP32" s="754"/>
      <c r="AQ32" s="755"/>
      <c r="AR32" s="755"/>
      <c r="AS32" s="755"/>
      <c r="AT32" s="759"/>
      <c r="AU32" s="228" t="s">
        <v>312</v>
      </c>
      <c r="AV32" s="228"/>
      <c r="AW32" s="228"/>
      <c r="AX32" s="675" t="s">
        <v>313</v>
      </c>
      <c r="AY32" s="676"/>
      <c r="AZ32" s="676"/>
      <c r="BA32" s="676"/>
      <c r="BB32" s="676"/>
      <c r="BC32" s="676"/>
      <c r="BD32" s="676"/>
      <c r="BE32" s="676"/>
      <c r="BF32" s="677"/>
      <c r="BG32" s="751">
        <v>98.8</v>
      </c>
      <c r="BH32" s="697"/>
      <c r="BI32" s="697"/>
      <c r="BJ32" s="697"/>
      <c r="BK32" s="697"/>
      <c r="BL32" s="697"/>
      <c r="BM32" s="682">
        <v>97.7</v>
      </c>
      <c r="BN32" s="743"/>
      <c r="BO32" s="743"/>
      <c r="BP32" s="743"/>
      <c r="BQ32" s="721"/>
      <c r="BR32" s="751">
        <v>99.1</v>
      </c>
      <c r="BS32" s="697"/>
      <c r="BT32" s="697"/>
      <c r="BU32" s="697"/>
      <c r="BV32" s="697"/>
      <c r="BW32" s="697"/>
      <c r="BX32" s="682">
        <v>98</v>
      </c>
      <c r="BY32" s="743"/>
      <c r="BZ32" s="743"/>
      <c r="CA32" s="743"/>
      <c r="CB32" s="721"/>
      <c r="CD32" s="771"/>
      <c r="CE32" s="772"/>
      <c r="CF32" s="711" t="s">
        <v>314</v>
      </c>
      <c r="CG32" s="712"/>
      <c r="CH32" s="712"/>
      <c r="CI32" s="712"/>
      <c r="CJ32" s="712"/>
      <c r="CK32" s="712"/>
      <c r="CL32" s="712"/>
      <c r="CM32" s="712"/>
      <c r="CN32" s="712"/>
      <c r="CO32" s="712"/>
      <c r="CP32" s="712"/>
      <c r="CQ32" s="713"/>
      <c r="CR32" s="678">
        <v>43</v>
      </c>
      <c r="CS32" s="679"/>
      <c r="CT32" s="679"/>
      <c r="CU32" s="679"/>
      <c r="CV32" s="679"/>
      <c r="CW32" s="679"/>
      <c r="CX32" s="679"/>
      <c r="CY32" s="680"/>
      <c r="CZ32" s="681">
        <v>0</v>
      </c>
      <c r="DA32" s="699"/>
      <c r="DB32" s="699"/>
      <c r="DC32" s="700"/>
      <c r="DD32" s="684">
        <v>43</v>
      </c>
      <c r="DE32" s="679"/>
      <c r="DF32" s="679"/>
      <c r="DG32" s="679"/>
      <c r="DH32" s="679"/>
      <c r="DI32" s="679"/>
      <c r="DJ32" s="679"/>
      <c r="DK32" s="680"/>
      <c r="DL32" s="684">
        <v>43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1302775</v>
      </c>
      <c r="S33" s="679"/>
      <c r="T33" s="679"/>
      <c r="U33" s="679"/>
      <c r="V33" s="679"/>
      <c r="W33" s="679"/>
      <c r="X33" s="679"/>
      <c r="Y33" s="680"/>
      <c r="Z33" s="715">
        <v>5</v>
      </c>
      <c r="AA33" s="715"/>
      <c r="AB33" s="715"/>
      <c r="AC33" s="715"/>
      <c r="AD33" s="716" t="s">
        <v>126</v>
      </c>
      <c r="AE33" s="716"/>
      <c r="AF33" s="716"/>
      <c r="AG33" s="716"/>
      <c r="AH33" s="716"/>
      <c r="AI33" s="716"/>
      <c r="AJ33" s="716"/>
      <c r="AK33" s="716"/>
      <c r="AL33" s="681" t="s">
        <v>126</v>
      </c>
      <c r="AM33" s="682"/>
      <c r="AN33" s="682"/>
      <c r="AO33" s="717"/>
      <c r="AP33" s="756"/>
      <c r="AQ33" s="757"/>
      <c r="AR33" s="757"/>
      <c r="AS33" s="757"/>
      <c r="AT33" s="760"/>
      <c r="AU33" s="230"/>
      <c r="AV33" s="230"/>
      <c r="AW33" s="230"/>
      <c r="AX33" s="659" t="s">
        <v>316</v>
      </c>
      <c r="AY33" s="660"/>
      <c r="AZ33" s="660"/>
      <c r="BA33" s="660"/>
      <c r="BB33" s="660"/>
      <c r="BC33" s="660"/>
      <c r="BD33" s="660"/>
      <c r="BE33" s="660"/>
      <c r="BF33" s="661"/>
      <c r="BG33" s="742">
        <v>99.1</v>
      </c>
      <c r="BH33" s="663"/>
      <c r="BI33" s="663"/>
      <c r="BJ33" s="663"/>
      <c r="BK33" s="663"/>
      <c r="BL33" s="663"/>
      <c r="BM33" s="706">
        <v>97.3</v>
      </c>
      <c r="BN33" s="663"/>
      <c r="BO33" s="663"/>
      <c r="BP33" s="663"/>
      <c r="BQ33" s="727"/>
      <c r="BR33" s="742">
        <v>99.3</v>
      </c>
      <c r="BS33" s="663"/>
      <c r="BT33" s="663"/>
      <c r="BU33" s="663"/>
      <c r="BV33" s="663"/>
      <c r="BW33" s="663"/>
      <c r="BX33" s="706">
        <v>97.3</v>
      </c>
      <c r="BY33" s="663"/>
      <c r="BZ33" s="663"/>
      <c r="CA33" s="663"/>
      <c r="CB33" s="727"/>
      <c r="CD33" s="711" t="s">
        <v>317</v>
      </c>
      <c r="CE33" s="712"/>
      <c r="CF33" s="712"/>
      <c r="CG33" s="712"/>
      <c r="CH33" s="712"/>
      <c r="CI33" s="712"/>
      <c r="CJ33" s="712"/>
      <c r="CK33" s="712"/>
      <c r="CL33" s="712"/>
      <c r="CM33" s="712"/>
      <c r="CN33" s="712"/>
      <c r="CO33" s="712"/>
      <c r="CP33" s="712"/>
      <c r="CQ33" s="713"/>
      <c r="CR33" s="678">
        <v>10573567</v>
      </c>
      <c r="CS33" s="697"/>
      <c r="CT33" s="697"/>
      <c r="CU33" s="697"/>
      <c r="CV33" s="697"/>
      <c r="CW33" s="697"/>
      <c r="CX33" s="697"/>
      <c r="CY33" s="698"/>
      <c r="CZ33" s="681">
        <v>43.5</v>
      </c>
      <c r="DA33" s="699"/>
      <c r="DB33" s="699"/>
      <c r="DC33" s="700"/>
      <c r="DD33" s="684">
        <v>8130126</v>
      </c>
      <c r="DE33" s="697"/>
      <c r="DF33" s="697"/>
      <c r="DG33" s="697"/>
      <c r="DH33" s="697"/>
      <c r="DI33" s="697"/>
      <c r="DJ33" s="697"/>
      <c r="DK33" s="698"/>
      <c r="DL33" s="684">
        <v>5737706</v>
      </c>
      <c r="DM33" s="697"/>
      <c r="DN33" s="697"/>
      <c r="DO33" s="697"/>
      <c r="DP33" s="697"/>
      <c r="DQ33" s="697"/>
      <c r="DR33" s="697"/>
      <c r="DS33" s="697"/>
      <c r="DT33" s="697"/>
      <c r="DU33" s="697"/>
      <c r="DV33" s="698"/>
      <c r="DW33" s="681">
        <v>46.8</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46530</v>
      </c>
      <c r="S34" s="679"/>
      <c r="T34" s="679"/>
      <c r="U34" s="679"/>
      <c r="V34" s="679"/>
      <c r="W34" s="679"/>
      <c r="X34" s="679"/>
      <c r="Y34" s="680"/>
      <c r="Z34" s="715">
        <v>0.2</v>
      </c>
      <c r="AA34" s="715"/>
      <c r="AB34" s="715"/>
      <c r="AC34" s="715"/>
      <c r="AD34" s="716">
        <v>34663</v>
      </c>
      <c r="AE34" s="716"/>
      <c r="AF34" s="716"/>
      <c r="AG34" s="716"/>
      <c r="AH34" s="716"/>
      <c r="AI34" s="716"/>
      <c r="AJ34" s="716"/>
      <c r="AK34" s="716"/>
      <c r="AL34" s="681">
        <v>0.3</v>
      </c>
      <c r="AM34" s="682"/>
      <c r="AN34" s="682"/>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1" t="s">
        <v>319</v>
      </c>
      <c r="CE34" s="712"/>
      <c r="CF34" s="712"/>
      <c r="CG34" s="712"/>
      <c r="CH34" s="712"/>
      <c r="CI34" s="712"/>
      <c r="CJ34" s="712"/>
      <c r="CK34" s="712"/>
      <c r="CL34" s="712"/>
      <c r="CM34" s="712"/>
      <c r="CN34" s="712"/>
      <c r="CO34" s="712"/>
      <c r="CP34" s="712"/>
      <c r="CQ34" s="713"/>
      <c r="CR34" s="678">
        <v>2593460</v>
      </c>
      <c r="CS34" s="679"/>
      <c r="CT34" s="679"/>
      <c r="CU34" s="679"/>
      <c r="CV34" s="679"/>
      <c r="CW34" s="679"/>
      <c r="CX34" s="679"/>
      <c r="CY34" s="680"/>
      <c r="CZ34" s="681">
        <v>10.7</v>
      </c>
      <c r="DA34" s="699"/>
      <c r="DB34" s="699"/>
      <c r="DC34" s="700"/>
      <c r="DD34" s="684">
        <v>2096085</v>
      </c>
      <c r="DE34" s="679"/>
      <c r="DF34" s="679"/>
      <c r="DG34" s="679"/>
      <c r="DH34" s="679"/>
      <c r="DI34" s="679"/>
      <c r="DJ34" s="679"/>
      <c r="DK34" s="680"/>
      <c r="DL34" s="684">
        <v>1644774</v>
      </c>
      <c r="DM34" s="679"/>
      <c r="DN34" s="679"/>
      <c r="DO34" s="679"/>
      <c r="DP34" s="679"/>
      <c r="DQ34" s="679"/>
      <c r="DR34" s="679"/>
      <c r="DS34" s="679"/>
      <c r="DT34" s="679"/>
      <c r="DU34" s="679"/>
      <c r="DV34" s="680"/>
      <c r="DW34" s="681">
        <v>13.4</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106149</v>
      </c>
      <c r="S35" s="679"/>
      <c r="T35" s="679"/>
      <c r="U35" s="679"/>
      <c r="V35" s="679"/>
      <c r="W35" s="679"/>
      <c r="X35" s="679"/>
      <c r="Y35" s="680"/>
      <c r="Z35" s="715">
        <v>0.4</v>
      </c>
      <c r="AA35" s="715"/>
      <c r="AB35" s="715"/>
      <c r="AC35" s="715"/>
      <c r="AD35" s="716" t="s">
        <v>126</v>
      </c>
      <c r="AE35" s="716"/>
      <c r="AF35" s="716"/>
      <c r="AG35" s="716"/>
      <c r="AH35" s="716"/>
      <c r="AI35" s="716"/>
      <c r="AJ35" s="716"/>
      <c r="AK35" s="716"/>
      <c r="AL35" s="681" t="s">
        <v>237</v>
      </c>
      <c r="AM35" s="682"/>
      <c r="AN35" s="682"/>
      <c r="AO35" s="717"/>
      <c r="AP35" s="233"/>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86622</v>
      </c>
      <c r="CS35" s="697"/>
      <c r="CT35" s="697"/>
      <c r="CU35" s="697"/>
      <c r="CV35" s="697"/>
      <c r="CW35" s="697"/>
      <c r="CX35" s="697"/>
      <c r="CY35" s="698"/>
      <c r="CZ35" s="681">
        <v>0.4</v>
      </c>
      <c r="DA35" s="699"/>
      <c r="DB35" s="699"/>
      <c r="DC35" s="700"/>
      <c r="DD35" s="684">
        <v>86373</v>
      </c>
      <c r="DE35" s="697"/>
      <c r="DF35" s="697"/>
      <c r="DG35" s="697"/>
      <c r="DH35" s="697"/>
      <c r="DI35" s="697"/>
      <c r="DJ35" s="697"/>
      <c r="DK35" s="698"/>
      <c r="DL35" s="684">
        <v>85617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2799326</v>
      </c>
      <c r="S36" s="679"/>
      <c r="T36" s="679"/>
      <c r="U36" s="679"/>
      <c r="V36" s="679"/>
      <c r="W36" s="679"/>
      <c r="X36" s="679"/>
      <c r="Y36" s="680"/>
      <c r="Z36" s="715">
        <v>10.8</v>
      </c>
      <c r="AA36" s="715"/>
      <c r="AB36" s="715"/>
      <c r="AC36" s="715"/>
      <c r="AD36" s="716" t="s">
        <v>237</v>
      </c>
      <c r="AE36" s="716"/>
      <c r="AF36" s="716"/>
      <c r="AG36" s="716"/>
      <c r="AH36" s="716"/>
      <c r="AI36" s="716"/>
      <c r="AJ36" s="716"/>
      <c r="AK36" s="716"/>
      <c r="AL36" s="681" t="s">
        <v>237</v>
      </c>
      <c r="AM36" s="682"/>
      <c r="AN36" s="682"/>
      <c r="AO36" s="717"/>
      <c r="AP36" s="233"/>
      <c r="AQ36" s="730" t="s">
        <v>325</v>
      </c>
      <c r="AR36" s="731"/>
      <c r="AS36" s="731"/>
      <c r="AT36" s="731"/>
      <c r="AU36" s="731"/>
      <c r="AV36" s="731"/>
      <c r="AW36" s="731"/>
      <c r="AX36" s="731"/>
      <c r="AY36" s="732"/>
      <c r="AZ36" s="733">
        <v>4999813</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33494</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2181488</v>
      </c>
      <c r="CS36" s="679"/>
      <c r="CT36" s="679"/>
      <c r="CU36" s="679"/>
      <c r="CV36" s="679"/>
      <c r="CW36" s="679"/>
      <c r="CX36" s="679"/>
      <c r="CY36" s="680"/>
      <c r="CZ36" s="681">
        <v>9</v>
      </c>
      <c r="DA36" s="699"/>
      <c r="DB36" s="699"/>
      <c r="DC36" s="700"/>
      <c r="DD36" s="684">
        <v>1745341</v>
      </c>
      <c r="DE36" s="679"/>
      <c r="DF36" s="679"/>
      <c r="DG36" s="679"/>
      <c r="DH36" s="679"/>
      <c r="DI36" s="679"/>
      <c r="DJ36" s="679"/>
      <c r="DK36" s="680"/>
      <c r="DL36" s="684">
        <v>1049589</v>
      </c>
      <c r="DM36" s="679"/>
      <c r="DN36" s="679"/>
      <c r="DO36" s="679"/>
      <c r="DP36" s="679"/>
      <c r="DQ36" s="679"/>
      <c r="DR36" s="679"/>
      <c r="DS36" s="679"/>
      <c r="DT36" s="679"/>
      <c r="DU36" s="679"/>
      <c r="DV36" s="680"/>
      <c r="DW36" s="681">
        <v>8.6</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681773</v>
      </c>
      <c r="S37" s="679"/>
      <c r="T37" s="679"/>
      <c r="U37" s="679"/>
      <c r="V37" s="679"/>
      <c r="W37" s="679"/>
      <c r="X37" s="679"/>
      <c r="Y37" s="680"/>
      <c r="Z37" s="715">
        <v>2.6</v>
      </c>
      <c r="AA37" s="715"/>
      <c r="AB37" s="715"/>
      <c r="AC37" s="715"/>
      <c r="AD37" s="716" t="s">
        <v>126</v>
      </c>
      <c r="AE37" s="716"/>
      <c r="AF37" s="716"/>
      <c r="AG37" s="716"/>
      <c r="AH37" s="716"/>
      <c r="AI37" s="716"/>
      <c r="AJ37" s="716"/>
      <c r="AK37" s="716"/>
      <c r="AL37" s="681" t="s">
        <v>237</v>
      </c>
      <c r="AM37" s="682"/>
      <c r="AN37" s="682"/>
      <c r="AO37" s="717"/>
      <c r="AQ37" s="718" t="s">
        <v>329</v>
      </c>
      <c r="AR37" s="719"/>
      <c r="AS37" s="719"/>
      <c r="AT37" s="719"/>
      <c r="AU37" s="719"/>
      <c r="AV37" s="719"/>
      <c r="AW37" s="719"/>
      <c r="AX37" s="719"/>
      <c r="AY37" s="720"/>
      <c r="AZ37" s="678">
        <v>2139096</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-45971</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612386</v>
      </c>
      <c r="CS37" s="697"/>
      <c r="CT37" s="697"/>
      <c r="CU37" s="697"/>
      <c r="CV37" s="697"/>
      <c r="CW37" s="697"/>
      <c r="CX37" s="697"/>
      <c r="CY37" s="698"/>
      <c r="CZ37" s="681">
        <v>2.5</v>
      </c>
      <c r="DA37" s="699"/>
      <c r="DB37" s="699"/>
      <c r="DC37" s="700"/>
      <c r="DD37" s="684">
        <v>612386</v>
      </c>
      <c r="DE37" s="697"/>
      <c r="DF37" s="697"/>
      <c r="DG37" s="697"/>
      <c r="DH37" s="697"/>
      <c r="DI37" s="697"/>
      <c r="DJ37" s="697"/>
      <c r="DK37" s="698"/>
      <c r="DL37" s="684">
        <v>612386</v>
      </c>
      <c r="DM37" s="697"/>
      <c r="DN37" s="697"/>
      <c r="DO37" s="697"/>
      <c r="DP37" s="697"/>
      <c r="DQ37" s="697"/>
      <c r="DR37" s="697"/>
      <c r="DS37" s="697"/>
      <c r="DT37" s="697"/>
      <c r="DU37" s="697"/>
      <c r="DV37" s="698"/>
      <c r="DW37" s="681">
        <v>5</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975746</v>
      </c>
      <c r="S38" s="679"/>
      <c r="T38" s="679"/>
      <c r="U38" s="679"/>
      <c r="V38" s="679"/>
      <c r="W38" s="679"/>
      <c r="X38" s="679"/>
      <c r="Y38" s="680"/>
      <c r="Z38" s="715">
        <v>3.7</v>
      </c>
      <c r="AA38" s="715"/>
      <c r="AB38" s="715"/>
      <c r="AC38" s="715"/>
      <c r="AD38" s="716">
        <v>1614</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475280</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7341</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4490007</v>
      </c>
      <c r="CS38" s="679"/>
      <c r="CT38" s="679"/>
      <c r="CU38" s="679"/>
      <c r="CV38" s="679"/>
      <c r="CW38" s="679"/>
      <c r="CX38" s="679"/>
      <c r="CY38" s="680"/>
      <c r="CZ38" s="681">
        <v>18.5</v>
      </c>
      <c r="DA38" s="699"/>
      <c r="DB38" s="699"/>
      <c r="DC38" s="700"/>
      <c r="DD38" s="684">
        <v>3715822</v>
      </c>
      <c r="DE38" s="679"/>
      <c r="DF38" s="679"/>
      <c r="DG38" s="679"/>
      <c r="DH38" s="679"/>
      <c r="DI38" s="679"/>
      <c r="DJ38" s="679"/>
      <c r="DK38" s="680"/>
      <c r="DL38" s="684">
        <v>2957726</v>
      </c>
      <c r="DM38" s="679"/>
      <c r="DN38" s="679"/>
      <c r="DO38" s="679"/>
      <c r="DP38" s="679"/>
      <c r="DQ38" s="679"/>
      <c r="DR38" s="679"/>
      <c r="DS38" s="679"/>
      <c r="DT38" s="679"/>
      <c r="DU38" s="679"/>
      <c r="DV38" s="680"/>
      <c r="DW38" s="681">
        <v>24.1</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1580300</v>
      </c>
      <c r="S39" s="679"/>
      <c r="T39" s="679"/>
      <c r="U39" s="679"/>
      <c r="V39" s="679"/>
      <c r="W39" s="679"/>
      <c r="X39" s="679"/>
      <c r="Y39" s="680"/>
      <c r="Z39" s="715">
        <v>6.1</v>
      </c>
      <c r="AA39" s="715"/>
      <c r="AB39" s="715"/>
      <c r="AC39" s="715"/>
      <c r="AD39" s="716" t="s">
        <v>126</v>
      </c>
      <c r="AE39" s="716"/>
      <c r="AF39" s="716"/>
      <c r="AG39" s="716"/>
      <c r="AH39" s="716"/>
      <c r="AI39" s="716"/>
      <c r="AJ39" s="716"/>
      <c r="AK39" s="716"/>
      <c r="AL39" s="681" t="s">
        <v>126</v>
      </c>
      <c r="AM39" s="682"/>
      <c r="AN39" s="682"/>
      <c r="AO39" s="717"/>
      <c r="AQ39" s="718" t="s">
        <v>337</v>
      </c>
      <c r="AR39" s="719"/>
      <c r="AS39" s="719"/>
      <c r="AT39" s="719"/>
      <c r="AU39" s="719"/>
      <c r="AV39" s="719"/>
      <c r="AW39" s="719"/>
      <c r="AX39" s="719"/>
      <c r="AY39" s="720"/>
      <c r="AZ39" s="678">
        <v>87292</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11337</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523290</v>
      </c>
      <c r="CS39" s="697"/>
      <c r="CT39" s="697"/>
      <c r="CU39" s="697"/>
      <c r="CV39" s="697"/>
      <c r="CW39" s="697"/>
      <c r="CX39" s="697"/>
      <c r="CY39" s="698"/>
      <c r="CZ39" s="681">
        <v>2.2000000000000002</v>
      </c>
      <c r="DA39" s="699"/>
      <c r="DB39" s="699"/>
      <c r="DC39" s="700"/>
      <c r="DD39" s="684">
        <v>486205</v>
      </c>
      <c r="DE39" s="697"/>
      <c r="DF39" s="697"/>
      <c r="DG39" s="697"/>
      <c r="DH39" s="697"/>
      <c r="DI39" s="697"/>
      <c r="DJ39" s="697"/>
      <c r="DK39" s="698"/>
      <c r="DL39" s="684" t="s">
        <v>126</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126</v>
      </c>
      <c r="AA40" s="715"/>
      <c r="AB40" s="715"/>
      <c r="AC40" s="715"/>
      <c r="AD40" s="716" t="s">
        <v>126</v>
      </c>
      <c r="AE40" s="716"/>
      <c r="AF40" s="716"/>
      <c r="AG40" s="716"/>
      <c r="AH40" s="716"/>
      <c r="AI40" s="716"/>
      <c r="AJ40" s="716"/>
      <c r="AK40" s="716"/>
      <c r="AL40" s="681" t="s">
        <v>126</v>
      </c>
      <c r="AM40" s="682"/>
      <c r="AN40" s="682"/>
      <c r="AO40" s="717"/>
      <c r="AQ40" s="718" t="s">
        <v>341</v>
      </c>
      <c r="AR40" s="719"/>
      <c r="AS40" s="719"/>
      <c r="AT40" s="719"/>
      <c r="AU40" s="719"/>
      <c r="AV40" s="719"/>
      <c r="AW40" s="719"/>
      <c r="AX40" s="719"/>
      <c r="AY40" s="720"/>
      <c r="AZ40" s="678">
        <v>78343</v>
      </c>
      <c r="BA40" s="679"/>
      <c r="BB40" s="679"/>
      <c r="BC40" s="679"/>
      <c r="BD40" s="697"/>
      <c r="BE40" s="697"/>
      <c r="BF40" s="721"/>
      <c r="BG40" s="723" t="s">
        <v>342</v>
      </c>
      <c r="BH40" s="724"/>
      <c r="BI40" s="724"/>
      <c r="BJ40" s="724"/>
      <c r="BK40" s="724"/>
      <c r="BL40" s="234"/>
      <c r="BM40" s="712" t="s">
        <v>343</v>
      </c>
      <c r="BN40" s="712"/>
      <c r="BO40" s="712"/>
      <c r="BP40" s="712"/>
      <c r="BQ40" s="712"/>
      <c r="BR40" s="712"/>
      <c r="BS40" s="712"/>
      <c r="BT40" s="712"/>
      <c r="BU40" s="713"/>
      <c r="BV40" s="678">
        <v>82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698700</v>
      </c>
      <c r="CS40" s="679"/>
      <c r="CT40" s="679"/>
      <c r="CU40" s="679"/>
      <c r="CV40" s="679"/>
      <c r="CW40" s="679"/>
      <c r="CX40" s="679"/>
      <c r="CY40" s="680"/>
      <c r="CZ40" s="681">
        <v>2.9</v>
      </c>
      <c r="DA40" s="699"/>
      <c r="DB40" s="699"/>
      <c r="DC40" s="700"/>
      <c r="DD40" s="684">
        <v>300</v>
      </c>
      <c r="DE40" s="679"/>
      <c r="DF40" s="679"/>
      <c r="DG40" s="679"/>
      <c r="DH40" s="679"/>
      <c r="DI40" s="679"/>
      <c r="DJ40" s="679"/>
      <c r="DK40" s="680"/>
      <c r="DL40" s="684" t="s">
        <v>126</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587800</v>
      </c>
      <c r="S41" s="679"/>
      <c r="T41" s="679"/>
      <c r="U41" s="679"/>
      <c r="V41" s="679"/>
      <c r="W41" s="679"/>
      <c r="X41" s="679"/>
      <c r="Y41" s="680"/>
      <c r="Z41" s="715">
        <v>2.2999999999999998</v>
      </c>
      <c r="AA41" s="715"/>
      <c r="AB41" s="715"/>
      <c r="AC41" s="715"/>
      <c r="AD41" s="716" t="s">
        <v>237</v>
      </c>
      <c r="AE41" s="716"/>
      <c r="AF41" s="716"/>
      <c r="AG41" s="716"/>
      <c r="AH41" s="716"/>
      <c r="AI41" s="716"/>
      <c r="AJ41" s="716"/>
      <c r="AK41" s="716"/>
      <c r="AL41" s="681" t="s">
        <v>237</v>
      </c>
      <c r="AM41" s="682"/>
      <c r="AN41" s="682"/>
      <c r="AO41" s="717"/>
      <c r="AQ41" s="718" t="s">
        <v>346</v>
      </c>
      <c r="AR41" s="719"/>
      <c r="AS41" s="719"/>
      <c r="AT41" s="719"/>
      <c r="AU41" s="719"/>
      <c r="AV41" s="719"/>
      <c r="AW41" s="719"/>
      <c r="AX41" s="719"/>
      <c r="AY41" s="720"/>
      <c r="AZ41" s="678">
        <v>460338</v>
      </c>
      <c r="BA41" s="679"/>
      <c r="BB41" s="679"/>
      <c r="BC41" s="679"/>
      <c r="BD41" s="697"/>
      <c r="BE41" s="697"/>
      <c r="BF41" s="721"/>
      <c r="BG41" s="723"/>
      <c r="BH41" s="724"/>
      <c r="BI41" s="724"/>
      <c r="BJ41" s="724"/>
      <c r="BK41" s="724"/>
      <c r="BL41" s="234"/>
      <c r="BM41" s="712" t="s">
        <v>347</v>
      </c>
      <c r="BN41" s="712"/>
      <c r="BO41" s="712"/>
      <c r="BP41" s="712"/>
      <c r="BQ41" s="712"/>
      <c r="BR41" s="712"/>
      <c r="BS41" s="712"/>
      <c r="BT41" s="712"/>
      <c r="BU41" s="713"/>
      <c r="BV41" s="678" t="s">
        <v>237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126</v>
      </c>
      <c r="CS41" s="697"/>
      <c r="CT41" s="697"/>
      <c r="CU41" s="697"/>
      <c r="CV41" s="697"/>
      <c r="CW41" s="697"/>
      <c r="CX41" s="697"/>
      <c r="CY41" s="698"/>
      <c r="CZ41" s="681" t="s">
        <v>176</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26029448</v>
      </c>
      <c r="S42" s="701"/>
      <c r="T42" s="701"/>
      <c r="U42" s="701"/>
      <c r="V42" s="701"/>
      <c r="W42" s="701"/>
      <c r="X42" s="701"/>
      <c r="Y42" s="703"/>
      <c r="Z42" s="704">
        <v>100</v>
      </c>
      <c r="AA42" s="704"/>
      <c r="AB42" s="704"/>
      <c r="AC42" s="704"/>
      <c r="AD42" s="705">
        <v>11663832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1759464</v>
      </c>
      <c r="BA42" s="701"/>
      <c r="BB42" s="701"/>
      <c r="BC42" s="701"/>
      <c r="BD42" s="663"/>
      <c r="BE42" s="663"/>
      <c r="BF42" s="727"/>
      <c r="BG42" s="725"/>
      <c r="BH42" s="726"/>
      <c r="BI42" s="726"/>
      <c r="BJ42" s="726"/>
      <c r="BK42" s="726"/>
      <c r="BL42" s="235"/>
      <c r="BM42" s="728" t="s">
        <v>351</v>
      </c>
      <c r="BN42" s="728"/>
      <c r="BO42" s="728"/>
      <c r="BP42" s="728"/>
      <c r="BQ42" s="728"/>
      <c r="BR42" s="728"/>
      <c r="BS42" s="728"/>
      <c r="BT42" s="728"/>
      <c r="BU42" s="729"/>
      <c r="BV42" s="662">
        <v>387</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3516188</v>
      </c>
      <c r="CS42" s="679"/>
      <c r="CT42" s="679"/>
      <c r="CU42" s="679"/>
      <c r="CV42" s="679"/>
      <c r="CW42" s="679"/>
      <c r="CX42" s="679"/>
      <c r="CY42" s="680"/>
      <c r="CZ42" s="681">
        <v>14.5</v>
      </c>
      <c r="DA42" s="682"/>
      <c r="DB42" s="682"/>
      <c r="DC42" s="683"/>
      <c r="DD42" s="684">
        <v>419998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6"/>
      <c r="BW43" s="236"/>
      <c r="BX43" s="236"/>
      <c r="BY43" s="236"/>
      <c r="BZ43" s="236"/>
      <c r="CA43" s="236"/>
      <c r="CB43" s="236"/>
      <c r="CD43" s="675" t="s">
        <v>353</v>
      </c>
      <c r="CE43" s="676"/>
      <c r="CF43" s="676"/>
      <c r="CG43" s="676"/>
      <c r="CH43" s="676"/>
      <c r="CI43" s="676"/>
      <c r="CJ43" s="676"/>
      <c r="CK43" s="676"/>
      <c r="CL43" s="676"/>
      <c r="CM43" s="676"/>
      <c r="CN43" s="676"/>
      <c r="CO43" s="676"/>
      <c r="CP43" s="676"/>
      <c r="CQ43" s="677"/>
      <c r="CR43" s="678">
        <v>4378</v>
      </c>
      <c r="CS43" s="697"/>
      <c r="CT43" s="697"/>
      <c r="CU43" s="697"/>
      <c r="CV43" s="697"/>
      <c r="CW43" s="697"/>
      <c r="CX43" s="697"/>
      <c r="CY43" s="698"/>
      <c r="CZ43" s="681">
        <v>0</v>
      </c>
      <c r="DA43" s="699"/>
      <c r="DB43" s="699"/>
      <c r="DC43" s="700"/>
      <c r="DD43" s="684">
        <v>4378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2622939</v>
      </c>
      <c r="CS44" s="679"/>
      <c r="CT44" s="679"/>
      <c r="CU44" s="679"/>
      <c r="CV44" s="679"/>
      <c r="CW44" s="679"/>
      <c r="CX44" s="679"/>
      <c r="CY44" s="680"/>
      <c r="CZ44" s="681">
        <v>10.8</v>
      </c>
      <c r="DA44" s="682"/>
      <c r="DB44" s="682"/>
      <c r="DC44" s="683"/>
      <c r="DD44" s="684">
        <v>350414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1879722</v>
      </c>
      <c r="CS45" s="697"/>
      <c r="CT45" s="697"/>
      <c r="CU45" s="697"/>
      <c r="CV45" s="697"/>
      <c r="CW45" s="697"/>
      <c r="CX45" s="697"/>
      <c r="CY45" s="698"/>
      <c r="CZ45" s="681">
        <v>7.7</v>
      </c>
      <c r="DA45" s="699"/>
      <c r="DB45" s="699"/>
      <c r="DC45" s="700"/>
      <c r="DD45" s="684">
        <v>192103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8" t="s">
        <v>356</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3"/>
      <c r="CE46" s="694"/>
      <c r="CF46" s="675" t="s">
        <v>357</v>
      </c>
      <c r="CG46" s="676"/>
      <c r="CH46" s="676"/>
      <c r="CI46" s="676"/>
      <c r="CJ46" s="676"/>
      <c r="CK46" s="676"/>
      <c r="CL46" s="676"/>
      <c r="CM46" s="676"/>
      <c r="CN46" s="676"/>
      <c r="CO46" s="676"/>
      <c r="CP46" s="676"/>
      <c r="CQ46" s="677"/>
      <c r="CR46" s="678">
        <v>743217</v>
      </c>
      <c r="CS46" s="679"/>
      <c r="CT46" s="679"/>
      <c r="CU46" s="679"/>
      <c r="CV46" s="679"/>
      <c r="CW46" s="679"/>
      <c r="CX46" s="679"/>
      <c r="CY46" s="680"/>
      <c r="CZ46" s="681">
        <v>3.1</v>
      </c>
      <c r="DA46" s="682"/>
      <c r="DB46" s="682"/>
      <c r="DC46" s="683"/>
      <c r="DD46" s="684">
        <v>158311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8" t="s">
        <v>358</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359</v>
      </c>
      <c r="CG47" s="676"/>
      <c r="CH47" s="676"/>
      <c r="CI47" s="676"/>
      <c r="CJ47" s="676"/>
      <c r="CK47" s="676"/>
      <c r="CL47" s="676"/>
      <c r="CM47" s="676"/>
      <c r="CN47" s="676"/>
      <c r="CO47" s="676"/>
      <c r="CP47" s="676"/>
      <c r="CQ47" s="677"/>
      <c r="CR47" s="678">
        <v>893249</v>
      </c>
      <c r="CS47" s="697"/>
      <c r="CT47" s="697"/>
      <c r="CU47" s="697"/>
      <c r="CV47" s="697"/>
      <c r="CW47" s="697"/>
      <c r="CX47" s="697"/>
      <c r="CY47" s="698"/>
      <c r="CZ47" s="681">
        <v>3.7</v>
      </c>
      <c r="DA47" s="699"/>
      <c r="DB47" s="699"/>
      <c r="DC47" s="700"/>
      <c r="DD47" s="684">
        <v>69584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t="s">
        <v>360</v>
      </c>
      <c r="CD48" s="695"/>
      <c r="CE48" s="696"/>
      <c r="CF48" s="675" t="s">
        <v>361</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24294107</v>
      </c>
      <c r="CS49" s="663"/>
      <c r="CT49" s="663"/>
      <c r="CU49" s="663"/>
      <c r="CV49" s="663"/>
      <c r="CW49" s="663"/>
      <c r="CX49" s="663"/>
      <c r="CY49" s="664"/>
      <c r="CZ49" s="665">
        <v>100</v>
      </c>
      <c r="DA49" s="666"/>
      <c r="DB49" s="666"/>
      <c r="DC49" s="667"/>
      <c r="DD49" s="668">
        <v>15062955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adR9XDPaMSIg8upAtAtsgs6SZtVYBswW0YG7vvtFIR6cYNx7/Ihy5DL8FdrQdU8T7qf9QSFLXIWib102xnpYw==" saltValue="CiMTg7j4a8MPfKlrpT7Q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3" t="s">
        <v>364</v>
      </c>
      <c r="DK2" s="1204"/>
      <c r="DL2" s="1204"/>
      <c r="DM2" s="1204"/>
      <c r="DN2" s="1204"/>
      <c r="DO2" s="1205"/>
      <c r="DP2" s="248"/>
      <c r="DQ2" s="1203" t="s">
        <v>365</v>
      </c>
      <c r="DR2" s="1204"/>
      <c r="DS2" s="1204"/>
      <c r="DT2" s="1204"/>
      <c r="DU2" s="1204"/>
      <c r="DV2" s="1204"/>
      <c r="DW2" s="1204"/>
      <c r="DX2" s="1204"/>
      <c r="DY2" s="1204"/>
      <c r="DZ2" s="1205"/>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1"/>
      <c r="BA4" s="251"/>
      <c r="BB4" s="251"/>
      <c r="BC4" s="251"/>
      <c r="BD4" s="251"/>
      <c r="BE4" s="252"/>
      <c r="BF4" s="252"/>
      <c r="BG4" s="252"/>
      <c r="BH4" s="252"/>
      <c r="BI4" s="252"/>
      <c r="BJ4" s="252"/>
      <c r="BK4" s="252"/>
      <c r="BL4" s="252"/>
      <c r="BM4" s="252"/>
      <c r="BN4" s="252"/>
      <c r="BO4" s="252"/>
      <c r="BP4" s="252"/>
      <c r="BQ4" s="251" t="s">
        <v>367</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5"/>
      <c r="BA5" s="255"/>
      <c r="BB5" s="255"/>
      <c r="BC5" s="255"/>
      <c r="BD5" s="255"/>
      <c r="BE5" s="256"/>
      <c r="BF5" s="256"/>
      <c r="BG5" s="256"/>
      <c r="BH5" s="256"/>
      <c r="BI5" s="256"/>
      <c r="BJ5" s="256"/>
      <c r="BK5" s="256"/>
      <c r="BL5" s="256"/>
      <c r="BM5" s="256"/>
      <c r="BN5" s="256"/>
      <c r="BO5" s="256"/>
      <c r="BP5" s="256"/>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3"/>
    </row>
    <row r="6" spans="1:131" s="254"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1"/>
      <c r="BA6" s="251"/>
      <c r="BB6" s="251"/>
      <c r="BC6" s="251"/>
      <c r="BD6" s="251"/>
      <c r="BE6" s="252"/>
      <c r="BF6" s="252"/>
      <c r="BG6" s="252"/>
      <c r="BH6" s="252"/>
      <c r="BI6" s="252"/>
      <c r="BJ6" s="252"/>
      <c r="BK6" s="252"/>
      <c r="BL6" s="252"/>
      <c r="BM6" s="252"/>
      <c r="BN6" s="252"/>
      <c r="BO6" s="252"/>
      <c r="BP6" s="252"/>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3"/>
    </row>
    <row r="7" spans="1:131" s="254" customFormat="1" ht="26.25" customHeight="1" thickTop="1" x14ac:dyDescent="0.15">
      <c r="A7" s="257">
        <v>1</v>
      </c>
      <c r="B7" s="1143" t="s">
        <v>385</v>
      </c>
      <c r="C7" s="1144"/>
      <c r="D7" s="1144"/>
      <c r="E7" s="1144"/>
      <c r="F7" s="1144"/>
      <c r="G7" s="1144"/>
      <c r="H7" s="1144"/>
      <c r="I7" s="1144"/>
      <c r="J7" s="1144"/>
      <c r="K7" s="1144"/>
      <c r="L7" s="1144"/>
      <c r="M7" s="1144"/>
      <c r="N7" s="1144"/>
      <c r="O7" s="1144"/>
      <c r="P7" s="1145"/>
      <c r="Q7" s="1197">
        <v>27120</v>
      </c>
      <c r="R7" s="1198"/>
      <c r="S7" s="1198"/>
      <c r="T7" s="1198"/>
      <c r="U7" s="1198"/>
      <c r="V7" s="1198">
        <v>25540</v>
      </c>
      <c r="W7" s="1198"/>
      <c r="X7" s="1198"/>
      <c r="Y7" s="1198"/>
      <c r="Z7" s="1198"/>
      <c r="AA7" s="1198">
        <v>1581</v>
      </c>
      <c r="AB7" s="1198"/>
      <c r="AC7" s="1198"/>
      <c r="AD7" s="1198"/>
      <c r="AE7" s="1199"/>
      <c r="AF7" s="1200">
        <v>773</v>
      </c>
      <c r="AG7" s="1201"/>
      <c r="AH7" s="1201"/>
      <c r="AI7" s="1201"/>
      <c r="AJ7" s="1202"/>
      <c r="AK7" s="1184">
        <v>2799</v>
      </c>
      <c r="AL7" s="1185"/>
      <c r="AM7" s="1185"/>
      <c r="AN7" s="1185"/>
      <c r="AO7" s="1185"/>
      <c r="AP7" s="1185">
        <v>18544</v>
      </c>
      <c r="AQ7" s="1185"/>
      <c r="AR7" s="1185"/>
      <c r="AS7" s="1185"/>
      <c r="AT7" s="1185"/>
      <c r="AU7" s="1186" t="s">
        <v>591</v>
      </c>
      <c r="AV7" s="1186"/>
      <c r="AW7" s="1186"/>
      <c r="AX7" s="1186"/>
      <c r="AY7" s="1187"/>
      <c r="AZ7" s="251"/>
      <c r="BA7" s="251"/>
      <c r="BB7" s="251"/>
      <c r="BC7" s="251"/>
      <c r="BD7" s="251"/>
      <c r="BE7" s="252"/>
      <c r="BF7" s="252"/>
      <c r="BG7" s="252"/>
      <c r="BH7" s="252"/>
      <c r="BI7" s="252"/>
      <c r="BJ7" s="252"/>
      <c r="BK7" s="252"/>
      <c r="BL7" s="252"/>
      <c r="BM7" s="252"/>
      <c r="BN7" s="252"/>
      <c r="BO7" s="252"/>
      <c r="BP7" s="252"/>
      <c r="BQ7" s="258">
        <v>1</v>
      </c>
      <c r="BR7" s="259"/>
      <c r="BS7" s="1188" t="s">
        <v>598</v>
      </c>
      <c r="BT7" s="1189"/>
      <c r="BU7" s="1189"/>
      <c r="BV7" s="1189"/>
      <c r="BW7" s="1189"/>
      <c r="BX7" s="1189"/>
      <c r="BY7" s="1189"/>
      <c r="BZ7" s="1189"/>
      <c r="CA7" s="1189"/>
      <c r="CB7" s="1189"/>
      <c r="CC7" s="1189"/>
      <c r="CD7" s="1189"/>
      <c r="CE7" s="1189"/>
      <c r="CF7" s="1189"/>
      <c r="CG7" s="1190"/>
      <c r="CH7" s="1181">
        <v>3</v>
      </c>
      <c r="CI7" s="1182"/>
      <c r="CJ7" s="1182"/>
      <c r="CK7" s="1182"/>
      <c r="CL7" s="1183"/>
      <c r="CM7" s="1181">
        <v>271</v>
      </c>
      <c r="CN7" s="1182"/>
      <c r="CO7" s="1182"/>
      <c r="CP7" s="1182"/>
      <c r="CQ7" s="1183"/>
      <c r="CR7" s="1181">
        <v>336</v>
      </c>
      <c r="CS7" s="1182"/>
      <c r="CT7" s="1182"/>
      <c r="CU7" s="1182"/>
      <c r="CV7" s="1183"/>
      <c r="CW7" s="1181" t="s">
        <v>597</v>
      </c>
      <c r="CX7" s="1182"/>
      <c r="CY7" s="1182"/>
      <c r="CZ7" s="1182"/>
      <c r="DA7" s="1183"/>
      <c r="DB7" s="1181" t="s">
        <v>597</v>
      </c>
      <c r="DC7" s="1182"/>
      <c r="DD7" s="1182"/>
      <c r="DE7" s="1182"/>
      <c r="DF7" s="1183"/>
      <c r="DG7" s="1181" t="s">
        <v>597</v>
      </c>
      <c r="DH7" s="1182"/>
      <c r="DI7" s="1182"/>
      <c r="DJ7" s="1182"/>
      <c r="DK7" s="1183"/>
      <c r="DL7" s="1181" t="s">
        <v>597</v>
      </c>
      <c r="DM7" s="1182"/>
      <c r="DN7" s="1182"/>
      <c r="DO7" s="1182"/>
      <c r="DP7" s="1183"/>
      <c r="DQ7" s="1181" t="s">
        <v>597</v>
      </c>
      <c r="DR7" s="1182"/>
      <c r="DS7" s="1182"/>
      <c r="DT7" s="1182"/>
      <c r="DU7" s="1183"/>
      <c r="DV7" s="1208"/>
      <c r="DW7" s="1209"/>
      <c r="DX7" s="1209"/>
      <c r="DY7" s="1209"/>
      <c r="DZ7" s="1210"/>
      <c r="EA7" s="253"/>
    </row>
    <row r="8" spans="1:131" s="254" customFormat="1" ht="26.25" customHeight="1" x14ac:dyDescent="0.15">
      <c r="A8" s="260">
        <v>2</v>
      </c>
      <c r="B8" s="1130" t="s">
        <v>386</v>
      </c>
      <c r="C8" s="1131"/>
      <c r="D8" s="1131"/>
      <c r="E8" s="1131"/>
      <c r="F8" s="1131"/>
      <c r="G8" s="1131"/>
      <c r="H8" s="1131"/>
      <c r="I8" s="1131"/>
      <c r="J8" s="1131"/>
      <c r="K8" s="1131"/>
      <c r="L8" s="1131"/>
      <c r="M8" s="1131"/>
      <c r="N8" s="1131"/>
      <c r="O8" s="1131"/>
      <c r="P8" s="1132"/>
      <c r="Q8" s="1136">
        <v>67</v>
      </c>
      <c r="R8" s="1137"/>
      <c r="S8" s="1137"/>
      <c r="T8" s="1137"/>
      <c r="U8" s="1137"/>
      <c r="V8" s="1137">
        <v>67</v>
      </c>
      <c r="W8" s="1137"/>
      <c r="X8" s="1137"/>
      <c r="Y8" s="1137"/>
      <c r="Z8" s="1137"/>
      <c r="AA8" s="1137" t="s">
        <v>590</v>
      </c>
      <c r="AB8" s="1137"/>
      <c r="AC8" s="1137"/>
      <c r="AD8" s="1137"/>
      <c r="AE8" s="1138"/>
      <c r="AF8" s="1112" t="s">
        <v>387</v>
      </c>
      <c r="AG8" s="1113"/>
      <c r="AH8" s="1113"/>
      <c r="AI8" s="1113"/>
      <c r="AJ8" s="1114"/>
      <c r="AK8" s="1179" t="s">
        <v>590</v>
      </c>
      <c r="AL8" s="1180"/>
      <c r="AM8" s="1180"/>
      <c r="AN8" s="1180"/>
      <c r="AO8" s="1180"/>
      <c r="AP8" s="1180">
        <v>40</v>
      </c>
      <c r="AQ8" s="1180"/>
      <c r="AR8" s="1180"/>
      <c r="AS8" s="1180"/>
      <c r="AT8" s="1180"/>
      <c r="AU8" s="1177"/>
      <c r="AV8" s="1177"/>
      <c r="AW8" s="1177"/>
      <c r="AX8" s="1177"/>
      <c r="AY8" s="1178"/>
      <c r="AZ8" s="251"/>
      <c r="BA8" s="251"/>
      <c r="BB8" s="251"/>
      <c r="BC8" s="251"/>
      <c r="BD8" s="251"/>
      <c r="BE8" s="252"/>
      <c r="BF8" s="252"/>
      <c r="BG8" s="252"/>
      <c r="BH8" s="252"/>
      <c r="BI8" s="252"/>
      <c r="BJ8" s="252"/>
      <c r="BK8" s="252"/>
      <c r="BL8" s="252"/>
      <c r="BM8" s="252"/>
      <c r="BN8" s="252"/>
      <c r="BO8" s="252"/>
      <c r="BP8" s="252"/>
      <c r="BQ8" s="261">
        <v>2</v>
      </c>
      <c r="BR8" s="262"/>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3"/>
    </row>
    <row r="9" spans="1:131" s="254" customFormat="1" ht="26.25" customHeight="1" x14ac:dyDescent="0.15">
      <c r="A9" s="260">
        <v>3</v>
      </c>
      <c r="B9" s="1130" t="s">
        <v>388</v>
      </c>
      <c r="C9" s="1131"/>
      <c r="D9" s="1131"/>
      <c r="E9" s="1131"/>
      <c r="F9" s="1131"/>
      <c r="G9" s="1131"/>
      <c r="H9" s="1131"/>
      <c r="I9" s="1131"/>
      <c r="J9" s="1131"/>
      <c r="K9" s="1131"/>
      <c r="L9" s="1131"/>
      <c r="M9" s="1131"/>
      <c r="N9" s="1131"/>
      <c r="O9" s="1131"/>
      <c r="P9" s="1132"/>
      <c r="Q9" s="1136">
        <v>266</v>
      </c>
      <c r="R9" s="1137"/>
      <c r="S9" s="1137"/>
      <c r="T9" s="1137"/>
      <c r="U9" s="1137"/>
      <c r="V9" s="1137">
        <v>111</v>
      </c>
      <c r="W9" s="1137"/>
      <c r="X9" s="1137"/>
      <c r="Y9" s="1137"/>
      <c r="Z9" s="1137"/>
      <c r="AA9" s="1137">
        <v>155</v>
      </c>
      <c r="AB9" s="1137"/>
      <c r="AC9" s="1137"/>
      <c r="AD9" s="1137"/>
      <c r="AE9" s="1138"/>
      <c r="AF9" s="1112">
        <v>6</v>
      </c>
      <c r="AG9" s="1113"/>
      <c r="AH9" s="1113"/>
      <c r="AI9" s="1113"/>
      <c r="AJ9" s="1114"/>
      <c r="AK9" s="1179" t="s">
        <v>590</v>
      </c>
      <c r="AL9" s="1180"/>
      <c r="AM9" s="1180"/>
      <c r="AN9" s="1180"/>
      <c r="AO9" s="1180"/>
      <c r="AP9" s="1180" t="s">
        <v>590</v>
      </c>
      <c r="AQ9" s="1180"/>
      <c r="AR9" s="1180"/>
      <c r="AS9" s="1180"/>
      <c r="AT9" s="1180"/>
      <c r="AU9" s="1177"/>
      <c r="AV9" s="1177"/>
      <c r="AW9" s="1177"/>
      <c r="AX9" s="1177"/>
      <c r="AY9" s="1178"/>
      <c r="AZ9" s="251"/>
      <c r="BA9" s="251"/>
      <c r="BB9" s="251"/>
      <c r="BC9" s="251"/>
      <c r="BD9" s="251"/>
      <c r="BE9" s="252"/>
      <c r="BF9" s="252"/>
      <c r="BG9" s="252"/>
      <c r="BH9" s="252"/>
      <c r="BI9" s="252"/>
      <c r="BJ9" s="252"/>
      <c r="BK9" s="252"/>
      <c r="BL9" s="252"/>
      <c r="BM9" s="252"/>
      <c r="BN9" s="252"/>
      <c r="BO9" s="252"/>
      <c r="BP9" s="252"/>
      <c r="BQ9" s="261">
        <v>3</v>
      </c>
      <c r="BR9" s="262"/>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3"/>
    </row>
    <row r="10" spans="1:131" s="254" customFormat="1" ht="26.25" customHeight="1" x14ac:dyDescent="0.15">
      <c r="A10" s="260">
        <v>4</v>
      </c>
      <c r="B10" s="1130" t="s">
        <v>389</v>
      </c>
      <c r="C10" s="1131"/>
      <c r="D10" s="1131"/>
      <c r="E10" s="1131"/>
      <c r="F10" s="1131"/>
      <c r="G10" s="1131"/>
      <c r="H10" s="1131"/>
      <c r="I10" s="1131"/>
      <c r="J10" s="1131"/>
      <c r="K10" s="1131"/>
      <c r="L10" s="1131"/>
      <c r="M10" s="1131"/>
      <c r="N10" s="1131"/>
      <c r="O10" s="1131"/>
      <c r="P10" s="1132"/>
      <c r="Q10" s="1136">
        <v>14</v>
      </c>
      <c r="R10" s="1137"/>
      <c r="S10" s="1137"/>
      <c r="T10" s="1137"/>
      <c r="U10" s="1137"/>
      <c r="V10" s="1137">
        <v>14</v>
      </c>
      <c r="W10" s="1137"/>
      <c r="X10" s="1137"/>
      <c r="Y10" s="1137"/>
      <c r="Z10" s="1137"/>
      <c r="AA10" s="1137">
        <v>0</v>
      </c>
      <c r="AB10" s="1137"/>
      <c r="AC10" s="1137"/>
      <c r="AD10" s="1137"/>
      <c r="AE10" s="1138"/>
      <c r="AF10" s="1112">
        <v>0</v>
      </c>
      <c r="AG10" s="1113"/>
      <c r="AH10" s="1113"/>
      <c r="AI10" s="1113"/>
      <c r="AJ10" s="1114"/>
      <c r="AK10" s="1179" t="s">
        <v>590</v>
      </c>
      <c r="AL10" s="1180"/>
      <c r="AM10" s="1180"/>
      <c r="AN10" s="1180"/>
      <c r="AO10" s="1180"/>
      <c r="AP10" s="1180" t="s">
        <v>590</v>
      </c>
      <c r="AQ10" s="1180"/>
      <c r="AR10" s="1180"/>
      <c r="AS10" s="1180"/>
      <c r="AT10" s="1180"/>
      <c r="AU10" s="1177"/>
      <c r="AV10" s="1177"/>
      <c r="AW10" s="1177"/>
      <c r="AX10" s="1177"/>
      <c r="AY10" s="1178"/>
      <c r="AZ10" s="251"/>
      <c r="BA10" s="251"/>
      <c r="BB10" s="251"/>
      <c r="BC10" s="251"/>
      <c r="BD10" s="251"/>
      <c r="BE10" s="252"/>
      <c r="BF10" s="252"/>
      <c r="BG10" s="252"/>
      <c r="BH10" s="252"/>
      <c r="BI10" s="252"/>
      <c r="BJ10" s="252"/>
      <c r="BK10" s="252"/>
      <c r="BL10" s="252"/>
      <c r="BM10" s="252"/>
      <c r="BN10" s="252"/>
      <c r="BO10" s="252"/>
      <c r="BP10" s="252"/>
      <c r="BQ10" s="261">
        <v>4</v>
      </c>
      <c r="BR10" s="262"/>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3"/>
    </row>
    <row r="11" spans="1:131" s="254" customFormat="1" ht="26.25" customHeight="1" x14ac:dyDescent="0.15">
      <c r="A11" s="260">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1"/>
      <c r="BA11" s="251"/>
      <c r="BB11" s="251"/>
      <c r="BC11" s="251"/>
      <c r="BD11" s="251"/>
      <c r="BE11" s="252"/>
      <c r="BF11" s="252"/>
      <c r="BG11" s="252"/>
      <c r="BH11" s="252"/>
      <c r="BI11" s="252"/>
      <c r="BJ11" s="252"/>
      <c r="BK11" s="252"/>
      <c r="BL11" s="252"/>
      <c r="BM11" s="252"/>
      <c r="BN11" s="252"/>
      <c r="BO11" s="252"/>
      <c r="BP11" s="252"/>
      <c r="BQ11" s="261">
        <v>5</v>
      </c>
      <c r="BR11" s="262"/>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3"/>
    </row>
    <row r="12" spans="1:131" s="254" customFormat="1" ht="26.25" customHeight="1" x14ac:dyDescent="0.15">
      <c r="A12" s="260">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1"/>
      <c r="BA12" s="251"/>
      <c r="BB12" s="251"/>
      <c r="BC12" s="251"/>
      <c r="BD12" s="251"/>
      <c r="BE12" s="252"/>
      <c r="BF12" s="252"/>
      <c r="BG12" s="252"/>
      <c r="BH12" s="252"/>
      <c r="BI12" s="252"/>
      <c r="BJ12" s="252"/>
      <c r="BK12" s="252"/>
      <c r="BL12" s="252"/>
      <c r="BM12" s="252"/>
      <c r="BN12" s="252"/>
      <c r="BO12" s="252"/>
      <c r="BP12" s="252"/>
      <c r="BQ12" s="261">
        <v>6</v>
      </c>
      <c r="BR12" s="262"/>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3"/>
    </row>
    <row r="13" spans="1:131" s="254" customFormat="1" ht="26.25" customHeight="1" x14ac:dyDescent="0.15">
      <c r="A13" s="260">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1"/>
      <c r="BA13" s="251"/>
      <c r="BB13" s="251"/>
      <c r="BC13" s="251"/>
      <c r="BD13" s="251"/>
      <c r="BE13" s="252"/>
      <c r="BF13" s="252"/>
      <c r="BG13" s="252"/>
      <c r="BH13" s="252"/>
      <c r="BI13" s="252"/>
      <c r="BJ13" s="252"/>
      <c r="BK13" s="252"/>
      <c r="BL13" s="252"/>
      <c r="BM13" s="252"/>
      <c r="BN13" s="252"/>
      <c r="BO13" s="252"/>
      <c r="BP13" s="252"/>
      <c r="BQ13" s="261">
        <v>7</v>
      </c>
      <c r="BR13" s="262"/>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3"/>
    </row>
    <row r="14" spans="1:131" s="254" customFormat="1" ht="26.25" customHeight="1" x14ac:dyDescent="0.15">
      <c r="A14" s="260">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1"/>
      <c r="BA14" s="251"/>
      <c r="BB14" s="251"/>
      <c r="BC14" s="251"/>
      <c r="BD14" s="251"/>
      <c r="BE14" s="252"/>
      <c r="BF14" s="252"/>
      <c r="BG14" s="252"/>
      <c r="BH14" s="252"/>
      <c r="BI14" s="252"/>
      <c r="BJ14" s="252"/>
      <c r="BK14" s="252"/>
      <c r="BL14" s="252"/>
      <c r="BM14" s="252"/>
      <c r="BN14" s="252"/>
      <c r="BO14" s="252"/>
      <c r="BP14" s="252"/>
      <c r="BQ14" s="261">
        <v>8</v>
      </c>
      <c r="BR14" s="262"/>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3"/>
    </row>
    <row r="15" spans="1:131" s="254" customFormat="1" ht="26.25" customHeight="1" x14ac:dyDescent="0.15">
      <c r="A15" s="260">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1"/>
      <c r="BA15" s="251"/>
      <c r="BB15" s="251"/>
      <c r="BC15" s="251"/>
      <c r="BD15" s="251"/>
      <c r="BE15" s="252"/>
      <c r="BF15" s="252"/>
      <c r="BG15" s="252"/>
      <c r="BH15" s="252"/>
      <c r="BI15" s="252"/>
      <c r="BJ15" s="252"/>
      <c r="BK15" s="252"/>
      <c r="BL15" s="252"/>
      <c r="BM15" s="252"/>
      <c r="BN15" s="252"/>
      <c r="BO15" s="252"/>
      <c r="BP15" s="252"/>
      <c r="BQ15" s="261">
        <v>9</v>
      </c>
      <c r="BR15" s="262"/>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3"/>
    </row>
    <row r="16" spans="1:131" s="254" customFormat="1" ht="26.25" customHeight="1" x14ac:dyDescent="0.15">
      <c r="A16" s="260">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1"/>
      <c r="BA16" s="251"/>
      <c r="BB16" s="251"/>
      <c r="BC16" s="251"/>
      <c r="BD16" s="251"/>
      <c r="BE16" s="252"/>
      <c r="BF16" s="252"/>
      <c r="BG16" s="252"/>
      <c r="BH16" s="252"/>
      <c r="BI16" s="252"/>
      <c r="BJ16" s="252"/>
      <c r="BK16" s="252"/>
      <c r="BL16" s="252"/>
      <c r="BM16" s="252"/>
      <c r="BN16" s="252"/>
      <c r="BO16" s="252"/>
      <c r="BP16" s="252"/>
      <c r="BQ16" s="261">
        <v>10</v>
      </c>
      <c r="BR16" s="262"/>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3"/>
    </row>
    <row r="17" spans="1:131" s="254" customFormat="1" ht="26.25" customHeight="1" x14ac:dyDescent="0.15">
      <c r="A17" s="260">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1"/>
      <c r="BA17" s="251"/>
      <c r="BB17" s="251"/>
      <c r="BC17" s="251"/>
      <c r="BD17" s="251"/>
      <c r="BE17" s="252"/>
      <c r="BF17" s="252"/>
      <c r="BG17" s="252"/>
      <c r="BH17" s="252"/>
      <c r="BI17" s="252"/>
      <c r="BJ17" s="252"/>
      <c r="BK17" s="252"/>
      <c r="BL17" s="252"/>
      <c r="BM17" s="252"/>
      <c r="BN17" s="252"/>
      <c r="BO17" s="252"/>
      <c r="BP17" s="252"/>
      <c r="BQ17" s="261">
        <v>11</v>
      </c>
      <c r="BR17" s="262"/>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3"/>
    </row>
    <row r="18" spans="1:131" s="254" customFormat="1" ht="26.25" customHeight="1" x14ac:dyDescent="0.15">
      <c r="A18" s="260">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1"/>
      <c r="BA18" s="251"/>
      <c r="BB18" s="251"/>
      <c r="BC18" s="251"/>
      <c r="BD18" s="251"/>
      <c r="BE18" s="252"/>
      <c r="BF18" s="252"/>
      <c r="BG18" s="252"/>
      <c r="BH18" s="252"/>
      <c r="BI18" s="252"/>
      <c r="BJ18" s="252"/>
      <c r="BK18" s="252"/>
      <c r="BL18" s="252"/>
      <c r="BM18" s="252"/>
      <c r="BN18" s="252"/>
      <c r="BO18" s="252"/>
      <c r="BP18" s="252"/>
      <c r="BQ18" s="261">
        <v>12</v>
      </c>
      <c r="BR18" s="262"/>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3"/>
    </row>
    <row r="19" spans="1:131" s="254" customFormat="1" ht="26.25" customHeight="1" x14ac:dyDescent="0.15">
      <c r="A19" s="260">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1"/>
      <c r="BA19" s="251"/>
      <c r="BB19" s="251"/>
      <c r="BC19" s="251"/>
      <c r="BD19" s="251"/>
      <c r="BE19" s="252"/>
      <c r="BF19" s="252"/>
      <c r="BG19" s="252"/>
      <c r="BH19" s="252"/>
      <c r="BI19" s="252"/>
      <c r="BJ19" s="252"/>
      <c r="BK19" s="252"/>
      <c r="BL19" s="252"/>
      <c r="BM19" s="252"/>
      <c r="BN19" s="252"/>
      <c r="BO19" s="252"/>
      <c r="BP19" s="252"/>
      <c r="BQ19" s="261">
        <v>13</v>
      </c>
      <c r="BR19" s="262"/>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3"/>
    </row>
    <row r="20" spans="1:131" s="254" customFormat="1" ht="26.25" customHeight="1" x14ac:dyDescent="0.15">
      <c r="A20" s="260">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1"/>
      <c r="BA20" s="251"/>
      <c r="BB20" s="251"/>
      <c r="BC20" s="251"/>
      <c r="BD20" s="251"/>
      <c r="BE20" s="252"/>
      <c r="BF20" s="252"/>
      <c r="BG20" s="252"/>
      <c r="BH20" s="252"/>
      <c r="BI20" s="252"/>
      <c r="BJ20" s="252"/>
      <c r="BK20" s="252"/>
      <c r="BL20" s="252"/>
      <c r="BM20" s="252"/>
      <c r="BN20" s="252"/>
      <c r="BO20" s="252"/>
      <c r="BP20" s="252"/>
      <c r="BQ20" s="261">
        <v>14</v>
      </c>
      <c r="BR20" s="262"/>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3"/>
    </row>
    <row r="21" spans="1:131" s="254" customFormat="1" ht="26.25" customHeight="1" thickBot="1" x14ac:dyDescent="0.2">
      <c r="A21" s="260">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1"/>
      <c r="BA21" s="251"/>
      <c r="BB21" s="251"/>
      <c r="BC21" s="251"/>
      <c r="BD21" s="251"/>
      <c r="BE21" s="252"/>
      <c r="BF21" s="252"/>
      <c r="BG21" s="252"/>
      <c r="BH21" s="252"/>
      <c r="BI21" s="252"/>
      <c r="BJ21" s="252"/>
      <c r="BK21" s="252"/>
      <c r="BL21" s="252"/>
      <c r="BM21" s="252"/>
      <c r="BN21" s="252"/>
      <c r="BO21" s="252"/>
      <c r="BP21" s="252"/>
      <c r="BQ21" s="261">
        <v>15</v>
      </c>
      <c r="BR21" s="262"/>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3"/>
    </row>
    <row r="22" spans="1:131" s="254" customFormat="1" ht="26.25" customHeight="1" x14ac:dyDescent="0.15">
      <c r="A22" s="260">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2"/>
      <c r="BF22" s="252"/>
      <c r="BG22" s="252"/>
      <c r="BH22" s="252"/>
      <c r="BI22" s="252"/>
      <c r="BJ22" s="252"/>
      <c r="BK22" s="252"/>
      <c r="BL22" s="252"/>
      <c r="BM22" s="252"/>
      <c r="BN22" s="252"/>
      <c r="BO22" s="252"/>
      <c r="BP22" s="252"/>
      <c r="BQ22" s="261">
        <v>16</v>
      </c>
      <c r="BR22" s="262"/>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3"/>
    </row>
    <row r="23" spans="1:131" s="254" customFormat="1" ht="26.25" customHeight="1" thickBot="1" x14ac:dyDescent="0.2">
      <c r="A23" s="263" t="s">
        <v>391</v>
      </c>
      <c r="B23" s="1037" t="s">
        <v>392</v>
      </c>
      <c r="C23" s="1038"/>
      <c r="D23" s="1038"/>
      <c r="E23" s="1038"/>
      <c r="F23" s="1038"/>
      <c r="G23" s="1038"/>
      <c r="H23" s="1038"/>
      <c r="I23" s="1038"/>
      <c r="J23" s="1038"/>
      <c r="K23" s="1038"/>
      <c r="L23" s="1038"/>
      <c r="M23" s="1038"/>
      <c r="N23" s="1038"/>
      <c r="O23" s="1038"/>
      <c r="P23" s="1039"/>
      <c r="Q23" s="1161">
        <v>26029</v>
      </c>
      <c r="R23" s="1162"/>
      <c r="S23" s="1162"/>
      <c r="T23" s="1162"/>
      <c r="U23" s="1162"/>
      <c r="V23" s="1162">
        <v>24294</v>
      </c>
      <c r="W23" s="1162"/>
      <c r="X23" s="1162"/>
      <c r="Y23" s="1162"/>
      <c r="Z23" s="1162"/>
      <c r="AA23" s="1162">
        <v>1735</v>
      </c>
      <c r="AB23" s="1162"/>
      <c r="AC23" s="1162"/>
      <c r="AD23" s="1162"/>
      <c r="AE23" s="1163"/>
      <c r="AF23" s="1164">
        <v>780</v>
      </c>
      <c r="AG23" s="1162"/>
      <c r="AH23" s="1162"/>
      <c r="AI23" s="1162"/>
      <c r="AJ23" s="1165"/>
      <c r="AK23" s="1166"/>
      <c r="AL23" s="1167"/>
      <c r="AM23" s="1167"/>
      <c r="AN23" s="1167"/>
      <c r="AO23" s="1167"/>
      <c r="AP23" s="1162">
        <v>18584</v>
      </c>
      <c r="AQ23" s="1162"/>
      <c r="AR23" s="1162"/>
      <c r="AS23" s="1162"/>
      <c r="AT23" s="1162"/>
      <c r="AU23" s="1168"/>
      <c r="AV23" s="1168"/>
      <c r="AW23" s="1168"/>
      <c r="AX23" s="1168"/>
      <c r="AY23" s="1169"/>
      <c r="AZ23" s="1158" t="s">
        <v>126</v>
      </c>
      <c r="BA23" s="1159"/>
      <c r="BB23" s="1159"/>
      <c r="BC23" s="1159"/>
      <c r="BD23" s="1160"/>
      <c r="BE23" s="252"/>
      <c r="BF23" s="252"/>
      <c r="BG23" s="252"/>
      <c r="BH23" s="252"/>
      <c r="BI23" s="252"/>
      <c r="BJ23" s="252"/>
      <c r="BK23" s="252"/>
      <c r="BL23" s="252"/>
      <c r="BM23" s="252"/>
      <c r="BN23" s="252"/>
      <c r="BO23" s="252"/>
      <c r="BP23" s="252"/>
      <c r="BQ23" s="261">
        <v>17</v>
      </c>
      <c r="BR23" s="262"/>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3"/>
    </row>
    <row r="24" spans="1:131" s="254"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1"/>
      <c r="BA24" s="251"/>
      <c r="BB24" s="251"/>
      <c r="BC24" s="251"/>
      <c r="BD24" s="251"/>
      <c r="BE24" s="252"/>
      <c r="BF24" s="252"/>
      <c r="BG24" s="252"/>
      <c r="BH24" s="252"/>
      <c r="BI24" s="252"/>
      <c r="BJ24" s="252"/>
      <c r="BK24" s="252"/>
      <c r="BL24" s="252"/>
      <c r="BM24" s="252"/>
      <c r="BN24" s="252"/>
      <c r="BO24" s="252"/>
      <c r="BP24" s="252"/>
      <c r="BQ24" s="261">
        <v>18</v>
      </c>
      <c r="BR24" s="262"/>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3"/>
    </row>
    <row r="25" spans="1:131" s="246"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1"/>
      <c r="BK25" s="251"/>
      <c r="BL25" s="251"/>
      <c r="BM25" s="251"/>
      <c r="BN25" s="251"/>
      <c r="BO25" s="264"/>
      <c r="BP25" s="264"/>
      <c r="BQ25" s="261">
        <v>19</v>
      </c>
      <c r="BR25" s="262"/>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5"/>
    </row>
    <row r="26" spans="1:131" s="246"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375</v>
      </c>
      <c r="BF26" s="1095"/>
      <c r="BG26" s="1095"/>
      <c r="BH26" s="1095"/>
      <c r="BI26" s="1110"/>
      <c r="BJ26" s="251"/>
      <c r="BK26" s="251"/>
      <c r="BL26" s="251"/>
      <c r="BM26" s="251"/>
      <c r="BN26" s="251"/>
      <c r="BO26" s="264"/>
      <c r="BP26" s="264"/>
      <c r="BQ26" s="261">
        <v>20</v>
      </c>
      <c r="BR26" s="262"/>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5"/>
    </row>
    <row r="27" spans="1:131" s="246"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1"/>
      <c r="BK27" s="251"/>
      <c r="BL27" s="251"/>
      <c r="BM27" s="251"/>
      <c r="BN27" s="251"/>
      <c r="BO27" s="264"/>
      <c r="BP27" s="264"/>
      <c r="BQ27" s="261">
        <v>21</v>
      </c>
      <c r="BR27" s="262"/>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5"/>
    </row>
    <row r="28" spans="1:131" s="246" customFormat="1" ht="26.25" customHeight="1" thickTop="1" x14ac:dyDescent="0.15">
      <c r="A28" s="265">
        <v>1</v>
      </c>
      <c r="B28" s="1143" t="s">
        <v>403</v>
      </c>
      <c r="C28" s="1144"/>
      <c r="D28" s="1144"/>
      <c r="E28" s="1144"/>
      <c r="F28" s="1144"/>
      <c r="G28" s="1144"/>
      <c r="H28" s="1144"/>
      <c r="I28" s="1144"/>
      <c r="J28" s="1144"/>
      <c r="K28" s="1144"/>
      <c r="L28" s="1144"/>
      <c r="M28" s="1144"/>
      <c r="N28" s="1144"/>
      <c r="O28" s="1144"/>
      <c r="P28" s="1145"/>
      <c r="Q28" s="1146">
        <v>5989</v>
      </c>
      <c r="R28" s="1147"/>
      <c r="S28" s="1147"/>
      <c r="T28" s="1147"/>
      <c r="U28" s="1147"/>
      <c r="V28" s="1147">
        <v>5955</v>
      </c>
      <c r="W28" s="1147"/>
      <c r="X28" s="1147"/>
      <c r="Y28" s="1147"/>
      <c r="Z28" s="1147"/>
      <c r="AA28" s="1147">
        <v>33</v>
      </c>
      <c r="AB28" s="1147"/>
      <c r="AC28" s="1147"/>
      <c r="AD28" s="1147"/>
      <c r="AE28" s="1148"/>
      <c r="AF28" s="1149">
        <v>33</v>
      </c>
      <c r="AG28" s="1147"/>
      <c r="AH28" s="1147"/>
      <c r="AI28" s="1147"/>
      <c r="AJ28" s="1150"/>
      <c r="AK28" s="1151">
        <v>600</v>
      </c>
      <c r="AL28" s="1139"/>
      <c r="AM28" s="1139"/>
      <c r="AN28" s="1139"/>
      <c r="AO28" s="1139"/>
      <c r="AP28" s="1139" t="s">
        <v>590</v>
      </c>
      <c r="AQ28" s="1139"/>
      <c r="AR28" s="1139"/>
      <c r="AS28" s="1139"/>
      <c r="AT28" s="1139"/>
      <c r="AU28" s="1139" t="s">
        <v>590</v>
      </c>
      <c r="AV28" s="1139"/>
      <c r="AW28" s="1139"/>
      <c r="AX28" s="1139"/>
      <c r="AY28" s="1139"/>
      <c r="AZ28" s="1140" t="s">
        <v>590</v>
      </c>
      <c r="BA28" s="1140"/>
      <c r="BB28" s="1140"/>
      <c r="BC28" s="1140"/>
      <c r="BD28" s="1140"/>
      <c r="BE28" s="1141"/>
      <c r="BF28" s="1141"/>
      <c r="BG28" s="1141"/>
      <c r="BH28" s="1141"/>
      <c r="BI28" s="1142"/>
      <c r="BJ28" s="251"/>
      <c r="BK28" s="251"/>
      <c r="BL28" s="251"/>
      <c r="BM28" s="251"/>
      <c r="BN28" s="251"/>
      <c r="BO28" s="264"/>
      <c r="BP28" s="264"/>
      <c r="BQ28" s="261">
        <v>22</v>
      </c>
      <c r="BR28" s="262"/>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5"/>
    </row>
    <row r="29" spans="1:131" s="246" customFormat="1" ht="26.25" customHeight="1" x14ac:dyDescent="0.15">
      <c r="A29" s="265">
        <v>2</v>
      </c>
      <c r="B29" s="1130" t="s">
        <v>404</v>
      </c>
      <c r="C29" s="1131"/>
      <c r="D29" s="1131"/>
      <c r="E29" s="1131"/>
      <c r="F29" s="1131"/>
      <c r="G29" s="1131"/>
      <c r="H29" s="1131"/>
      <c r="I29" s="1131"/>
      <c r="J29" s="1131"/>
      <c r="K29" s="1131"/>
      <c r="L29" s="1131"/>
      <c r="M29" s="1131"/>
      <c r="N29" s="1131"/>
      <c r="O29" s="1131"/>
      <c r="P29" s="1132"/>
      <c r="Q29" s="1136">
        <v>5536</v>
      </c>
      <c r="R29" s="1137"/>
      <c r="S29" s="1137"/>
      <c r="T29" s="1137"/>
      <c r="U29" s="1137"/>
      <c r="V29" s="1137">
        <v>5535</v>
      </c>
      <c r="W29" s="1137"/>
      <c r="X29" s="1137"/>
      <c r="Y29" s="1137"/>
      <c r="Z29" s="1137"/>
      <c r="AA29" s="1137">
        <v>1</v>
      </c>
      <c r="AB29" s="1137"/>
      <c r="AC29" s="1137"/>
      <c r="AD29" s="1137"/>
      <c r="AE29" s="1138"/>
      <c r="AF29" s="1112">
        <v>1</v>
      </c>
      <c r="AG29" s="1113"/>
      <c r="AH29" s="1113"/>
      <c r="AI29" s="1113"/>
      <c r="AJ29" s="1114"/>
      <c r="AK29" s="1073">
        <v>973</v>
      </c>
      <c r="AL29" s="1064"/>
      <c r="AM29" s="1064"/>
      <c r="AN29" s="1064"/>
      <c r="AO29" s="1064"/>
      <c r="AP29" s="1064" t="s">
        <v>590</v>
      </c>
      <c r="AQ29" s="1064"/>
      <c r="AR29" s="1064"/>
      <c r="AS29" s="1064"/>
      <c r="AT29" s="1064"/>
      <c r="AU29" s="1064" t="s">
        <v>590</v>
      </c>
      <c r="AV29" s="1064"/>
      <c r="AW29" s="1064"/>
      <c r="AX29" s="1064"/>
      <c r="AY29" s="1064"/>
      <c r="AZ29" s="1135" t="s">
        <v>590</v>
      </c>
      <c r="BA29" s="1135"/>
      <c r="BB29" s="1135"/>
      <c r="BC29" s="1135"/>
      <c r="BD29" s="1135"/>
      <c r="BE29" s="1125"/>
      <c r="BF29" s="1125"/>
      <c r="BG29" s="1125"/>
      <c r="BH29" s="1125"/>
      <c r="BI29" s="1126"/>
      <c r="BJ29" s="251"/>
      <c r="BK29" s="251"/>
      <c r="BL29" s="251"/>
      <c r="BM29" s="251"/>
      <c r="BN29" s="251"/>
      <c r="BO29" s="264"/>
      <c r="BP29" s="264"/>
      <c r="BQ29" s="261">
        <v>23</v>
      </c>
      <c r="BR29" s="262"/>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5"/>
    </row>
    <row r="30" spans="1:131" s="246" customFormat="1" ht="26.25" customHeight="1" x14ac:dyDescent="0.15">
      <c r="A30" s="265">
        <v>3</v>
      </c>
      <c r="B30" s="1130" t="s">
        <v>405</v>
      </c>
      <c r="C30" s="1131"/>
      <c r="D30" s="1131"/>
      <c r="E30" s="1131"/>
      <c r="F30" s="1131"/>
      <c r="G30" s="1131"/>
      <c r="H30" s="1131"/>
      <c r="I30" s="1131"/>
      <c r="J30" s="1131"/>
      <c r="K30" s="1131"/>
      <c r="L30" s="1131"/>
      <c r="M30" s="1131"/>
      <c r="N30" s="1131"/>
      <c r="O30" s="1131"/>
      <c r="P30" s="1132"/>
      <c r="Q30" s="1136">
        <v>702</v>
      </c>
      <c r="R30" s="1137"/>
      <c r="S30" s="1137"/>
      <c r="T30" s="1137"/>
      <c r="U30" s="1137"/>
      <c r="V30" s="1137">
        <v>698</v>
      </c>
      <c r="W30" s="1137"/>
      <c r="X30" s="1137"/>
      <c r="Y30" s="1137"/>
      <c r="Z30" s="1137"/>
      <c r="AA30" s="1137">
        <v>5</v>
      </c>
      <c r="AB30" s="1137"/>
      <c r="AC30" s="1137"/>
      <c r="AD30" s="1137"/>
      <c r="AE30" s="1138"/>
      <c r="AF30" s="1112">
        <v>5</v>
      </c>
      <c r="AG30" s="1113"/>
      <c r="AH30" s="1113"/>
      <c r="AI30" s="1113"/>
      <c r="AJ30" s="1114"/>
      <c r="AK30" s="1073">
        <v>160</v>
      </c>
      <c r="AL30" s="1064"/>
      <c r="AM30" s="1064"/>
      <c r="AN30" s="1064"/>
      <c r="AO30" s="1064"/>
      <c r="AP30" s="1064" t="s">
        <v>590</v>
      </c>
      <c r="AQ30" s="1064"/>
      <c r="AR30" s="1064"/>
      <c r="AS30" s="1064"/>
      <c r="AT30" s="1064"/>
      <c r="AU30" s="1064" t="s">
        <v>590</v>
      </c>
      <c r="AV30" s="1064"/>
      <c r="AW30" s="1064"/>
      <c r="AX30" s="1064"/>
      <c r="AY30" s="1064"/>
      <c r="AZ30" s="1135" t="s">
        <v>590</v>
      </c>
      <c r="BA30" s="1135"/>
      <c r="BB30" s="1135"/>
      <c r="BC30" s="1135"/>
      <c r="BD30" s="1135"/>
      <c r="BE30" s="1125"/>
      <c r="BF30" s="1125"/>
      <c r="BG30" s="1125"/>
      <c r="BH30" s="1125"/>
      <c r="BI30" s="1126"/>
      <c r="BJ30" s="251"/>
      <c r="BK30" s="251"/>
      <c r="BL30" s="251"/>
      <c r="BM30" s="251"/>
      <c r="BN30" s="251"/>
      <c r="BO30" s="264"/>
      <c r="BP30" s="264"/>
      <c r="BQ30" s="261">
        <v>24</v>
      </c>
      <c r="BR30" s="262"/>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5"/>
    </row>
    <row r="31" spans="1:131" s="246" customFormat="1" ht="26.25" customHeight="1" x14ac:dyDescent="0.15">
      <c r="A31" s="265">
        <v>4</v>
      </c>
      <c r="B31" s="1130" t="s">
        <v>406</v>
      </c>
      <c r="C31" s="1131"/>
      <c r="D31" s="1131"/>
      <c r="E31" s="1131"/>
      <c r="F31" s="1131"/>
      <c r="G31" s="1131"/>
      <c r="H31" s="1131"/>
      <c r="I31" s="1131"/>
      <c r="J31" s="1131"/>
      <c r="K31" s="1131"/>
      <c r="L31" s="1131"/>
      <c r="M31" s="1131"/>
      <c r="N31" s="1131"/>
      <c r="O31" s="1131"/>
      <c r="P31" s="1132"/>
      <c r="Q31" s="1136">
        <v>1548</v>
      </c>
      <c r="R31" s="1137"/>
      <c r="S31" s="1137"/>
      <c r="T31" s="1137"/>
      <c r="U31" s="1137"/>
      <c r="V31" s="1137">
        <v>1294</v>
      </c>
      <c r="W31" s="1137"/>
      <c r="X31" s="1137"/>
      <c r="Y31" s="1137"/>
      <c r="Z31" s="1137"/>
      <c r="AA31" s="1137">
        <v>254</v>
      </c>
      <c r="AB31" s="1137"/>
      <c r="AC31" s="1137"/>
      <c r="AD31" s="1137"/>
      <c r="AE31" s="1138"/>
      <c r="AF31" s="1112">
        <v>1667</v>
      </c>
      <c r="AG31" s="1113"/>
      <c r="AH31" s="1113"/>
      <c r="AI31" s="1113"/>
      <c r="AJ31" s="1114"/>
      <c r="AK31" s="1073">
        <v>90</v>
      </c>
      <c r="AL31" s="1064"/>
      <c r="AM31" s="1064"/>
      <c r="AN31" s="1064"/>
      <c r="AO31" s="1064"/>
      <c r="AP31" s="1064">
        <v>4392</v>
      </c>
      <c r="AQ31" s="1064"/>
      <c r="AR31" s="1064"/>
      <c r="AS31" s="1064"/>
      <c r="AT31" s="1064"/>
      <c r="AU31" s="1064" t="s">
        <v>590</v>
      </c>
      <c r="AV31" s="1064"/>
      <c r="AW31" s="1064"/>
      <c r="AX31" s="1064"/>
      <c r="AY31" s="1064"/>
      <c r="AZ31" s="1135" t="s">
        <v>590</v>
      </c>
      <c r="BA31" s="1135"/>
      <c r="BB31" s="1135"/>
      <c r="BC31" s="1135"/>
      <c r="BD31" s="1135"/>
      <c r="BE31" s="1125" t="s">
        <v>407</v>
      </c>
      <c r="BF31" s="1125"/>
      <c r="BG31" s="1125"/>
      <c r="BH31" s="1125"/>
      <c r="BI31" s="1126"/>
      <c r="BJ31" s="251"/>
      <c r="BK31" s="251"/>
      <c r="BL31" s="251"/>
      <c r="BM31" s="251"/>
      <c r="BN31" s="251"/>
      <c r="BO31" s="264"/>
      <c r="BP31" s="264"/>
      <c r="BQ31" s="261">
        <v>25</v>
      </c>
      <c r="BR31" s="262"/>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5"/>
    </row>
    <row r="32" spans="1:131" s="246" customFormat="1" ht="26.25" customHeight="1" x14ac:dyDescent="0.15">
      <c r="A32" s="265">
        <v>5</v>
      </c>
      <c r="B32" s="1130" t="s">
        <v>408</v>
      </c>
      <c r="C32" s="1131"/>
      <c r="D32" s="1131"/>
      <c r="E32" s="1131"/>
      <c r="F32" s="1131"/>
      <c r="G32" s="1131"/>
      <c r="H32" s="1131"/>
      <c r="I32" s="1131"/>
      <c r="J32" s="1131"/>
      <c r="K32" s="1131"/>
      <c r="L32" s="1131"/>
      <c r="M32" s="1131"/>
      <c r="N32" s="1131"/>
      <c r="O32" s="1131"/>
      <c r="P32" s="1132"/>
      <c r="Q32" s="1136">
        <v>2811</v>
      </c>
      <c r="R32" s="1137"/>
      <c r="S32" s="1137"/>
      <c r="T32" s="1137"/>
      <c r="U32" s="1137"/>
      <c r="V32" s="1137">
        <v>2810</v>
      </c>
      <c r="W32" s="1137"/>
      <c r="X32" s="1137"/>
      <c r="Y32" s="1137"/>
      <c r="Z32" s="1137"/>
      <c r="AA32" s="1137">
        <v>1</v>
      </c>
      <c r="AB32" s="1137"/>
      <c r="AC32" s="1137"/>
      <c r="AD32" s="1137"/>
      <c r="AE32" s="1138"/>
      <c r="AF32" s="1112">
        <v>22</v>
      </c>
      <c r="AG32" s="1113"/>
      <c r="AH32" s="1113"/>
      <c r="AI32" s="1113"/>
      <c r="AJ32" s="1114"/>
      <c r="AK32" s="1073">
        <v>475</v>
      </c>
      <c r="AL32" s="1064"/>
      <c r="AM32" s="1064"/>
      <c r="AN32" s="1064"/>
      <c r="AO32" s="1064"/>
      <c r="AP32" s="1064">
        <v>419</v>
      </c>
      <c r="AQ32" s="1064"/>
      <c r="AR32" s="1064"/>
      <c r="AS32" s="1064"/>
      <c r="AT32" s="1064"/>
      <c r="AU32" s="1064">
        <v>258</v>
      </c>
      <c r="AV32" s="1064"/>
      <c r="AW32" s="1064"/>
      <c r="AX32" s="1064"/>
      <c r="AY32" s="1064"/>
      <c r="AZ32" s="1135" t="s">
        <v>590</v>
      </c>
      <c r="BA32" s="1135"/>
      <c r="BB32" s="1135"/>
      <c r="BC32" s="1135"/>
      <c r="BD32" s="1135"/>
      <c r="BE32" s="1125" t="s">
        <v>409</v>
      </c>
      <c r="BF32" s="1125"/>
      <c r="BG32" s="1125"/>
      <c r="BH32" s="1125"/>
      <c r="BI32" s="1126"/>
      <c r="BJ32" s="251"/>
      <c r="BK32" s="251"/>
      <c r="BL32" s="251"/>
      <c r="BM32" s="251"/>
      <c r="BN32" s="251"/>
      <c r="BO32" s="264"/>
      <c r="BP32" s="264"/>
      <c r="BQ32" s="261">
        <v>26</v>
      </c>
      <c r="BR32" s="262"/>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5"/>
    </row>
    <row r="33" spans="1:131" s="246" customFormat="1" ht="26.25" customHeight="1" x14ac:dyDescent="0.15">
      <c r="A33" s="265">
        <v>6</v>
      </c>
      <c r="B33" s="1130" t="s">
        <v>410</v>
      </c>
      <c r="C33" s="1131"/>
      <c r="D33" s="1131"/>
      <c r="E33" s="1131"/>
      <c r="F33" s="1131"/>
      <c r="G33" s="1131"/>
      <c r="H33" s="1131"/>
      <c r="I33" s="1131"/>
      <c r="J33" s="1131"/>
      <c r="K33" s="1131"/>
      <c r="L33" s="1131"/>
      <c r="M33" s="1131"/>
      <c r="N33" s="1131"/>
      <c r="O33" s="1131"/>
      <c r="P33" s="1132"/>
      <c r="Q33" s="1136">
        <v>196</v>
      </c>
      <c r="R33" s="1137"/>
      <c r="S33" s="1137"/>
      <c r="T33" s="1137"/>
      <c r="U33" s="1137"/>
      <c r="V33" s="1137">
        <v>196</v>
      </c>
      <c r="W33" s="1137"/>
      <c r="X33" s="1137"/>
      <c r="Y33" s="1137"/>
      <c r="Z33" s="1137"/>
      <c r="AA33" s="1137" t="s">
        <v>590</v>
      </c>
      <c r="AB33" s="1137"/>
      <c r="AC33" s="1137"/>
      <c r="AD33" s="1137"/>
      <c r="AE33" s="1138"/>
      <c r="AF33" s="1112" t="s">
        <v>411</v>
      </c>
      <c r="AG33" s="1113"/>
      <c r="AH33" s="1113"/>
      <c r="AI33" s="1113"/>
      <c r="AJ33" s="1114"/>
      <c r="AK33" s="1073">
        <v>78</v>
      </c>
      <c r="AL33" s="1064"/>
      <c r="AM33" s="1064"/>
      <c r="AN33" s="1064"/>
      <c r="AO33" s="1064"/>
      <c r="AP33" s="1064">
        <v>134</v>
      </c>
      <c r="AQ33" s="1064"/>
      <c r="AR33" s="1064"/>
      <c r="AS33" s="1064"/>
      <c r="AT33" s="1064"/>
      <c r="AU33" s="1064">
        <v>67</v>
      </c>
      <c r="AV33" s="1064"/>
      <c r="AW33" s="1064"/>
      <c r="AX33" s="1064"/>
      <c r="AY33" s="1064"/>
      <c r="AZ33" s="1135" t="s">
        <v>590</v>
      </c>
      <c r="BA33" s="1135"/>
      <c r="BB33" s="1135"/>
      <c r="BC33" s="1135"/>
      <c r="BD33" s="1135"/>
      <c r="BE33" s="1125" t="s">
        <v>412</v>
      </c>
      <c r="BF33" s="1125"/>
      <c r="BG33" s="1125"/>
      <c r="BH33" s="1125"/>
      <c r="BI33" s="1126"/>
      <c r="BJ33" s="251"/>
      <c r="BK33" s="251"/>
      <c r="BL33" s="251"/>
      <c r="BM33" s="251"/>
      <c r="BN33" s="251"/>
      <c r="BO33" s="264"/>
      <c r="BP33" s="264"/>
      <c r="BQ33" s="261">
        <v>27</v>
      </c>
      <c r="BR33" s="262"/>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5"/>
    </row>
    <row r="34" spans="1:131" s="246" customFormat="1" ht="26.25" customHeight="1" x14ac:dyDescent="0.15">
      <c r="A34" s="265">
        <v>7</v>
      </c>
      <c r="B34" s="1130" t="s">
        <v>413</v>
      </c>
      <c r="C34" s="1131"/>
      <c r="D34" s="1131"/>
      <c r="E34" s="1131"/>
      <c r="F34" s="1131"/>
      <c r="G34" s="1131"/>
      <c r="H34" s="1131"/>
      <c r="I34" s="1131"/>
      <c r="J34" s="1131"/>
      <c r="K34" s="1131"/>
      <c r="L34" s="1131"/>
      <c r="M34" s="1131"/>
      <c r="N34" s="1131"/>
      <c r="O34" s="1131"/>
      <c r="P34" s="1132"/>
      <c r="Q34" s="1136">
        <v>178</v>
      </c>
      <c r="R34" s="1137"/>
      <c r="S34" s="1137"/>
      <c r="T34" s="1137"/>
      <c r="U34" s="1137"/>
      <c r="V34" s="1137">
        <v>178</v>
      </c>
      <c r="W34" s="1137"/>
      <c r="X34" s="1137"/>
      <c r="Y34" s="1137"/>
      <c r="Z34" s="1137"/>
      <c r="AA34" s="1137" t="s">
        <v>590</v>
      </c>
      <c r="AB34" s="1137"/>
      <c r="AC34" s="1137"/>
      <c r="AD34" s="1137"/>
      <c r="AE34" s="1138"/>
      <c r="AF34" s="1112" t="s">
        <v>411</v>
      </c>
      <c r="AG34" s="1113"/>
      <c r="AH34" s="1113"/>
      <c r="AI34" s="1113"/>
      <c r="AJ34" s="1114"/>
      <c r="AK34" s="1073">
        <v>87</v>
      </c>
      <c r="AL34" s="1064"/>
      <c r="AM34" s="1064"/>
      <c r="AN34" s="1064"/>
      <c r="AO34" s="1064"/>
      <c r="AP34" s="1064">
        <v>466</v>
      </c>
      <c r="AQ34" s="1064"/>
      <c r="AR34" s="1064"/>
      <c r="AS34" s="1064"/>
      <c r="AT34" s="1064"/>
      <c r="AU34" s="1064">
        <v>330</v>
      </c>
      <c r="AV34" s="1064"/>
      <c r="AW34" s="1064"/>
      <c r="AX34" s="1064"/>
      <c r="AY34" s="1064"/>
      <c r="AZ34" s="1135" t="s">
        <v>590</v>
      </c>
      <c r="BA34" s="1135"/>
      <c r="BB34" s="1135"/>
      <c r="BC34" s="1135"/>
      <c r="BD34" s="1135"/>
      <c r="BE34" s="1125" t="s">
        <v>414</v>
      </c>
      <c r="BF34" s="1125"/>
      <c r="BG34" s="1125"/>
      <c r="BH34" s="1125"/>
      <c r="BI34" s="1126"/>
      <c r="BJ34" s="251"/>
      <c r="BK34" s="251"/>
      <c r="BL34" s="251"/>
      <c r="BM34" s="251"/>
      <c r="BN34" s="251"/>
      <c r="BO34" s="264"/>
      <c r="BP34" s="264"/>
      <c r="BQ34" s="261">
        <v>28</v>
      </c>
      <c r="BR34" s="262"/>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5"/>
    </row>
    <row r="35" spans="1:131" s="246" customFormat="1" ht="26.25" customHeight="1" x14ac:dyDescent="0.15">
      <c r="A35" s="265">
        <v>8</v>
      </c>
      <c r="B35" s="1130" t="s">
        <v>415</v>
      </c>
      <c r="C35" s="1131"/>
      <c r="D35" s="1131"/>
      <c r="E35" s="1131"/>
      <c r="F35" s="1131"/>
      <c r="G35" s="1131"/>
      <c r="H35" s="1131"/>
      <c r="I35" s="1131"/>
      <c r="J35" s="1131"/>
      <c r="K35" s="1131"/>
      <c r="L35" s="1131"/>
      <c r="M35" s="1131"/>
      <c r="N35" s="1131"/>
      <c r="O35" s="1131"/>
      <c r="P35" s="1132"/>
      <c r="Q35" s="1136">
        <v>6488</v>
      </c>
      <c r="R35" s="1137"/>
      <c r="S35" s="1137"/>
      <c r="T35" s="1137"/>
      <c r="U35" s="1137"/>
      <c r="V35" s="1137">
        <v>5974</v>
      </c>
      <c r="W35" s="1137"/>
      <c r="X35" s="1137"/>
      <c r="Y35" s="1137"/>
      <c r="Z35" s="1137"/>
      <c r="AA35" s="1137">
        <v>514</v>
      </c>
      <c r="AB35" s="1137"/>
      <c r="AC35" s="1137"/>
      <c r="AD35" s="1137"/>
      <c r="AE35" s="1138"/>
      <c r="AF35" s="1112">
        <v>50</v>
      </c>
      <c r="AG35" s="1113"/>
      <c r="AH35" s="1113"/>
      <c r="AI35" s="1113"/>
      <c r="AJ35" s="1114"/>
      <c r="AK35" s="1073">
        <v>2117</v>
      </c>
      <c r="AL35" s="1064"/>
      <c r="AM35" s="1064"/>
      <c r="AN35" s="1064"/>
      <c r="AO35" s="1064"/>
      <c r="AP35" s="1064">
        <v>24303</v>
      </c>
      <c r="AQ35" s="1064"/>
      <c r="AR35" s="1064"/>
      <c r="AS35" s="1064"/>
      <c r="AT35" s="1064"/>
      <c r="AU35" s="1064">
        <v>13974</v>
      </c>
      <c r="AV35" s="1064"/>
      <c r="AW35" s="1064"/>
      <c r="AX35" s="1064"/>
      <c r="AY35" s="1064"/>
      <c r="AZ35" s="1135" t="s">
        <v>590</v>
      </c>
      <c r="BA35" s="1135"/>
      <c r="BB35" s="1135"/>
      <c r="BC35" s="1135"/>
      <c r="BD35" s="1135"/>
      <c r="BE35" s="1125" t="s">
        <v>414</v>
      </c>
      <c r="BF35" s="1125"/>
      <c r="BG35" s="1125"/>
      <c r="BH35" s="1125"/>
      <c r="BI35" s="1126"/>
      <c r="BJ35" s="251"/>
      <c r="BK35" s="251"/>
      <c r="BL35" s="251"/>
      <c r="BM35" s="251"/>
      <c r="BN35" s="251"/>
      <c r="BO35" s="264"/>
      <c r="BP35" s="264"/>
      <c r="BQ35" s="261">
        <v>29</v>
      </c>
      <c r="BR35" s="262"/>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5"/>
    </row>
    <row r="36" spans="1:131" s="246" customFormat="1" ht="26.25" customHeight="1" x14ac:dyDescent="0.15">
      <c r="A36" s="265">
        <v>9</v>
      </c>
      <c r="B36" s="1130" t="s">
        <v>416</v>
      </c>
      <c r="C36" s="1131"/>
      <c r="D36" s="1131"/>
      <c r="E36" s="1131"/>
      <c r="F36" s="1131"/>
      <c r="G36" s="1131"/>
      <c r="H36" s="1131"/>
      <c r="I36" s="1131"/>
      <c r="J36" s="1131"/>
      <c r="K36" s="1131"/>
      <c r="L36" s="1131"/>
      <c r="M36" s="1131"/>
      <c r="N36" s="1131"/>
      <c r="O36" s="1131"/>
      <c r="P36" s="1132"/>
      <c r="Q36" s="1136">
        <v>129</v>
      </c>
      <c r="R36" s="1137"/>
      <c r="S36" s="1137"/>
      <c r="T36" s="1137"/>
      <c r="U36" s="1137"/>
      <c r="V36" s="1137">
        <v>110</v>
      </c>
      <c r="W36" s="1137"/>
      <c r="X36" s="1137"/>
      <c r="Y36" s="1137"/>
      <c r="Z36" s="1137"/>
      <c r="AA36" s="1137">
        <v>19</v>
      </c>
      <c r="AB36" s="1137"/>
      <c r="AC36" s="1137"/>
      <c r="AD36" s="1137"/>
      <c r="AE36" s="1138"/>
      <c r="AF36" s="1112">
        <v>1</v>
      </c>
      <c r="AG36" s="1113"/>
      <c r="AH36" s="1113"/>
      <c r="AI36" s="1113"/>
      <c r="AJ36" s="1114"/>
      <c r="AK36" s="1073">
        <v>22</v>
      </c>
      <c r="AL36" s="1064"/>
      <c r="AM36" s="1064"/>
      <c r="AN36" s="1064"/>
      <c r="AO36" s="1064"/>
      <c r="AP36" s="1064">
        <v>96</v>
      </c>
      <c r="AQ36" s="1064"/>
      <c r="AR36" s="1064"/>
      <c r="AS36" s="1064"/>
      <c r="AT36" s="1064"/>
      <c r="AU36" s="1064">
        <v>96</v>
      </c>
      <c r="AV36" s="1064"/>
      <c r="AW36" s="1064"/>
      <c r="AX36" s="1064"/>
      <c r="AY36" s="1064"/>
      <c r="AZ36" s="1135" t="s">
        <v>590</v>
      </c>
      <c r="BA36" s="1135"/>
      <c r="BB36" s="1135"/>
      <c r="BC36" s="1135"/>
      <c r="BD36" s="1135"/>
      <c r="BE36" s="1125" t="s">
        <v>414</v>
      </c>
      <c r="BF36" s="1125"/>
      <c r="BG36" s="1125"/>
      <c r="BH36" s="1125"/>
      <c r="BI36" s="1126"/>
      <c r="BJ36" s="251"/>
      <c r="BK36" s="251"/>
      <c r="BL36" s="251"/>
      <c r="BM36" s="251"/>
      <c r="BN36" s="251"/>
      <c r="BO36" s="264"/>
      <c r="BP36" s="264"/>
      <c r="BQ36" s="261">
        <v>30</v>
      </c>
      <c r="BR36" s="262"/>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5"/>
    </row>
    <row r="37" spans="1:131" s="246" customFormat="1" ht="26.25" customHeight="1" x14ac:dyDescent="0.15">
      <c r="A37" s="265">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1"/>
      <c r="BK37" s="251"/>
      <c r="BL37" s="251"/>
      <c r="BM37" s="251"/>
      <c r="BN37" s="251"/>
      <c r="BO37" s="264"/>
      <c r="BP37" s="264"/>
      <c r="BQ37" s="261">
        <v>31</v>
      </c>
      <c r="BR37" s="262"/>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5"/>
    </row>
    <row r="38" spans="1:131" s="246" customFormat="1" ht="26.25" customHeight="1" x14ac:dyDescent="0.15">
      <c r="A38" s="265">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1"/>
      <c r="BK38" s="251"/>
      <c r="BL38" s="251"/>
      <c r="BM38" s="251"/>
      <c r="BN38" s="251"/>
      <c r="BO38" s="264"/>
      <c r="BP38" s="264"/>
      <c r="BQ38" s="261">
        <v>32</v>
      </c>
      <c r="BR38" s="262"/>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5"/>
    </row>
    <row r="39" spans="1:131" s="246" customFormat="1" ht="26.25" customHeight="1" x14ac:dyDescent="0.15">
      <c r="A39" s="265">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1"/>
      <c r="BK39" s="251"/>
      <c r="BL39" s="251"/>
      <c r="BM39" s="251"/>
      <c r="BN39" s="251"/>
      <c r="BO39" s="264"/>
      <c r="BP39" s="264"/>
      <c r="BQ39" s="261">
        <v>33</v>
      </c>
      <c r="BR39" s="262"/>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5"/>
    </row>
    <row r="40" spans="1:131" s="246" customFormat="1" ht="26.25" customHeight="1" x14ac:dyDescent="0.15">
      <c r="A40" s="260">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1"/>
      <c r="BK40" s="251"/>
      <c r="BL40" s="251"/>
      <c r="BM40" s="251"/>
      <c r="BN40" s="251"/>
      <c r="BO40" s="264"/>
      <c r="BP40" s="264"/>
      <c r="BQ40" s="261">
        <v>34</v>
      </c>
      <c r="BR40" s="262"/>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5"/>
    </row>
    <row r="41" spans="1:131" s="246" customFormat="1" ht="26.25" customHeight="1" x14ac:dyDescent="0.15">
      <c r="A41" s="260">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1"/>
      <c r="BK41" s="251"/>
      <c r="BL41" s="251"/>
      <c r="BM41" s="251"/>
      <c r="BN41" s="251"/>
      <c r="BO41" s="264"/>
      <c r="BP41" s="264"/>
      <c r="BQ41" s="261">
        <v>35</v>
      </c>
      <c r="BR41" s="262"/>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5"/>
    </row>
    <row r="42" spans="1:131" s="246" customFormat="1" ht="26.25" customHeight="1" x14ac:dyDescent="0.15">
      <c r="A42" s="260">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1"/>
      <c r="BK42" s="251"/>
      <c r="BL42" s="251"/>
      <c r="BM42" s="251"/>
      <c r="BN42" s="251"/>
      <c r="BO42" s="264"/>
      <c r="BP42" s="264"/>
      <c r="BQ42" s="261">
        <v>36</v>
      </c>
      <c r="BR42" s="262"/>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5"/>
    </row>
    <row r="43" spans="1:131" s="246" customFormat="1" ht="26.25" customHeight="1" x14ac:dyDescent="0.15">
      <c r="A43" s="260">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1"/>
      <c r="BK43" s="251"/>
      <c r="BL43" s="251"/>
      <c r="BM43" s="251"/>
      <c r="BN43" s="251"/>
      <c r="BO43" s="264"/>
      <c r="BP43" s="264"/>
      <c r="BQ43" s="261">
        <v>37</v>
      </c>
      <c r="BR43" s="262"/>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5"/>
    </row>
    <row r="44" spans="1:131" s="246" customFormat="1" ht="26.25" customHeight="1" x14ac:dyDescent="0.15">
      <c r="A44" s="260">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1"/>
      <c r="BK44" s="251"/>
      <c r="BL44" s="251"/>
      <c r="BM44" s="251"/>
      <c r="BN44" s="251"/>
      <c r="BO44" s="264"/>
      <c r="BP44" s="264"/>
      <c r="BQ44" s="261">
        <v>38</v>
      </c>
      <c r="BR44" s="262"/>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5"/>
    </row>
    <row r="45" spans="1:131" s="246" customFormat="1" ht="26.25" customHeight="1" x14ac:dyDescent="0.15">
      <c r="A45" s="260">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1"/>
      <c r="BK45" s="251"/>
      <c r="BL45" s="251"/>
      <c r="BM45" s="251"/>
      <c r="BN45" s="251"/>
      <c r="BO45" s="264"/>
      <c r="BP45" s="264"/>
      <c r="BQ45" s="261">
        <v>39</v>
      </c>
      <c r="BR45" s="262"/>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5"/>
    </row>
    <row r="46" spans="1:131" s="246" customFormat="1" ht="26.25" customHeight="1" x14ac:dyDescent="0.15">
      <c r="A46" s="260">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1"/>
      <c r="BK46" s="251"/>
      <c r="BL46" s="251"/>
      <c r="BM46" s="251"/>
      <c r="BN46" s="251"/>
      <c r="BO46" s="264"/>
      <c r="BP46" s="264"/>
      <c r="BQ46" s="261">
        <v>40</v>
      </c>
      <c r="BR46" s="262"/>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5"/>
    </row>
    <row r="47" spans="1:131" s="246" customFormat="1" ht="26.25" customHeight="1" x14ac:dyDescent="0.15">
      <c r="A47" s="260">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1"/>
      <c r="BK47" s="251"/>
      <c r="BL47" s="251"/>
      <c r="BM47" s="251"/>
      <c r="BN47" s="251"/>
      <c r="BO47" s="264"/>
      <c r="BP47" s="264"/>
      <c r="BQ47" s="261">
        <v>41</v>
      </c>
      <c r="BR47" s="262"/>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5"/>
    </row>
    <row r="48" spans="1:131" s="246" customFormat="1" ht="26.25" customHeight="1" x14ac:dyDescent="0.15">
      <c r="A48" s="260">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1"/>
      <c r="BK48" s="251"/>
      <c r="BL48" s="251"/>
      <c r="BM48" s="251"/>
      <c r="BN48" s="251"/>
      <c r="BO48" s="264"/>
      <c r="BP48" s="264"/>
      <c r="BQ48" s="261">
        <v>42</v>
      </c>
      <c r="BR48" s="262"/>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5"/>
    </row>
    <row r="49" spans="1:131" s="246" customFormat="1" ht="26.25" customHeight="1" x14ac:dyDescent="0.15">
      <c r="A49" s="260">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1"/>
      <c r="BK49" s="251"/>
      <c r="BL49" s="251"/>
      <c r="BM49" s="251"/>
      <c r="BN49" s="251"/>
      <c r="BO49" s="264"/>
      <c r="BP49" s="264"/>
      <c r="BQ49" s="261">
        <v>43</v>
      </c>
      <c r="BR49" s="262"/>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5"/>
    </row>
    <row r="50" spans="1:131" s="246" customFormat="1" ht="26.25" customHeight="1" x14ac:dyDescent="0.15">
      <c r="A50" s="260">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1"/>
      <c r="BK50" s="251"/>
      <c r="BL50" s="251"/>
      <c r="BM50" s="251"/>
      <c r="BN50" s="251"/>
      <c r="BO50" s="264"/>
      <c r="BP50" s="264"/>
      <c r="BQ50" s="261">
        <v>44</v>
      </c>
      <c r="BR50" s="262"/>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5"/>
    </row>
    <row r="51" spans="1:131" s="246" customFormat="1" ht="26.25" customHeight="1" x14ac:dyDescent="0.15">
      <c r="A51" s="260">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1"/>
      <c r="BK51" s="251"/>
      <c r="BL51" s="251"/>
      <c r="BM51" s="251"/>
      <c r="BN51" s="251"/>
      <c r="BO51" s="264"/>
      <c r="BP51" s="264"/>
      <c r="BQ51" s="261">
        <v>45</v>
      </c>
      <c r="BR51" s="262"/>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5"/>
    </row>
    <row r="52" spans="1:131" s="246" customFormat="1" ht="26.25" customHeight="1" x14ac:dyDescent="0.15">
      <c r="A52" s="260">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1"/>
      <c r="BK52" s="251"/>
      <c r="BL52" s="251"/>
      <c r="BM52" s="251"/>
      <c r="BN52" s="251"/>
      <c r="BO52" s="264"/>
      <c r="BP52" s="264"/>
      <c r="BQ52" s="261">
        <v>46</v>
      </c>
      <c r="BR52" s="262"/>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5"/>
    </row>
    <row r="53" spans="1:131" s="246" customFormat="1" ht="26.25" customHeight="1" x14ac:dyDescent="0.15">
      <c r="A53" s="260">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1"/>
      <c r="BK53" s="251"/>
      <c r="BL53" s="251"/>
      <c r="BM53" s="251"/>
      <c r="BN53" s="251"/>
      <c r="BO53" s="264"/>
      <c r="BP53" s="264"/>
      <c r="BQ53" s="261">
        <v>47</v>
      </c>
      <c r="BR53" s="262"/>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5"/>
    </row>
    <row r="54" spans="1:131" s="246" customFormat="1" ht="26.25" customHeight="1" x14ac:dyDescent="0.15">
      <c r="A54" s="260">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1"/>
      <c r="BK54" s="251"/>
      <c r="BL54" s="251"/>
      <c r="BM54" s="251"/>
      <c r="BN54" s="251"/>
      <c r="BO54" s="264"/>
      <c r="BP54" s="264"/>
      <c r="BQ54" s="261">
        <v>48</v>
      </c>
      <c r="BR54" s="262"/>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5"/>
    </row>
    <row r="55" spans="1:131" s="246" customFormat="1" ht="26.25" customHeight="1" x14ac:dyDescent="0.15">
      <c r="A55" s="260">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1"/>
      <c r="BK55" s="251"/>
      <c r="BL55" s="251"/>
      <c r="BM55" s="251"/>
      <c r="BN55" s="251"/>
      <c r="BO55" s="264"/>
      <c r="BP55" s="264"/>
      <c r="BQ55" s="261">
        <v>49</v>
      </c>
      <c r="BR55" s="262"/>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5"/>
    </row>
    <row r="56" spans="1:131" s="246" customFormat="1" ht="26.25" customHeight="1" x14ac:dyDescent="0.15">
      <c r="A56" s="260">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1"/>
      <c r="BK56" s="251"/>
      <c r="BL56" s="251"/>
      <c r="BM56" s="251"/>
      <c r="BN56" s="251"/>
      <c r="BO56" s="264"/>
      <c r="BP56" s="264"/>
      <c r="BQ56" s="261">
        <v>50</v>
      </c>
      <c r="BR56" s="262"/>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5"/>
    </row>
    <row r="57" spans="1:131" s="246" customFormat="1" ht="26.25" customHeight="1" x14ac:dyDescent="0.15">
      <c r="A57" s="260">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1"/>
      <c r="BK57" s="251"/>
      <c r="BL57" s="251"/>
      <c r="BM57" s="251"/>
      <c r="BN57" s="251"/>
      <c r="BO57" s="264"/>
      <c r="BP57" s="264"/>
      <c r="BQ57" s="261">
        <v>51</v>
      </c>
      <c r="BR57" s="262"/>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5"/>
    </row>
    <row r="58" spans="1:131" s="246" customFormat="1" ht="26.25" customHeight="1" x14ac:dyDescent="0.15">
      <c r="A58" s="260">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1"/>
      <c r="BK58" s="251"/>
      <c r="BL58" s="251"/>
      <c r="BM58" s="251"/>
      <c r="BN58" s="251"/>
      <c r="BO58" s="264"/>
      <c r="BP58" s="264"/>
      <c r="BQ58" s="261">
        <v>52</v>
      </c>
      <c r="BR58" s="262"/>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5"/>
    </row>
    <row r="59" spans="1:131" s="246" customFormat="1" ht="26.25" customHeight="1" x14ac:dyDescent="0.15">
      <c r="A59" s="260">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1"/>
      <c r="BK59" s="251"/>
      <c r="BL59" s="251"/>
      <c r="BM59" s="251"/>
      <c r="BN59" s="251"/>
      <c r="BO59" s="264"/>
      <c r="BP59" s="264"/>
      <c r="BQ59" s="261">
        <v>53</v>
      </c>
      <c r="BR59" s="262"/>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5"/>
    </row>
    <row r="60" spans="1:131" s="246" customFormat="1" ht="26.25" customHeight="1" x14ac:dyDescent="0.15">
      <c r="A60" s="260">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1"/>
      <c r="BK60" s="251"/>
      <c r="BL60" s="251"/>
      <c r="BM60" s="251"/>
      <c r="BN60" s="251"/>
      <c r="BO60" s="264"/>
      <c r="BP60" s="264"/>
      <c r="BQ60" s="261">
        <v>54</v>
      </c>
      <c r="BR60" s="262"/>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5"/>
    </row>
    <row r="61" spans="1:131" s="246" customFormat="1" ht="26.25" customHeight="1" thickBot="1" x14ac:dyDescent="0.2">
      <c r="A61" s="260">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1"/>
      <c r="BK61" s="251"/>
      <c r="BL61" s="251"/>
      <c r="BM61" s="251"/>
      <c r="BN61" s="251"/>
      <c r="BO61" s="264"/>
      <c r="BP61" s="264"/>
      <c r="BQ61" s="261">
        <v>55</v>
      </c>
      <c r="BR61" s="262"/>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5"/>
    </row>
    <row r="62" spans="1:131" s="246" customFormat="1" ht="26.25" customHeight="1" x14ac:dyDescent="0.15">
      <c r="A62" s="260">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4"/>
      <c r="BP62" s="264"/>
      <c r="BQ62" s="261">
        <v>56</v>
      </c>
      <c r="BR62" s="262"/>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5"/>
    </row>
    <row r="63" spans="1:131" s="246" customFormat="1" ht="26.25" customHeight="1" thickBot="1" x14ac:dyDescent="0.2">
      <c r="A63" s="263" t="s">
        <v>391</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1779</v>
      </c>
      <c r="AG63" s="1052"/>
      <c r="AH63" s="1052"/>
      <c r="AI63" s="1052"/>
      <c r="AJ63" s="1123"/>
      <c r="AK63" s="1124"/>
      <c r="AL63" s="1056"/>
      <c r="AM63" s="1056"/>
      <c r="AN63" s="1056"/>
      <c r="AO63" s="1056"/>
      <c r="AP63" s="1052">
        <v>29810</v>
      </c>
      <c r="AQ63" s="1052"/>
      <c r="AR63" s="1052"/>
      <c r="AS63" s="1052"/>
      <c r="AT63" s="1052"/>
      <c r="AU63" s="1052">
        <v>14725</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4"/>
      <c r="BP63" s="264"/>
      <c r="BQ63" s="261">
        <v>57</v>
      </c>
      <c r="BR63" s="262"/>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5"/>
    </row>
    <row r="65" spans="1:131" s="246" customFormat="1" ht="26.25" customHeight="1" thickBot="1" x14ac:dyDescent="0.2">
      <c r="A65" s="251" t="s">
        <v>420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5"/>
    </row>
    <row r="66" spans="1:131" s="246"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396</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375</v>
      </c>
      <c r="BA66" s="1095"/>
      <c r="BB66" s="1095"/>
      <c r="BC66" s="1095"/>
      <c r="BD66" s="1110"/>
      <c r="BE66" s="264"/>
      <c r="BF66" s="264"/>
      <c r="BG66" s="264"/>
      <c r="BH66" s="264"/>
      <c r="BI66" s="264"/>
      <c r="BJ66" s="264"/>
      <c r="BK66" s="264"/>
      <c r="BL66" s="264"/>
      <c r="BM66" s="264"/>
      <c r="BN66" s="264"/>
      <c r="BO66" s="264"/>
      <c r="BP66" s="264"/>
      <c r="BQ66" s="261">
        <v>60</v>
      </c>
      <c r="BR66" s="266"/>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5"/>
    </row>
    <row r="67" spans="1:131" s="246"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4"/>
      <c r="BF67" s="264"/>
      <c r="BG67" s="264"/>
      <c r="BH67" s="264"/>
      <c r="BI67" s="264"/>
      <c r="BJ67" s="264"/>
      <c r="BK67" s="264"/>
      <c r="BL67" s="264"/>
      <c r="BM67" s="264"/>
      <c r="BN67" s="264"/>
      <c r="BO67" s="264"/>
      <c r="BP67" s="264"/>
      <c r="BQ67" s="261">
        <v>61</v>
      </c>
      <c r="BR67" s="266"/>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5"/>
    </row>
    <row r="68" spans="1:131" s="246" customFormat="1" ht="26.25" customHeight="1" thickTop="1" x14ac:dyDescent="0.15">
      <c r="A68" s="257">
        <v>1</v>
      </c>
      <c r="B68" s="1078" t="s">
        <v>592</v>
      </c>
      <c r="C68" s="1079"/>
      <c r="D68" s="1079"/>
      <c r="E68" s="1079"/>
      <c r="F68" s="1079"/>
      <c r="G68" s="1079"/>
      <c r="H68" s="1079"/>
      <c r="I68" s="1079"/>
      <c r="J68" s="1079"/>
      <c r="K68" s="1079"/>
      <c r="L68" s="1079"/>
      <c r="M68" s="1079"/>
      <c r="N68" s="1079"/>
      <c r="O68" s="1079"/>
      <c r="P68" s="1080"/>
      <c r="Q68" s="1081">
        <v>11972</v>
      </c>
      <c r="R68" s="1075"/>
      <c r="S68" s="1075"/>
      <c r="T68" s="1075"/>
      <c r="U68" s="1075"/>
      <c r="V68" s="1075">
        <v>11300</v>
      </c>
      <c r="W68" s="1075"/>
      <c r="X68" s="1075"/>
      <c r="Y68" s="1075"/>
      <c r="Z68" s="1075"/>
      <c r="AA68" s="1075">
        <v>671</v>
      </c>
      <c r="AB68" s="1075"/>
      <c r="AC68" s="1075"/>
      <c r="AD68" s="1075"/>
      <c r="AE68" s="1075"/>
      <c r="AF68" s="1075">
        <v>671</v>
      </c>
      <c r="AG68" s="1075"/>
      <c r="AH68" s="1075"/>
      <c r="AI68" s="1075"/>
      <c r="AJ68" s="1075"/>
      <c r="AK68" s="1075" t="s">
        <v>590</v>
      </c>
      <c r="AL68" s="1075"/>
      <c r="AM68" s="1075"/>
      <c r="AN68" s="1075"/>
      <c r="AO68" s="1075"/>
      <c r="AP68" s="1075" t="s">
        <v>590</v>
      </c>
      <c r="AQ68" s="1075"/>
      <c r="AR68" s="1075"/>
      <c r="AS68" s="1075"/>
      <c r="AT68" s="1075"/>
      <c r="AU68" s="1075" t="s">
        <v>590</v>
      </c>
      <c r="AV68" s="1075"/>
      <c r="AW68" s="1075"/>
      <c r="AX68" s="1075"/>
      <c r="AY68" s="1075"/>
      <c r="AZ68" s="1076"/>
      <c r="BA68" s="1076"/>
      <c r="BB68" s="1076"/>
      <c r="BC68" s="1076"/>
      <c r="BD68" s="1077"/>
      <c r="BE68" s="264"/>
      <c r="BF68" s="264"/>
      <c r="BG68" s="264"/>
      <c r="BH68" s="264"/>
      <c r="BI68" s="264"/>
      <c r="BJ68" s="264"/>
      <c r="BK68" s="264"/>
      <c r="BL68" s="264"/>
      <c r="BM68" s="264"/>
      <c r="BN68" s="264"/>
      <c r="BO68" s="264"/>
      <c r="BP68" s="264"/>
      <c r="BQ68" s="261">
        <v>62</v>
      </c>
      <c r="BR68" s="266"/>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5"/>
    </row>
    <row r="69" spans="1:131" s="246" customFormat="1" ht="26.25" customHeight="1" x14ac:dyDescent="0.15">
      <c r="A69" s="260">
        <v>2</v>
      </c>
      <c r="B69" s="1067" t="s">
        <v>593</v>
      </c>
      <c r="C69" s="1068"/>
      <c r="D69" s="1068"/>
      <c r="E69" s="1068"/>
      <c r="F69" s="1068"/>
      <c r="G69" s="1068"/>
      <c r="H69" s="1068"/>
      <c r="I69" s="1068"/>
      <c r="J69" s="1068"/>
      <c r="K69" s="1068"/>
      <c r="L69" s="1068"/>
      <c r="M69" s="1068"/>
      <c r="N69" s="1068"/>
      <c r="O69" s="1068"/>
      <c r="P69" s="1069"/>
      <c r="Q69" s="1070">
        <v>2946</v>
      </c>
      <c r="R69" s="1064"/>
      <c r="S69" s="1064"/>
      <c r="T69" s="1064"/>
      <c r="U69" s="1064"/>
      <c r="V69" s="1064">
        <v>2735</v>
      </c>
      <c r="W69" s="1064"/>
      <c r="X69" s="1064"/>
      <c r="Y69" s="1064"/>
      <c r="Z69" s="1064"/>
      <c r="AA69" s="1064">
        <v>211</v>
      </c>
      <c r="AB69" s="1064"/>
      <c r="AC69" s="1064"/>
      <c r="AD69" s="1064"/>
      <c r="AE69" s="1064"/>
      <c r="AF69" s="1064">
        <v>37</v>
      </c>
      <c r="AG69" s="1064"/>
      <c r="AH69" s="1064"/>
      <c r="AI69" s="1064"/>
      <c r="AJ69" s="1064"/>
      <c r="AK69" s="1064">
        <v>109</v>
      </c>
      <c r="AL69" s="1064"/>
      <c r="AM69" s="1064"/>
      <c r="AN69" s="1064"/>
      <c r="AO69" s="1064"/>
      <c r="AP69" s="1064">
        <v>853</v>
      </c>
      <c r="AQ69" s="1064"/>
      <c r="AR69" s="1064"/>
      <c r="AS69" s="1064"/>
      <c r="AT69" s="1064"/>
      <c r="AU69" s="1064">
        <v>339</v>
      </c>
      <c r="AV69" s="1064"/>
      <c r="AW69" s="1064"/>
      <c r="AX69" s="1064"/>
      <c r="AY69" s="1064"/>
      <c r="AZ69" s="1065"/>
      <c r="BA69" s="1065"/>
      <c r="BB69" s="1065"/>
      <c r="BC69" s="1065"/>
      <c r="BD69" s="1066"/>
      <c r="BE69" s="264"/>
      <c r="BF69" s="264"/>
      <c r="BG69" s="264"/>
      <c r="BH69" s="264"/>
      <c r="BI69" s="264"/>
      <c r="BJ69" s="264"/>
      <c r="BK69" s="264"/>
      <c r="BL69" s="264"/>
      <c r="BM69" s="264"/>
      <c r="BN69" s="264"/>
      <c r="BO69" s="264"/>
      <c r="BP69" s="264"/>
      <c r="BQ69" s="261">
        <v>63</v>
      </c>
      <c r="BR69" s="266"/>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5"/>
    </row>
    <row r="70" spans="1:131" s="246" customFormat="1" ht="26.25" customHeight="1" x14ac:dyDescent="0.15">
      <c r="A70" s="260">
        <v>3</v>
      </c>
      <c r="B70" s="1067" t="s">
        <v>594</v>
      </c>
      <c r="C70" s="1068"/>
      <c r="D70" s="1068"/>
      <c r="E70" s="1068"/>
      <c r="F70" s="1068"/>
      <c r="G70" s="1068"/>
      <c r="H70" s="1068"/>
      <c r="I70" s="1068"/>
      <c r="J70" s="1068"/>
      <c r="K70" s="1068"/>
      <c r="L70" s="1068"/>
      <c r="M70" s="1068"/>
      <c r="N70" s="1068"/>
      <c r="O70" s="1068"/>
      <c r="P70" s="1069"/>
      <c r="Q70" s="1070">
        <v>140</v>
      </c>
      <c r="R70" s="1064"/>
      <c r="S70" s="1064"/>
      <c r="T70" s="1064"/>
      <c r="U70" s="1064"/>
      <c r="V70" s="1064">
        <v>137</v>
      </c>
      <c r="W70" s="1064"/>
      <c r="X70" s="1064"/>
      <c r="Y70" s="1064"/>
      <c r="Z70" s="1064"/>
      <c r="AA70" s="1064">
        <v>3</v>
      </c>
      <c r="AB70" s="1064"/>
      <c r="AC70" s="1064"/>
      <c r="AD70" s="1064"/>
      <c r="AE70" s="1064"/>
      <c r="AF70" s="1064">
        <v>3</v>
      </c>
      <c r="AG70" s="1064"/>
      <c r="AH70" s="1064"/>
      <c r="AI70" s="1064"/>
      <c r="AJ70" s="1064"/>
      <c r="AK70" s="1064" t="s">
        <v>590</v>
      </c>
      <c r="AL70" s="1064"/>
      <c r="AM70" s="1064"/>
      <c r="AN70" s="1064"/>
      <c r="AO70" s="1064"/>
      <c r="AP70" s="1064" t="s">
        <v>590</v>
      </c>
      <c r="AQ70" s="1064"/>
      <c r="AR70" s="1064"/>
      <c r="AS70" s="1064"/>
      <c r="AT70" s="1064"/>
      <c r="AU70" s="1064" t="s">
        <v>590</v>
      </c>
      <c r="AV70" s="1064"/>
      <c r="AW70" s="1064"/>
      <c r="AX70" s="1064"/>
      <c r="AY70" s="1064"/>
      <c r="AZ70" s="1065"/>
      <c r="BA70" s="1065"/>
      <c r="BB70" s="1065"/>
      <c r="BC70" s="1065"/>
      <c r="BD70" s="1066"/>
      <c r="BE70" s="264"/>
      <c r="BF70" s="264"/>
      <c r="BG70" s="264"/>
      <c r="BH70" s="264"/>
      <c r="BI70" s="264"/>
      <c r="BJ70" s="264"/>
      <c r="BK70" s="264"/>
      <c r="BL70" s="264"/>
      <c r="BM70" s="264"/>
      <c r="BN70" s="264"/>
      <c r="BO70" s="264"/>
      <c r="BP70" s="264"/>
      <c r="BQ70" s="261">
        <v>64</v>
      </c>
      <c r="BR70" s="266"/>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5"/>
    </row>
    <row r="71" spans="1:131" s="246" customFormat="1" ht="26.25" customHeight="1" x14ac:dyDescent="0.15">
      <c r="A71" s="260">
        <v>4</v>
      </c>
      <c r="B71" s="1067" t="s">
        <v>595</v>
      </c>
      <c r="C71" s="1068"/>
      <c r="D71" s="1068"/>
      <c r="E71" s="1068"/>
      <c r="F71" s="1068"/>
      <c r="G71" s="1068"/>
      <c r="H71" s="1068"/>
      <c r="I71" s="1068"/>
      <c r="J71" s="1068"/>
      <c r="K71" s="1068"/>
      <c r="L71" s="1068"/>
      <c r="M71" s="1068"/>
      <c r="N71" s="1068"/>
      <c r="O71" s="1068"/>
      <c r="P71" s="1069"/>
      <c r="Q71" s="1070">
        <v>279</v>
      </c>
      <c r="R71" s="1064"/>
      <c r="S71" s="1064"/>
      <c r="T71" s="1064"/>
      <c r="U71" s="1064"/>
      <c r="V71" s="1064">
        <v>217</v>
      </c>
      <c r="W71" s="1064"/>
      <c r="X71" s="1064"/>
      <c r="Y71" s="1064"/>
      <c r="Z71" s="1064"/>
      <c r="AA71" s="1064">
        <v>62</v>
      </c>
      <c r="AB71" s="1064"/>
      <c r="AC71" s="1064"/>
      <c r="AD71" s="1064"/>
      <c r="AE71" s="1064"/>
      <c r="AF71" s="1064">
        <v>62</v>
      </c>
      <c r="AG71" s="1064"/>
      <c r="AH71" s="1064"/>
      <c r="AI71" s="1064"/>
      <c r="AJ71" s="1064"/>
      <c r="AK71" s="1064">
        <v>25</v>
      </c>
      <c r="AL71" s="1064"/>
      <c r="AM71" s="1064"/>
      <c r="AN71" s="1064"/>
      <c r="AO71" s="1064"/>
      <c r="AP71" s="1064" t="s">
        <v>590</v>
      </c>
      <c r="AQ71" s="1064"/>
      <c r="AR71" s="1064"/>
      <c r="AS71" s="1064"/>
      <c r="AT71" s="1064"/>
      <c r="AU71" s="1064" t="s">
        <v>590</v>
      </c>
      <c r="AV71" s="1064"/>
      <c r="AW71" s="1064"/>
      <c r="AX71" s="1064"/>
      <c r="AY71" s="1064"/>
      <c r="AZ71" s="1065"/>
      <c r="BA71" s="1065"/>
      <c r="BB71" s="1065"/>
      <c r="BC71" s="1065"/>
      <c r="BD71" s="1066"/>
      <c r="BE71" s="264"/>
      <c r="BF71" s="264"/>
      <c r="BG71" s="264"/>
      <c r="BH71" s="264"/>
      <c r="BI71" s="264"/>
      <c r="BJ71" s="264"/>
      <c r="BK71" s="264"/>
      <c r="BL71" s="264"/>
      <c r="BM71" s="264"/>
      <c r="BN71" s="264"/>
      <c r="BO71" s="264"/>
      <c r="BP71" s="264"/>
      <c r="BQ71" s="261">
        <v>65</v>
      </c>
      <c r="BR71" s="266"/>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5"/>
    </row>
    <row r="72" spans="1:131" s="246" customFormat="1" ht="26.25" customHeight="1" x14ac:dyDescent="0.15">
      <c r="A72" s="260">
        <v>5</v>
      </c>
      <c r="B72" s="1067" t="s">
        <v>596</v>
      </c>
      <c r="C72" s="1068"/>
      <c r="D72" s="1068"/>
      <c r="E72" s="1068"/>
      <c r="F72" s="1068"/>
      <c r="G72" s="1068"/>
      <c r="H72" s="1068"/>
      <c r="I72" s="1068"/>
      <c r="J72" s="1068"/>
      <c r="K72" s="1068"/>
      <c r="L72" s="1068"/>
      <c r="M72" s="1068"/>
      <c r="N72" s="1068"/>
      <c r="O72" s="1068"/>
      <c r="P72" s="1069"/>
      <c r="Q72" s="1070">
        <v>269094</v>
      </c>
      <c r="R72" s="1064"/>
      <c r="S72" s="1064"/>
      <c r="T72" s="1064"/>
      <c r="U72" s="1064"/>
      <c r="V72" s="1064">
        <v>261949</v>
      </c>
      <c r="W72" s="1064"/>
      <c r="X72" s="1064"/>
      <c r="Y72" s="1064"/>
      <c r="Z72" s="1064"/>
      <c r="AA72" s="1064">
        <v>7145</v>
      </c>
      <c r="AB72" s="1064"/>
      <c r="AC72" s="1064"/>
      <c r="AD72" s="1064"/>
      <c r="AE72" s="1064"/>
      <c r="AF72" s="1064">
        <v>7145</v>
      </c>
      <c r="AG72" s="1064"/>
      <c r="AH72" s="1064"/>
      <c r="AI72" s="1064"/>
      <c r="AJ72" s="1064"/>
      <c r="AK72" s="1064">
        <v>9718</v>
      </c>
      <c r="AL72" s="1064"/>
      <c r="AM72" s="1064"/>
      <c r="AN72" s="1064"/>
      <c r="AO72" s="1064"/>
      <c r="AP72" s="1064" t="s">
        <v>590</v>
      </c>
      <c r="AQ72" s="1064"/>
      <c r="AR72" s="1064"/>
      <c r="AS72" s="1064"/>
      <c r="AT72" s="1064"/>
      <c r="AU72" s="1064" t="s">
        <v>590</v>
      </c>
      <c r="AV72" s="1064"/>
      <c r="AW72" s="1064"/>
      <c r="AX72" s="1064"/>
      <c r="AY72" s="1064"/>
      <c r="AZ72" s="1065"/>
      <c r="BA72" s="1065"/>
      <c r="BB72" s="1065"/>
      <c r="BC72" s="1065"/>
      <c r="BD72" s="1066"/>
      <c r="BE72" s="264"/>
      <c r="BF72" s="264"/>
      <c r="BG72" s="264"/>
      <c r="BH72" s="264"/>
      <c r="BI72" s="264"/>
      <c r="BJ72" s="264"/>
      <c r="BK72" s="264"/>
      <c r="BL72" s="264"/>
      <c r="BM72" s="264"/>
      <c r="BN72" s="264"/>
      <c r="BO72" s="264"/>
      <c r="BP72" s="264"/>
      <c r="BQ72" s="261">
        <v>66</v>
      </c>
      <c r="BR72" s="266"/>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5"/>
    </row>
    <row r="73" spans="1:131" s="246" customFormat="1" ht="26.25" customHeight="1" x14ac:dyDescent="0.15">
      <c r="A73" s="260">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4"/>
      <c r="BF73" s="264"/>
      <c r="BG73" s="264"/>
      <c r="BH73" s="264"/>
      <c r="BI73" s="264"/>
      <c r="BJ73" s="264"/>
      <c r="BK73" s="264"/>
      <c r="BL73" s="264"/>
      <c r="BM73" s="264"/>
      <c r="BN73" s="264"/>
      <c r="BO73" s="264"/>
      <c r="BP73" s="264"/>
      <c r="BQ73" s="261">
        <v>67</v>
      </c>
      <c r="BR73" s="266"/>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5"/>
    </row>
    <row r="74" spans="1:131" s="246" customFormat="1" ht="26.25" customHeight="1" x14ac:dyDescent="0.15">
      <c r="A74" s="260">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4"/>
      <c r="BF74" s="264"/>
      <c r="BG74" s="264"/>
      <c r="BH74" s="264"/>
      <c r="BI74" s="264"/>
      <c r="BJ74" s="264"/>
      <c r="BK74" s="264"/>
      <c r="BL74" s="264"/>
      <c r="BM74" s="264"/>
      <c r="BN74" s="264"/>
      <c r="BO74" s="264"/>
      <c r="BP74" s="264"/>
      <c r="BQ74" s="261">
        <v>68</v>
      </c>
      <c r="BR74" s="266"/>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5"/>
    </row>
    <row r="75" spans="1:131" s="246" customFormat="1" ht="26.25" customHeight="1" x14ac:dyDescent="0.15">
      <c r="A75" s="260">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4"/>
      <c r="BF75" s="264"/>
      <c r="BG75" s="264"/>
      <c r="BH75" s="264"/>
      <c r="BI75" s="264"/>
      <c r="BJ75" s="264"/>
      <c r="BK75" s="264"/>
      <c r="BL75" s="264"/>
      <c r="BM75" s="264"/>
      <c r="BN75" s="264"/>
      <c r="BO75" s="264"/>
      <c r="BP75" s="264"/>
      <c r="BQ75" s="261">
        <v>69</v>
      </c>
      <c r="BR75" s="266"/>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5"/>
    </row>
    <row r="76" spans="1:131" s="246" customFormat="1" ht="26.25" customHeight="1" x14ac:dyDescent="0.15">
      <c r="A76" s="260">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4"/>
      <c r="BF76" s="264"/>
      <c r="BG76" s="264"/>
      <c r="BH76" s="264"/>
      <c r="BI76" s="264"/>
      <c r="BJ76" s="264"/>
      <c r="BK76" s="264"/>
      <c r="BL76" s="264"/>
      <c r="BM76" s="264"/>
      <c r="BN76" s="264"/>
      <c r="BO76" s="264"/>
      <c r="BP76" s="264"/>
      <c r="BQ76" s="261">
        <v>70</v>
      </c>
      <c r="BR76" s="266"/>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5"/>
    </row>
    <row r="77" spans="1:131" s="246" customFormat="1" ht="26.25" customHeight="1" x14ac:dyDescent="0.15">
      <c r="A77" s="260">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4"/>
      <c r="BF77" s="264"/>
      <c r="BG77" s="264"/>
      <c r="BH77" s="264"/>
      <c r="BI77" s="264"/>
      <c r="BJ77" s="264"/>
      <c r="BK77" s="264"/>
      <c r="BL77" s="264"/>
      <c r="BM77" s="264"/>
      <c r="BN77" s="264"/>
      <c r="BO77" s="264"/>
      <c r="BP77" s="264"/>
      <c r="BQ77" s="261">
        <v>71</v>
      </c>
      <c r="BR77" s="266"/>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5"/>
    </row>
    <row r="78" spans="1:131" s="246" customFormat="1" ht="26.25" customHeight="1" x14ac:dyDescent="0.15">
      <c r="A78" s="260">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4"/>
      <c r="BF78" s="264"/>
      <c r="BG78" s="264"/>
      <c r="BH78" s="264"/>
      <c r="BI78" s="264"/>
      <c r="BJ78" s="267"/>
      <c r="BK78" s="267"/>
      <c r="BL78" s="267"/>
      <c r="BM78" s="267"/>
      <c r="BN78" s="267"/>
      <c r="BO78" s="264"/>
      <c r="BP78" s="264"/>
      <c r="BQ78" s="261">
        <v>72</v>
      </c>
      <c r="BR78" s="266"/>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5"/>
    </row>
    <row r="79" spans="1:131" s="246" customFormat="1" ht="26.25" customHeight="1" x14ac:dyDescent="0.15">
      <c r="A79" s="260">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4"/>
      <c r="BF79" s="264"/>
      <c r="BG79" s="264"/>
      <c r="BH79" s="264"/>
      <c r="BI79" s="264"/>
      <c r="BJ79" s="267"/>
      <c r="BK79" s="267"/>
      <c r="BL79" s="267"/>
      <c r="BM79" s="267"/>
      <c r="BN79" s="267"/>
      <c r="BO79" s="264"/>
      <c r="BP79" s="264"/>
      <c r="BQ79" s="261">
        <v>73</v>
      </c>
      <c r="BR79" s="266"/>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5"/>
    </row>
    <row r="80" spans="1:131" s="246" customFormat="1" ht="26.25" customHeight="1" x14ac:dyDescent="0.15">
      <c r="A80" s="260">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4"/>
      <c r="BF80" s="264"/>
      <c r="BG80" s="264"/>
      <c r="BH80" s="264"/>
      <c r="BI80" s="264"/>
      <c r="BJ80" s="264"/>
      <c r="BK80" s="264"/>
      <c r="BL80" s="264"/>
      <c r="BM80" s="264"/>
      <c r="BN80" s="264"/>
      <c r="BO80" s="264"/>
      <c r="BP80" s="264"/>
      <c r="BQ80" s="261">
        <v>74</v>
      </c>
      <c r="BR80" s="266"/>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5"/>
    </row>
    <row r="81" spans="1:131" s="246" customFormat="1" ht="26.25" customHeight="1" x14ac:dyDescent="0.15">
      <c r="A81" s="260">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4"/>
      <c r="BF81" s="264"/>
      <c r="BG81" s="264"/>
      <c r="BH81" s="264"/>
      <c r="BI81" s="264"/>
      <c r="BJ81" s="264"/>
      <c r="BK81" s="264"/>
      <c r="BL81" s="264"/>
      <c r="BM81" s="264"/>
      <c r="BN81" s="264"/>
      <c r="BO81" s="264"/>
      <c r="BP81" s="264"/>
      <c r="BQ81" s="261">
        <v>75</v>
      </c>
      <c r="BR81" s="266"/>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5"/>
    </row>
    <row r="82" spans="1:131" s="246" customFormat="1" ht="26.25" customHeight="1" x14ac:dyDescent="0.15">
      <c r="A82" s="260">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4"/>
      <c r="BF82" s="264"/>
      <c r="BG82" s="264"/>
      <c r="BH82" s="264"/>
      <c r="BI82" s="264"/>
      <c r="BJ82" s="264"/>
      <c r="BK82" s="264"/>
      <c r="BL82" s="264"/>
      <c r="BM82" s="264"/>
      <c r="BN82" s="264"/>
      <c r="BO82" s="264"/>
      <c r="BP82" s="264"/>
      <c r="BQ82" s="261">
        <v>76</v>
      </c>
      <c r="BR82" s="266"/>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5"/>
    </row>
    <row r="83" spans="1:131" s="246" customFormat="1" ht="26.25" customHeight="1" x14ac:dyDescent="0.15">
      <c r="A83" s="260">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4"/>
      <c r="BF83" s="264"/>
      <c r="BG83" s="264"/>
      <c r="BH83" s="264"/>
      <c r="BI83" s="264"/>
      <c r="BJ83" s="264"/>
      <c r="BK83" s="264"/>
      <c r="BL83" s="264"/>
      <c r="BM83" s="264"/>
      <c r="BN83" s="264"/>
      <c r="BO83" s="264"/>
      <c r="BP83" s="264"/>
      <c r="BQ83" s="261">
        <v>77</v>
      </c>
      <c r="BR83" s="266"/>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5"/>
    </row>
    <row r="84" spans="1:131" s="246" customFormat="1" ht="26.25" customHeight="1" x14ac:dyDescent="0.15">
      <c r="A84" s="260">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4"/>
      <c r="BF84" s="264"/>
      <c r="BG84" s="264"/>
      <c r="BH84" s="264"/>
      <c r="BI84" s="264"/>
      <c r="BJ84" s="264"/>
      <c r="BK84" s="264"/>
      <c r="BL84" s="264"/>
      <c r="BM84" s="264"/>
      <c r="BN84" s="264"/>
      <c r="BO84" s="264"/>
      <c r="BP84" s="264"/>
      <c r="BQ84" s="261">
        <v>78</v>
      </c>
      <c r="BR84" s="266"/>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5"/>
    </row>
    <row r="85" spans="1:131" s="246" customFormat="1" ht="26.25" customHeight="1" x14ac:dyDescent="0.15">
      <c r="A85" s="260">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4"/>
      <c r="BF85" s="264"/>
      <c r="BG85" s="264"/>
      <c r="BH85" s="264"/>
      <c r="BI85" s="264"/>
      <c r="BJ85" s="264"/>
      <c r="BK85" s="264"/>
      <c r="BL85" s="264"/>
      <c r="BM85" s="264"/>
      <c r="BN85" s="264"/>
      <c r="BO85" s="264"/>
      <c r="BP85" s="264"/>
      <c r="BQ85" s="261">
        <v>79</v>
      </c>
      <c r="BR85" s="266"/>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5"/>
    </row>
    <row r="86" spans="1:131" s="246" customFormat="1" ht="26.25" customHeight="1" x14ac:dyDescent="0.15">
      <c r="A86" s="260">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4"/>
      <c r="BF86" s="264"/>
      <c r="BG86" s="264"/>
      <c r="BH86" s="264"/>
      <c r="BI86" s="264"/>
      <c r="BJ86" s="264"/>
      <c r="BK86" s="264"/>
      <c r="BL86" s="264"/>
      <c r="BM86" s="264"/>
      <c r="BN86" s="264"/>
      <c r="BO86" s="264"/>
      <c r="BP86" s="264"/>
      <c r="BQ86" s="261">
        <v>80</v>
      </c>
      <c r="BR86" s="266"/>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5"/>
    </row>
    <row r="87" spans="1:131" s="246" customFormat="1" ht="26.25" customHeight="1" x14ac:dyDescent="0.15">
      <c r="A87" s="268">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4"/>
      <c r="BF87" s="264"/>
      <c r="BG87" s="264"/>
      <c r="BH87" s="264"/>
      <c r="BI87" s="264"/>
      <c r="BJ87" s="264"/>
      <c r="BK87" s="264"/>
      <c r="BL87" s="264"/>
      <c r="BM87" s="264"/>
      <c r="BN87" s="264"/>
      <c r="BO87" s="264"/>
      <c r="BP87" s="264"/>
      <c r="BQ87" s="261">
        <v>81</v>
      </c>
      <c r="BR87" s="266"/>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5"/>
    </row>
    <row r="88" spans="1:131" s="246" customFormat="1" ht="26.25" customHeight="1" thickBot="1" x14ac:dyDescent="0.2">
      <c r="A88" s="263" t="s">
        <v>391</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7919</v>
      </c>
      <c r="AG88" s="1052"/>
      <c r="AH88" s="1052"/>
      <c r="AI88" s="1052"/>
      <c r="AJ88" s="1052"/>
      <c r="AK88" s="1056"/>
      <c r="AL88" s="1056"/>
      <c r="AM88" s="1056"/>
      <c r="AN88" s="1056"/>
      <c r="AO88" s="1056"/>
      <c r="AP88" s="1052">
        <v>853</v>
      </c>
      <c r="AQ88" s="1052"/>
      <c r="AR88" s="1052"/>
      <c r="AS88" s="1052"/>
      <c r="AT88" s="1052"/>
      <c r="AU88" s="1052">
        <v>339</v>
      </c>
      <c r="AV88" s="1052"/>
      <c r="AW88" s="1052"/>
      <c r="AX88" s="1052"/>
      <c r="AY88" s="1052"/>
      <c r="AZ88" s="1053"/>
      <c r="BA88" s="1053"/>
      <c r="BB88" s="1053"/>
      <c r="BC88" s="1053"/>
      <c r="BD88" s="1054"/>
      <c r="BE88" s="264"/>
      <c r="BF88" s="264"/>
      <c r="BG88" s="264"/>
      <c r="BH88" s="264"/>
      <c r="BI88" s="264"/>
      <c r="BJ88" s="264"/>
      <c r="BK88" s="264"/>
      <c r="BL88" s="264"/>
      <c r="BM88" s="264"/>
      <c r="BN88" s="264"/>
      <c r="BO88" s="264"/>
      <c r="BP88" s="264"/>
      <c r="BQ88" s="261">
        <v>82</v>
      </c>
      <c r="BR88" s="266"/>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336</v>
      </c>
      <c r="CS102" s="1044"/>
      <c r="CT102" s="1044"/>
      <c r="CU102" s="1044"/>
      <c r="CV102" s="1045"/>
      <c r="CW102" s="1043" t="s">
        <v>519</v>
      </c>
      <c r="CX102" s="1044"/>
      <c r="CY102" s="1044"/>
      <c r="CZ102" s="1044"/>
      <c r="DA102" s="1045"/>
      <c r="DB102" s="1043" t="s">
        <v>519</v>
      </c>
      <c r="DC102" s="1044"/>
      <c r="DD102" s="1044"/>
      <c r="DE102" s="1044"/>
      <c r="DF102" s="1045"/>
      <c r="DG102" s="1043" t="s">
        <v>519</v>
      </c>
      <c r="DH102" s="1044"/>
      <c r="DI102" s="1044"/>
      <c r="DJ102" s="1044"/>
      <c r="DK102" s="1045"/>
      <c r="DL102" s="1043" t="s">
        <v>519</v>
      </c>
      <c r="DM102" s="1044"/>
      <c r="DN102" s="1044"/>
      <c r="DO102" s="1044"/>
      <c r="DP102" s="1045"/>
      <c r="DQ102" s="1043" t="s">
        <v>519</v>
      </c>
      <c r="DR102" s="1044"/>
      <c r="DS102" s="1044"/>
      <c r="DT102" s="1044"/>
      <c r="DU102" s="1045"/>
      <c r="DV102" s="1026"/>
      <c r="DW102" s="1027"/>
      <c r="DX102" s="1027"/>
      <c r="DY102" s="1027"/>
      <c r="DZ102" s="102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5"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305</v>
      </c>
      <c r="AG109" s="987"/>
      <c r="AH109" s="987"/>
      <c r="AI109" s="987"/>
      <c r="AJ109" s="988"/>
      <c r="AK109" s="989" t="s">
        <v>304</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305</v>
      </c>
      <c r="BW109" s="987"/>
      <c r="BX109" s="987"/>
      <c r="BY109" s="987"/>
      <c r="BZ109" s="988"/>
      <c r="CA109" s="989" t="s">
        <v>304</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305</v>
      </c>
      <c r="DM109" s="987"/>
      <c r="DN109" s="987"/>
      <c r="DO109" s="987"/>
      <c r="DP109" s="988"/>
      <c r="DQ109" s="989" t="s">
        <v>304</v>
      </c>
      <c r="DR109" s="987"/>
      <c r="DS109" s="987"/>
      <c r="DT109" s="987"/>
      <c r="DU109" s="988"/>
      <c r="DV109" s="989" t="s">
        <v>438</v>
      </c>
      <c r="DW109" s="987"/>
      <c r="DX109" s="987"/>
      <c r="DY109" s="987"/>
      <c r="DZ109" s="1018"/>
    </row>
    <row r="110" spans="1:131" s="245"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2219034</v>
      </c>
      <c r="AB110" s="980"/>
      <c r="AC110" s="980"/>
      <c r="AD110" s="980"/>
      <c r="AE110" s="981"/>
      <c r="AF110" s="982">
        <v>2033333</v>
      </c>
      <c r="AG110" s="980"/>
      <c r="AH110" s="980"/>
      <c r="AI110" s="980"/>
      <c r="AJ110" s="981"/>
      <c r="AK110" s="982">
        <v>1894654</v>
      </c>
      <c r="AL110" s="980"/>
      <c r="AM110" s="980"/>
      <c r="AN110" s="980"/>
      <c r="AO110" s="981"/>
      <c r="AP110" s="983">
        <v>18.8</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19534217</v>
      </c>
      <c r="BR110" s="927"/>
      <c r="BS110" s="927"/>
      <c r="BT110" s="927"/>
      <c r="BU110" s="927"/>
      <c r="BV110" s="927">
        <v>18809047</v>
      </c>
      <c r="BW110" s="927"/>
      <c r="BX110" s="927"/>
      <c r="BY110" s="927"/>
      <c r="BZ110" s="927"/>
      <c r="CA110" s="927">
        <v>18584196</v>
      </c>
      <c r="CB110" s="927"/>
      <c r="CC110" s="927"/>
      <c r="CD110" s="927"/>
      <c r="CE110" s="927"/>
      <c r="CF110" s="951">
        <v>184.7</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387</v>
      </c>
      <c r="DH110" s="927"/>
      <c r="DI110" s="927"/>
      <c r="DJ110" s="927"/>
      <c r="DK110" s="927"/>
      <c r="DL110" s="927" t="s">
        <v>126</v>
      </c>
      <c r="DM110" s="927"/>
      <c r="DN110" s="927"/>
      <c r="DO110" s="927"/>
      <c r="DP110" s="927"/>
      <c r="DQ110" s="927" t="s">
        <v>387</v>
      </c>
      <c r="DR110" s="927"/>
      <c r="DS110" s="927"/>
      <c r="DT110" s="927"/>
      <c r="DU110" s="927"/>
      <c r="DV110" s="928" t="s">
        <v>387</v>
      </c>
      <c r="DW110" s="928"/>
      <c r="DX110" s="928"/>
      <c r="DY110" s="928"/>
      <c r="DZ110" s="929"/>
    </row>
    <row r="111" spans="1:131" s="245"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387</v>
      </c>
      <c r="AB111" s="1008"/>
      <c r="AC111" s="1008"/>
      <c r="AD111" s="1008"/>
      <c r="AE111" s="1009"/>
      <c r="AF111" s="1010" t="s">
        <v>126</v>
      </c>
      <c r="AG111" s="1008"/>
      <c r="AH111" s="1008"/>
      <c r="AI111" s="1008"/>
      <c r="AJ111" s="1009"/>
      <c r="AK111" s="1010" t="s">
        <v>387</v>
      </c>
      <c r="AL111" s="1008"/>
      <c r="AM111" s="1008"/>
      <c r="AN111" s="1008"/>
      <c r="AO111" s="1009"/>
      <c r="AP111" s="1011" t="s">
        <v>387</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14928</v>
      </c>
      <c r="BR111" s="899"/>
      <c r="BS111" s="899"/>
      <c r="BT111" s="899"/>
      <c r="BU111" s="899"/>
      <c r="BV111" s="899">
        <v>8125</v>
      </c>
      <c r="BW111" s="899"/>
      <c r="BX111" s="899"/>
      <c r="BY111" s="899"/>
      <c r="BZ111" s="899"/>
      <c r="CA111" s="899">
        <v>2148</v>
      </c>
      <c r="CB111" s="899"/>
      <c r="CC111" s="899"/>
      <c r="CD111" s="899"/>
      <c r="CE111" s="899"/>
      <c r="CF111" s="960">
        <v>0</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126</v>
      </c>
      <c r="DH111" s="899"/>
      <c r="DI111" s="899"/>
      <c r="DJ111" s="899"/>
      <c r="DK111" s="899"/>
      <c r="DL111" s="899" t="s">
        <v>126</v>
      </c>
      <c r="DM111" s="899"/>
      <c r="DN111" s="899"/>
      <c r="DO111" s="899"/>
      <c r="DP111" s="899"/>
      <c r="DQ111" s="899" t="s">
        <v>447</v>
      </c>
      <c r="DR111" s="899"/>
      <c r="DS111" s="899"/>
      <c r="DT111" s="899"/>
      <c r="DU111" s="899"/>
      <c r="DV111" s="876" t="s">
        <v>387</v>
      </c>
      <c r="DW111" s="876"/>
      <c r="DX111" s="876"/>
      <c r="DY111" s="876"/>
      <c r="DZ111" s="877"/>
    </row>
    <row r="112" spans="1:131" s="245"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387</v>
      </c>
      <c r="AB112" s="862"/>
      <c r="AC112" s="862"/>
      <c r="AD112" s="862"/>
      <c r="AE112" s="863"/>
      <c r="AF112" s="864" t="s">
        <v>387</v>
      </c>
      <c r="AG112" s="862"/>
      <c r="AH112" s="862"/>
      <c r="AI112" s="862"/>
      <c r="AJ112" s="863"/>
      <c r="AK112" s="864" t="s">
        <v>126</v>
      </c>
      <c r="AL112" s="862"/>
      <c r="AM112" s="862"/>
      <c r="AN112" s="862"/>
      <c r="AO112" s="863"/>
      <c r="AP112" s="909" t="s">
        <v>126</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16645503</v>
      </c>
      <c r="BR112" s="899"/>
      <c r="BS112" s="899"/>
      <c r="BT112" s="899"/>
      <c r="BU112" s="899"/>
      <c r="BV112" s="899">
        <v>15575154</v>
      </c>
      <c r="BW112" s="899"/>
      <c r="BX112" s="899"/>
      <c r="BY112" s="899"/>
      <c r="BZ112" s="899"/>
      <c r="CA112" s="899">
        <v>14724369</v>
      </c>
      <c r="CB112" s="899"/>
      <c r="CC112" s="899"/>
      <c r="CD112" s="899"/>
      <c r="CE112" s="899"/>
      <c r="CF112" s="960">
        <v>146.30000000000001</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387</v>
      </c>
      <c r="DM112" s="899"/>
      <c r="DN112" s="899"/>
      <c r="DO112" s="899"/>
      <c r="DP112" s="899"/>
      <c r="DQ112" s="899" t="s">
        <v>387</v>
      </c>
      <c r="DR112" s="899"/>
      <c r="DS112" s="899"/>
      <c r="DT112" s="899"/>
      <c r="DU112" s="899"/>
      <c r="DV112" s="876" t="s">
        <v>126</v>
      </c>
      <c r="DW112" s="876"/>
      <c r="DX112" s="876"/>
      <c r="DY112" s="876"/>
      <c r="DZ112" s="877"/>
    </row>
    <row r="113" spans="1:130" s="245"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1088967</v>
      </c>
      <c r="AB113" s="1008"/>
      <c r="AC113" s="1008"/>
      <c r="AD113" s="1008"/>
      <c r="AE113" s="1009"/>
      <c r="AF113" s="1010">
        <v>1231174</v>
      </c>
      <c r="AG113" s="1008"/>
      <c r="AH113" s="1008"/>
      <c r="AI113" s="1008"/>
      <c r="AJ113" s="1009"/>
      <c r="AK113" s="1010">
        <v>1382572</v>
      </c>
      <c r="AL113" s="1008"/>
      <c r="AM113" s="1008"/>
      <c r="AN113" s="1008"/>
      <c r="AO113" s="1009"/>
      <c r="AP113" s="1011">
        <v>13.7</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125795</v>
      </c>
      <c r="BR113" s="899"/>
      <c r="BS113" s="899"/>
      <c r="BT113" s="899"/>
      <c r="BU113" s="899"/>
      <c r="BV113" s="899">
        <v>142197</v>
      </c>
      <c r="BW113" s="899"/>
      <c r="BX113" s="899"/>
      <c r="BY113" s="899"/>
      <c r="BZ113" s="899"/>
      <c r="CA113" s="899">
        <v>339295</v>
      </c>
      <c r="CB113" s="899"/>
      <c r="CC113" s="899"/>
      <c r="CD113" s="899"/>
      <c r="CE113" s="899"/>
      <c r="CF113" s="960">
        <v>3.4</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387</v>
      </c>
      <c r="DH113" s="862"/>
      <c r="DI113" s="862"/>
      <c r="DJ113" s="862"/>
      <c r="DK113" s="863"/>
      <c r="DL113" s="864" t="s">
        <v>126</v>
      </c>
      <c r="DM113" s="862"/>
      <c r="DN113" s="862"/>
      <c r="DO113" s="862"/>
      <c r="DP113" s="863"/>
      <c r="DQ113" s="864" t="s">
        <v>126</v>
      </c>
      <c r="DR113" s="862"/>
      <c r="DS113" s="862"/>
      <c r="DT113" s="862"/>
      <c r="DU113" s="863"/>
      <c r="DV113" s="909" t="s">
        <v>387</v>
      </c>
      <c r="DW113" s="910"/>
      <c r="DX113" s="910"/>
      <c r="DY113" s="910"/>
      <c r="DZ113" s="911"/>
    </row>
    <row r="114" spans="1:130" s="245"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14101</v>
      </c>
      <c r="AB114" s="862"/>
      <c r="AC114" s="862"/>
      <c r="AD114" s="862"/>
      <c r="AE114" s="863"/>
      <c r="AF114" s="864">
        <v>18582</v>
      </c>
      <c r="AG114" s="862"/>
      <c r="AH114" s="862"/>
      <c r="AI114" s="862"/>
      <c r="AJ114" s="863"/>
      <c r="AK114" s="864">
        <v>31565</v>
      </c>
      <c r="AL114" s="862"/>
      <c r="AM114" s="862"/>
      <c r="AN114" s="862"/>
      <c r="AO114" s="863"/>
      <c r="AP114" s="909">
        <v>0.3</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4106224</v>
      </c>
      <c r="BR114" s="899"/>
      <c r="BS114" s="899"/>
      <c r="BT114" s="899"/>
      <c r="BU114" s="899"/>
      <c r="BV114" s="899">
        <v>3800372</v>
      </c>
      <c r="BW114" s="899"/>
      <c r="BX114" s="899"/>
      <c r="BY114" s="899"/>
      <c r="BZ114" s="899"/>
      <c r="CA114" s="899">
        <v>3630117</v>
      </c>
      <c r="CB114" s="899"/>
      <c r="CC114" s="899"/>
      <c r="CD114" s="899"/>
      <c r="CE114" s="899"/>
      <c r="CF114" s="960">
        <v>36.1</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447</v>
      </c>
      <c r="DM114" s="862"/>
      <c r="DN114" s="862"/>
      <c r="DO114" s="862"/>
      <c r="DP114" s="863"/>
      <c r="DQ114" s="864" t="s">
        <v>387</v>
      </c>
      <c r="DR114" s="862"/>
      <c r="DS114" s="862"/>
      <c r="DT114" s="862"/>
      <c r="DU114" s="863"/>
      <c r="DV114" s="909" t="s">
        <v>126</v>
      </c>
      <c r="DW114" s="910"/>
      <c r="DX114" s="910"/>
      <c r="DY114" s="910"/>
      <c r="DZ114" s="911"/>
    </row>
    <row r="115" spans="1:130" s="245"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6853</v>
      </c>
      <c r="AB115" s="1008"/>
      <c r="AC115" s="1008"/>
      <c r="AD115" s="1008"/>
      <c r="AE115" s="1009"/>
      <c r="AF115" s="1010">
        <v>6789</v>
      </c>
      <c r="AG115" s="1008"/>
      <c r="AH115" s="1008"/>
      <c r="AI115" s="1008"/>
      <c r="AJ115" s="1009"/>
      <c r="AK115" s="1010">
        <v>5970</v>
      </c>
      <c r="AL115" s="1008"/>
      <c r="AM115" s="1008"/>
      <c r="AN115" s="1008"/>
      <c r="AO115" s="1009"/>
      <c r="AP115" s="1011">
        <v>0.1</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91605</v>
      </c>
      <c r="BR115" s="899"/>
      <c r="BS115" s="899"/>
      <c r="BT115" s="899"/>
      <c r="BU115" s="899"/>
      <c r="BV115" s="899">
        <v>31260</v>
      </c>
      <c r="BW115" s="899"/>
      <c r="BX115" s="899"/>
      <c r="BY115" s="899"/>
      <c r="BZ115" s="899"/>
      <c r="CA115" s="899">
        <v>189287</v>
      </c>
      <c r="CB115" s="899"/>
      <c r="CC115" s="899"/>
      <c r="CD115" s="899"/>
      <c r="CE115" s="899"/>
      <c r="CF115" s="960">
        <v>1.9</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126</v>
      </c>
      <c r="DH115" s="862"/>
      <c r="DI115" s="862"/>
      <c r="DJ115" s="862"/>
      <c r="DK115" s="863"/>
      <c r="DL115" s="864" t="s">
        <v>387</v>
      </c>
      <c r="DM115" s="862"/>
      <c r="DN115" s="862"/>
      <c r="DO115" s="862"/>
      <c r="DP115" s="863"/>
      <c r="DQ115" s="864" t="s">
        <v>126</v>
      </c>
      <c r="DR115" s="862"/>
      <c r="DS115" s="862"/>
      <c r="DT115" s="862"/>
      <c r="DU115" s="863"/>
      <c r="DV115" s="909" t="s">
        <v>126</v>
      </c>
      <c r="DW115" s="910"/>
      <c r="DX115" s="910"/>
      <c r="DY115" s="910"/>
      <c r="DZ115" s="911"/>
    </row>
    <row r="116" spans="1:130" s="245"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126</v>
      </c>
      <c r="AB116" s="862"/>
      <c r="AC116" s="862"/>
      <c r="AD116" s="862"/>
      <c r="AE116" s="863"/>
      <c r="AF116" s="864" t="s">
        <v>126</v>
      </c>
      <c r="AG116" s="862"/>
      <c r="AH116" s="862"/>
      <c r="AI116" s="862"/>
      <c r="AJ116" s="863"/>
      <c r="AK116" s="864" t="s">
        <v>126</v>
      </c>
      <c r="AL116" s="862"/>
      <c r="AM116" s="862"/>
      <c r="AN116" s="862"/>
      <c r="AO116" s="863"/>
      <c r="AP116" s="909" t="s">
        <v>387</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387</v>
      </c>
      <c r="BR116" s="899"/>
      <c r="BS116" s="899"/>
      <c r="BT116" s="899"/>
      <c r="BU116" s="899"/>
      <c r="BV116" s="899" t="s">
        <v>126</v>
      </c>
      <c r="BW116" s="899"/>
      <c r="BX116" s="899"/>
      <c r="BY116" s="899"/>
      <c r="BZ116" s="899"/>
      <c r="CA116" s="899" t="s">
        <v>126</v>
      </c>
      <c r="CB116" s="899"/>
      <c r="CC116" s="899"/>
      <c r="CD116" s="899"/>
      <c r="CE116" s="899"/>
      <c r="CF116" s="960" t="s">
        <v>387</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14885</v>
      </c>
      <c r="DH116" s="862"/>
      <c r="DI116" s="862"/>
      <c r="DJ116" s="862"/>
      <c r="DK116" s="863"/>
      <c r="DL116" s="864">
        <v>8111</v>
      </c>
      <c r="DM116" s="862"/>
      <c r="DN116" s="862"/>
      <c r="DO116" s="862"/>
      <c r="DP116" s="863"/>
      <c r="DQ116" s="864">
        <v>2148</v>
      </c>
      <c r="DR116" s="862"/>
      <c r="DS116" s="862"/>
      <c r="DT116" s="862"/>
      <c r="DU116" s="863"/>
      <c r="DV116" s="909">
        <v>0</v>
      </c>
      <c r="DW116" s="910"/>
      <c r="DX116" s="910"/>
      <c r="DY116" s="910"/>
      <c r="DZ116" s="911"/>
    </row>
    <row r="117" spans="1:130" s="245"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3328955</v>
      </c>
      <c r="AB117" s="994"/>
      <c r="AC117" s="994"/>
      <c r="AD117" s="994"/>
      <c r="AE117" s="995"/>
      <c r="AF117" s="996">
        <v>3289878</v>
      </c>
      <c r="AG117" s="994"/>
      <c r="AH117" s="994"/>
      <c r="AI117" s="994"/>
      <c r="AJ117" s="995"/>
      <c r="AK117" s="996">
        <v>3314761</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387</v>
      </c>
      <c r="BR117" s="899"/>
      <c r="BS117" s="899"/>
      <c r="BT117" s="899"/>
      <c r="BU117" s="899"/>
      <c r="BV117" s="899" t="s">
        <v>387</v>
      </c>
      <c r="BW117" s="899"/>
      <c r="BX117" s="899"/>
      <c r="BY117" s="899"/>
      <c r="BZ117" s="899"/>
      <c r="CA117" s="899" t="s">
        <v>126</v>
      </c>
      <c r="CB117" s="899"/>
      <c r="CC117" s="899"/>
      <c r="CD117" s="899"/>
      <c r="CE117" s="899"/>
      <c r="CF117" s="960" t="s">
        <v>126</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126</v>
      </c>
      <c r="DH117" s="862"/>
      <c r="DI117" s="862"/>
      <c r="DJ117" s="862"/>
      <c r="DK117" s="863"/>
      <c r="DL117" s="864" t="s">
        <v>387</v>
      </c>
      <c r="DM117" s="862"/>
      <c r="DN117" s="862"/>
      <c r="DO117" s="862"/>
      <c r="DP117" s="863"/>
      <c r="DQ117" s="864" t="s">
        <v>387</v>
      </c>
      <c r="DR117" s="862"/>
      <c r="DS117" s="862"/>
      <c r="DT117" s="862"/>
      <c r="DU117" s="863"/>
      <c r="DV117" s="909" t="s">
        <v>387</v>
      </c>
      <c r="DW117" s="910"/>
      <c r="DX117" s="910"/>
      <c r="DY117" s="910"/>
      <c r="DZ117" s="911"/>
    </row>
    <row r="118" spans="1:130" s="245"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305</v>
      </c>
      <c r="AG118" s="987"/>
      <c r="AH118" s="987"/>
      <c r="AI118" s="987"/>
      <c r="AJ118" s="988"/>
      <c r="AK118" s="989" t="s">
        <v>304</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387</v>
      </c>
      <c r="BR118" s="930"/>
      <c r="BS118" s="930"/>
      <c r="BT118" s="930"/>
      <c r="BU118" s="930"/>
      <c r="BV118" s="930" t="s">
        <v>387</v>
      </c>
      <c r="BW118" s="930"/>
      <c r="BX118" s="930"/>
      <c r="BY118" s="930"/>
      <c r="BZ118" s="930"/>
      <c r="CA118" s="930" t="s">
        <v>126</v>
      </c>
      <c r="CB118" s="930"/>
      <c r="CC118" s="930"/>
      <c r="CD118" s="930"/>
      <c r="CE118" s="930"/>
      <c r="CF118" s="960" t="s">
        <v>126</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387</v>
      </c>
      <c r="DM118" s="862"/>
      <c r="DN118" s="862"/>
      <c r="DO118" s="862"/>
      <c r="DP118" s="863"/>
      <c r="DQ118" s="864" t="s">
        <v>126</v>
      </c>
      <c r="DR118" s="862"/>
      <c r="DS118" s="862"/>
      <c r="DT118" s="862"/>
      <c r="DU118" s="863"/>
      <c r="DV118" s="909" t="s">
        <v>126</v>
      </c>
      <c r="DW118" s="910"/>
      <c r="DX118" s="910"/>
      <c r="DY118" s="910"/>
      <c r="DZ118" s="911"/>
    </row>
    <row r="119" spans="1:130" s="245"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387</v>
      </c>
      <c r="AB119" s="980"/>
      <c r="AC119" s="980"/>
      <c r="AD119" s="980"/>
      <c r="AE119" s="981"/>
      <c r="AF119" s="982" t="s">
        <v>126</v>
      </c>
      <c r="AG119" s="980"/>
      <c r="AH119" s="980"/>
      <c r="AI119" s="980"/>
      <c r="AJ119" s="981"/>
      <c r="AK119" s="982" t="s">
        <v>387</v>
      </c>
      <c r="AL119" s="980"/>
      <c r="AM119" s="980"/>
      <c r="AN119" s="980"/>
      <c r="AO119" s="981"/>
      <c r="AP119" s="983" t="s">
        <v>126</v>
      </c>
      <c r="AQ119" s="984"/>
      <c r="AR119" s="984"/>
      <c r="AS119" s="984"/>
      <c r="AT119" s="985"/>
      <c r="AU119" s="1023"/>
      <c r="AV119" s="1024"/>
      <c r="AW119" s="1024"/>
      <c r="AX119" s="1024"/>
      <c r="AY119" s="1024"/>
      <c r="AZ119" s="276" t="s">
        <v>184</v>
      </c>
      <c r="BA119" s="276"/>
      <c r="BB119" s="276"/>
      <c r="BC119" s="276"/>
      <c r="BD119" s="276"/>
      <c r="BE119" s="276"/>
      <c r="BF119" s="276"/>
      <c r="BG119" s="276"/>
      <c r="BH119" s="276"/>
      <c r="BI119" s="276"/>
      <c r="BJ119" s="276"/>
      <c r="BK119" s="276"/>
      <c r="BL119" s="276"/>
      <c r="BM119" s="276"/>
      <c r="BN119" s="276"/>
      <c r="BO119" s="962" t="s">
        <v>469</v>
      </c>
      <c r="BP119" s="963"/>
      <c r="BQ119" s="967">
        <v>40518272</v>
      </c>
      <c r="BR119" s="930"/>
      <c r="BS119" s="930"/>
      <c r="BT119" s="930"/>
      <c r="BU119" s="930"/>
      <c r="BV119" s="930">
        <v>38366155</v>
      </c>
      <c r="BW119" s="930"/>
      <c r="BX119" s="930"/>
      <c r="BY119" s="930"/>
      <c r="BZ119" s="930"/>
      <c r="CA119" s="930">
        <v>37469412</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43</v>
      </c>
      <c r="DH119" s="845"/>
      <c r="DI119" s="845"/>
      <c r="DJ119" s="845"/>
      <c r="DK119" s="846"/>
      <c r="DL119" s="847">
        <v>14</v>
      </c>
      <c r="DM119" s="845"/>
      <c r="DN119" s="845"/>
      <c r="DO119" s="845"/>
      <c r="DP119" s="846"/>
      <c r="DQ119" s="847" t="s">
        <v>126</v>
      </c>
      <c r="DR119" s="845"/>
      <c r="DS119" s="845"/>
      <c r="DT119" s="845"/>
      <c r="DU119" s="846"/>
      <c r="DV119" s="933" t="s">
        <v>447</v>
      </c>
      <c r="DW119" s="934"/>
      <c r="DX119" s="934"/>
      <c r="DY119" s="934"/>
      <c r="DZ119" s="935"/>
    </row>
    <row r="120" spans="1:130" s="245"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126</v>
      </c>
      <c r="AG120" s="862"/>
      <c r="AH120" s="862"/>
      <c r="AI120" s="862"/>
      <c r="AJ120" s="863"/>
      <c r="AK120" s="864" t="s">
        <v>126</v>
      </c>
      <c r="AL120" s="862"/>
      <c r="AM120" s="862"/>
      <c r="AN120" s="862"/>
      <c r="AO120" s="863"/>
      <c r="AP120" s="909" t="s">
        <v>126</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7650016</v>
      </c>
      <c r="BR120" s="927"/>
      <c r="BS120" s="927"/>
      <c r="BT120" s="927"/>
      <c r="BU120" s="927"/>
      <c r="BV120" s="927">
        <v>7414864</v>
      </c>
      <c r="BW120" s="927"/>
      <c r="BX120" s="927"/>
      <c r="BY120" s="927"/>
      <c r="BZ120" s="927"/>
      <c r="CA120" s="927">
        <v>7095795</v>
      </c>
      <c r="CB120" s="927"/>
      <c r="CC120" s="927"/>
      <c r="CD120" s="927"/>
      <c r="CE120" s="927"/>
      <c r="CF120" s="951">
        <v>70.5</v>
      </c>
      <c r="CG120" s="952"/>
      <c r="CH120" s="952"/>
      <c r="CI120" s="952"/>
      <c r="CJ120" s="952"/>
      <c r="CK120" s="953" t="s">
        <v>473</v>
      </c>
      <c r="CL120" s="937"/>
      <c r="CM120" s="937"/>
      <c r="CN120" s="937"/>
      <c r="CO120" s="938"/>
      <c r="CP120" s="957" t="s">
        <v>415</v>
      </c>
      <c r="CQ120" s="958"/>
      <c r="CR120" s="958"/>
      <c r="CS120" s="958"/>
      <c r="CT120" s="958"/>
      <c r="CU120" s="958"/>
      <c r="CV120" s="958"/>
      <c r="CW120" s="958"/>
      <c r="CX120" s="958"/>
      <c r="CY120" s="958"/>
      <c r="CZ120" s="958"/>
      <c r="DA120" s="958"/>
      <c r="DB120" s="958"/>
      <c r="DC120" s="958"/>
      <c r="DD120" s="958"/>
      <c r="DE120" s="958"/>
      <c r="DF120" s="959"/>
      <c r="DG120" s="946">
        <v>15753858</v>
      </c>
      <c r="DH120" s="927"/>
      <c r="DI120" s="927"/>
      <c r="DJ120" s="927"/>
      <c r="DK120" s="927"/>
      <c r="DL120" s="927">
        <v>14777448</v>
      </c>
      <c r="DM120" s="927"/>
      <c r="DN120" s="927"/>
      <c r="DO120" s="927"/>
      <c r="DP120" s="927"/>
      <c r="DQ120" s="927">
        <v>13974015</v>
      </c>
      <c r="DR120" s="927"/>
      <c r="DS120" s="927"/>
      <c r="DT120" s="927"/>
      <c r="DU120" s="927"/>
      <c r="DV120" s="928">
        <v>138.9</v>
      </c>
      <c r="DW120" s="928"/>
      <c r="DX120" s="928"/>
      <c r="DY120" s="928"/>
      <c r="DZ120" s="929"/>
    </row>
    <row r="121" spans="1:130" s="245"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126</v>
      </c>
      <c r="AB121" s="862"/>
      <c r="AC121" s="862"/>
      <c r="AD121" s="862"/>
      <c r="AE121" s="863"/>
      <c r="AF121" s="864" t="s">
        <v>126</v>
      </c>
      <c r="AG121" s="862"/>
      <c r="AH121" s="862"/>
      <c r="AI121" s="862"/>
      <c r="AJ121" s="863"/>
      <c r="AK121" s="864" t="s">
        <v>126</v>
      </c>
      <c r="AL121" s="862"/>
      <c r="AM121" s="862"/>
      <c r="AN121" s="862"/>
      <c r="AO121" s="863"/>
      <c r="AP121" s="909" t="s">
        <v>387</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6094635</v>
      </c>
      <c r="BR121" s="899"/>
      <c r="BS121" s="899"/>
      <c r="BT121" s="899"/>
      <c r="BU121" s="899"/>
      <c r="BV121" s="899">
        <v>6563982</v>
      </c>
      <c r="BW121" s="899"/>
      <c r="BX121" s="899"/>
      <c r="BY121" s="899"/>
      <c r="BZ121" s="899"/>
      <c r="CA121" s="899">
        <v>6581563</v>
      </c>
      <c r="CB121" s="899"/>
      <c r="CC121" s="899"/>
      <c r="CD121" s="899"/>
      <c r="CE121" s="899"/>
      <c r="CF121" s="960">
        <v>65.400000000000006</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334997</v>
      </c>
      <c r="DH121" s="899"/>
      <c r="DI121" s="899"/>
      <c r="DJ121" s="899"/>
      <c r="DK121" s="899"/>
      <c r="DL121" s="899">
        <v>343744</v>
      </c>
      <c r="DM121" s="899"/>
      <c r="DN121" s="899"/>
      <c r="DO121" s="899"/>
      <c r="DP121" s="899"/>
      <c r="DQ121" s="899">
        <v>329632</v>
      </c>
      <c r="DR121" s="899"/>
      <c r="DS121" s="899"/>
      <c r="DT121" s="899"/>
      <c r="DU121" s="899"/>
      <c r="DV121" s="876">
        <v>3.3</v>
      </c>
      <c r="DW121" s="876"/>
      <c r="DX121" s="876"/>
      <c r="DY121" s="876"/>
      <c r="DZ121" s="877"/>
    </row>
    <row r="122" spans="1:130" s="245"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126</v>
      </c>
      <c r="AG122" s="862"/>
      <c r="AH122" s="862"/>
      <c r="AI122" s="862"/>
      <c r="AJ122" s="863"/>
      <c r="AK122" s="864" t="s">
        <v>126</v>
      </c>
      <c r="AL122" s="862"/>
      <c r="AM122" s="862"/>
      <c r="AN122" s="862"/>
      <c r="AO122" s="863"/>
      <c r="AP122" s="909" t="s">
        <v>126</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25881532</v>
      </c>
      <c r="BR122" s="930"/>
      <c r="BS122" s="930"/>
      <c r="BT122" s="930"/>
      <c r="BU122" s="930"/>
      <c r="BV122" s="930">
        <v>25319518</v>
      </c>
      <c r="BW122" s="930"/>
      <c r="BX122" s="930"/>
      <c r="BY122" s="930"/>
      <c r="BZ122" s="930"/>
      <c r="CA122" s="930">
        <v>24124702</v>
      </c>
      <c r="CB122" s="930"/>
      <c r="CC122" s="930"/>
      <c r="CD122" s="930"/>
      <c r="CE122" s="930"/>
      <c r="CF122" s="931">
        <v>239.8</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386443</v>
      </c>
      <c r="DH122" s="899"/>
      <c r="DI122" s="899"/>
      <c r="DJ122" s="899"/>
      <c r="DK122" s="899"/>
      <c r="DL122" s="899">
        <v>299331</v>
      </c>
      <c r="DM122" s="899"/>
      <c r="DN122" s="899"/>
      <c r="DO122" s="899"/>
      <c r="DP122" s="899"/>
      <c r="DQ122" s="899">
        <v>258152</v>
      </c>
      <c r="DR122" s="899"/>
      <c r="DS122" s="899"/>
      <c r="DT122" s="899"/>
      <c r="DU122" s="899"/>
      <c r="DV122" s="876">
        <v>2.6</v>
      </c>
      <c r="DW122" s="876"/>
      <c r="DX122" s="876"/>
      <c r="DY122" s="876"/>
      <c r="DZ122" s="877"/>
    </row>
    <row r="123" spans="1:130" s="245"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387</v>
      </c>
      <c r="AG123" s="862"/>
      <c r="AH123" s="862"/>
      <c r="AI123" s="862"/>
      <c r="AJ123" s="863"/>
      <c r="AK123" s="864" t="s">
        <v>126</v>
      </c>
      <c r="AL123" s="862"/>
      <c r="AM123" s="862"/>
      <c r="AN123" s="862"/>
      <c r="AO123" s="863"/>
      <c r="AP123" s="909" t="s">
        <v>387</v>
      </c>
      <c r="AQ123" s="910"/>
      <c r="AR123" s="910"/>
      <c r="AS123" s="910"/>
      <c r="AT123" s="911"/>
      <c r="AU123" s="974"/>
      <c r="AV123" s="975"/>
      <c r="AW123" s="975"/>
      <c r="AX123" s="975"/>
      <c r="AY123" s="975"/>
      <c r="AZ123" s="276" t="s">
        <v>184</v>
      </c>
      <c r="BA123" s="276"/>
      <c r="BB123" s="276"/>
      <c r="BC123" s="276"/>
      <c r="BD123" s="276"/>
      <c r="BE123" s="276"/>
      <c r="BF123" s="276"/>
      <c r="BG123" s="276"/>
      <c r="BH123" s="276"/>
      <c r="BI123" s="276"/>
      <c r="BJ123" s="276"/>
      <c r="BK123" s="276"/>
      <c r="BL123" s="276"/>
      <c r="BM123" s="276"/>
      <c r="BN123" s="276"/>
      <c r="BO123" s="962" t="s">
        <v>479</v>
      </c>
      <c r="BP123" s="963"/>
      <c r="BQ123" s="917">
        <v>39626183</v>
      </c>
      <c r="BR123" s="918"/>
      <c r="BS123" s="918"/>
      <c r="BT123" s="918"/>
      <c r="BU123" s="918"/>
      <c r="BV123" s="918">
        <v>39298364</v>
      </c>
      <c r="BW123" s="918"/>
      <c r="BX123" s="918"/>
      <c r="BY123" s="918"/>
      <c r="BZ123" s="918"/>
      <c r="CA123" s="918">
        <v>37802060</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v>119165</v>
      </c>
      <c r="DH123" s="862"/>
      <c r="DI123" s="862"/>
      <c r="DJ123" s="862"/>
      <c r="DK123" s="863"/>
      <c r="DL123" s="864">
        <v>103591</v>
      </c>
      <c r="DM123" s="862"/>
      <c r="DN123" s="862"/>
      <c r="DO123" s="862"/>
      <c r="DP123" s="863"/>
      <c r="DQ123" s="864">
        <v>95770</v>
      </c>
      <c r="DR123" s="862"/>
      <c r="DS123" s="862"/>
      <c r="DT123" s="862"/>
      <c r="DU123" s="863"/>
      <c r="DV123" s="909">
        <v>1</v>
      </c>
      <c r="DW123" s="910"/>
      <c r="DX123" s="910"/>
      <c r="DY123" s="910"/>
      <c r="DZ123" s="911"/>
    </row>
    <row r="124" spans="1:130" s="245"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126</v>
      </c>
      <c r="AB124" s="862"/>
      <c r="AC124" s="862"/>
      <c r="AD124" s="862"/>
      <c r="AE124" s="863"/>
      <c r="AF124" s="864" t="s">
        <v>126</v>
      </c>
      <c r="AG124" s="862"/>
      <c r="AH124" s="862"/>
      <c r="AI124" s="862"/>
      <c r="AJ124" s="863"/>
      <c r="AK124" s="864" t="s">
        <v>126</v>
      </c>
      <c r="AL124" s="862"/>
      <c r="AM124" s="862"/>
      <c r="AN124" s="862"/>
      <c r="AO124" s="863"/>
      <c r="AP124" s="909" t="s">
        <v>447</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8.9</v>
      </c>
      <c r="BR124" s="916"/>
      <c r="BS124" s="916"/>
      <c r="BT124" s="916"/>
      <c r="BU124" s="916"/>
      <c r="BV124" s="916" t="s">
        <v>126</v>
      </c>
      <c r="BW124" s="916"/>
      <c r="BX124" s="916"/>
      <c r="BY124" s="916"/>
      <c r="BZ124" s="916"/>
      <c r="CA124" s="916" t="s">
        <v>387</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51040</v>
      </c>
      <c r="DH124" s="845"/>
      <c r="DI124" s="845"/>
      <c r="DJ124" s="845"/>
      <c r="DK124" s="846"/>
      <c r="DL124" s="847">
        <v>51040</v>
      </c>
      <c r="DM124" s="845"/>
      <c r="DN124" s="845"/>
      <c r="DO124" s="845"/>
      <c r="DP124" s="846"/>
      <c r="DQ124" s="847">
        <v>66800</v>
      </c>
      <c r="DR124" s="845"/>
      <c r="DS124" s="845"/>
      <c r="DT124" s="845"/>
      <c r="DU124" s="846"/>
      <c r="DV124" s="933">
        <v>0.7</v>
      </c>
      <c r="DW124" s="934"/>
      <c r="DX124" s="934"/>
      <c r="DY124" s="934"/>
      <c r="DZ124" s="935"/>
    </row>
    <row r="125" spans="1:130" s="245"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447</v>
      </c>
      <c r="AB125" s="862"/>
      <c r="AC125" s="862"/>
      <c r="AD125" s="862"/>
      <c r="AE125" s="863"/>
      <c r="AF125" s="864" t="s">
        <v>387</v>
      </c>
      <c r="AG125" s="862"/>
      <c r="AH125" s="862"/>
      <c r="AI125" s="862"/>
      <c r="AJ125" s="863"/>
      <c r="AK125" s="864" t="s">
        <v>126</v>
      </c>
      <c r="AL125" s="862"/>
      <c r="AM125" s="862"/>
      <c r="AN125" s="862"/>
      <c r="AO125" s="863"/>
      <c r="AP125" s="909" t="s">
        <v>126</v>
      </c>
      <c r="AQ125" s="910"/>
      <c r="AR125" s="910"/>
      <c r="AS125" s="910"/>
      <c r="AT125" s="91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387</v>
      </c>
      <c r="DH125" s="927"/>
      <c r="DI125" s="927"/>
      <c r="DJ125" s="927"/>
      <c r="DK125" s="927"/>
      <c r="DL125" s="927" t="s">
        <v>126</v>
      </c>
      <c r="DM125" s="927"/>
      <c r="DN125" s="927"/>
      <c r="DO125" s="927"/>
      <c r="DP125" s="927"/>
      <c r="DQ125" s="927" t="s">
        <v>126</v>
      </c>
      <c r="DR125" s="927"/>
      <c r="DS125" s="927"/>
      <c r="DT125" s="927"/>
      <c r="DU125" s="927"/>
      <c r="DV125" s="928" t="s">
        <v>126</v>
      </c>
      <c r="DW125" s="928"/>
      <c r="DX125" s="928"/>
      <c r="DY125" s="928"/>
      <c r="DZ125" s="929"/>
    </row>
    <row r="126" spans="1:130" s="245"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6853</v>
      </c>
      <c r="AB126" s="862"/>
      <c r="AC126" s="862"/>
      <c r="AD126" s="862"/>
      <c r="AE126" s="863"/>
      <c r="AF126" s="864">
        <v>6789</v>
      </c>
      <c r="AG126" s="862"/>
      <c r="AH126" s="862"/>
      <c r="AI126" s="862"/>
      <c r="AJ126" s="863"/>
      <c r="AK126" s="864">
        <v>5970</v>
      </c>
      <c r="AL126" s="862"/>
      <c r="AM126" s="862"/>
      <c r="AN126" s="862"/>
      <c r="AO126" s="863"/>
      <c r="AP126" s="909">
        <v>0.1</v>
      </c>
      <c r="AQ126" s="910"/>
      <c r="AR126" s="910"/>
      <c r="AS126" s="910"/>
      <c r="AT126" s="91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126</v>
      </c>
      <c r="DH126" s="899"/>
      <c r="DI126" s="899"/>
      <c r="DJ126" s="899"/>
      <c r="DK126" s="899"/>
      <c r="DL126" s="899" t="s">
        <v>126</v>
      </c>
      <c r="DM126" s="899"/>
      <c r="DN126" s="899"/>
      <c r="DO126" s="899"/>
      <c r="DP126" s="899"/>
      <c r="DQ126" s="899" t="s">
        <v>387</v>
      </c>
      <c r="DR126" s="899"/>
      <c r="DS126" s="899"/>
      <c r="DT126" s="899"/>
      <c r="DU126" s="899"/>
      <c r="DV126" s="876" t="s">
        <v>126</v>
      </c>
      <c r="DW126" s="876"/>
      <c r="DX126" s="876"/>
      <c r="DY126" s="876"/>
      <c r="DZ126" s="877"/>
    </row>
    <row r="127" spans="1:130" s="245"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126</v>
      </c>
      <c r="AB127" s="862"/>
      <c r="AC127" s="862"/>
      <c r="AD127" s="862"/>
      <c r="AE127" s="863"/>
      <c r="AF127" s="864" t="s">
        <v>126</v>
      </c>
      <c r="AG127" s="862"/>
      <c r="AH127" s="862"/>
      <c r="AI127" s="862"/>
      <c r="AJ127" s="863"/>
      <c r="AK127" s="864" t="s">
        <v>387</v>
      </c>
      <c r="AL127" s="862"/>
      <c r="AM127" s="862"/>
      <c r="AN127" s="862"/>
      <c r="AO127" s="863"/>
      <c r="AP127" s="909" t="s">
        <v>387</v>
      </c>
      <c r="AQ127" s="910"/>
      <c r="AR127" s="910"/>
      <c r="AS127" s="910"/>
      <c r="AT127" s="911"/>
      <c r="AU127" s="281"/>
      <c r="AV127" s="281"/>
      <c r="AW127" s="281"/>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1"/>
      <c r="CB127" s="281"/>
      <c r="CC127" s="281"/>
      <c r="CD127" s="282"/>
      <c r="CE127" s="282"/>
      <c r="CF127" s="282"/>
      <c r="CG127" s="279"/>
      <c r="CH127" s="279"/>
      <c r="CI127" s="279"/>
      <c r="CJ127" s="280"/>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387</v>
      </c>
      <c r="DM127" s="899"/>
      <c r="DN127" s="899"/>
      <c r="DO127" s="899"/>
      <c r="DP127" s="899"/>
      <c r="DQ127" s="899" t="s">
        <v>126</v>
      </c>
      <c r="DR127" s="899"/>
      <c r="DS127" s="899"/>
      <c r="DT127" s="899"/>
      <c r="DU127" s="899"/>
      <c r="DV127" s="876" t="s">
        <v>126</v>
      </c>
      <c r="DW127" s="876"/>
      <c r="DX127" s="876"/>
      <c r="DY127" s="876"/>
      <c r="DZ127" s="877"/>
    </row>
    <row r="128" spans="1:130" s="245"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453550</v>
      </c>
      <c r="AB128" s="883"/>
      <c r="AC128" s="883"/>
      <c r="AD128" s="883"/>
      <c r="AE128" s="884"/>
      <c r="AF128" s="885">
        <v>506454</v>
      </c>
      <c r="AG128" s="883"/>
      <c r="AH128" s="883"/>
      <c r="AI128" s="883"/>
      <c r="AJ128" s="884"/>
      <c r="AK128" s="885">
        <v>515016</v>
      </c>
      <c r="AL128" s="883"/>
      <c r="AM128" s="883"/>
      <c r="AN128" s="883"/>
      <c r="AO128" s="884"/>
      <c r="AP128" s="886"/>
      <c r="AQ128" s="887"/>
      <c r="AR128" s="887"/>
      <c r="AS128" s="887"/>
      <c r="AT128" s="888"/>
      <c r="AU128" s="281"/>
      <c r="AV128" s="281"/>
      <c r="AW128" s="281"/>
      <c r="AX128" s="889" t="s">
        <v>494</v>
      </c>
      <c r="AY128" s="890"/>
      <c r="AZ128" s="890"/>
      <c r="BA128" s="890"/>
      <c r="BB128" s="890"/>
      <c r="BC128" s="890"/>
      <c r="BD128" s="890"/>
      <c r="BE128" s="891"/>
      <c r="BF128" s="868" t="s">
        <v>387</v>
      </c>
      <c r="BG128" s="869"/>
      <c r="BH128" s="869"/>
      <c r="BI128" s="869"/>
      <c r="BJ128" s="869"/>
      <c r="BK128" s="869"/>
      <c r="BL128" s="892"/>
      <c r="BM128" s="868">
        <v>13.03</v>
      </c>
      <c r="BN128" s="869"/>
      <c r="BO128" s="869"/>
      <c r="BP128" s="869"/>
      <c r="BQ128" s="869"/>
      <c r="BR128" s="869"/>
      <c r="BS128" s="892"/>
      <c r="BT128" s="868">
        <v>20</v>
      </c>
      <c r="BU128" s="869"/>
      <c r="BV128" s="869"/>
      <c r="BW128" s="869"/>
      <c r="BX128" s="869"/>
      <c r="BY128" s="869"/>
      <c r="BZ128" s="870"/>
      <c r="CA128" s="282"/>
      <c r="CB128" s="282"/>
      <c r="CC128" s="282"/>
      <c r="CD128" s="282"/>
      <c r="CE128" s="282"/>
      <c r="CF128" s="282"/>
      <c r="CG128" s="279"/>
      <c r="CH128" s="279"/>
      <c r="CI128" s="279"/>
      <c r="CJ128" s="280"/>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v>91605</v>
      </c>
      <c r="DH128" s="873"/>
      <c r="DI128" s="873"/>
      <c r="DJ128" s="873"/>
      <c r="DK128" s="873"/>
      <c r="DL128" s="873">
        <v>31260</v>
      </c>
      <c r="DM128" s="873"/>
      <c r="DN128" s="873"/>
      <c r="DO128" s="873"/>
      <c r="DP128" s="873"/>
      <c r="DQ128" s="873">
        <v>189287</v>
      </c>
      <c r="DR128" s="873"/>
      <c r="DS128" s="873"/>
      <c r="DT128" s="873"/>
      <c r="DU128" s="873"/>
      <c r="DV128" s="874">
        <v>1.9</v>
      </c>
      <c r="DW128" s="874"/>
      <c r="DX128" s="874"/>
      <c r="DY128" s="874"/>
      <c r="DZ128" s="875"/>
    </row>
    <row r="129" spans="1:131" s="245"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12130292</v>
      </c>
      <c r="AB129" s="862"/>
      <c r="AC129" s="862"/>
      <c r="AD129" s="862"/>
      <c r="AE129" s="863"/>
      <c r="AF129" s="864">
        <v>12147520</v>
      </c>
      <c r="AG129" s="862"/>
      <c r="AH129" s="862"/>
      <c r="AI129" s="862"/>
      <c r="AJ129" s="863"/>
      <c r="AK129" s="864">
        <v>12231772</v>
      </c>
      <c r="AL129" s="862"/>
      <c r="AM129" s="862"/>
      <c r="AN129" s="862"/>
      <c r="AO129" s="863"/>
      <c r="AP129" s="865"/>
      <c r="AQ129" s="866"/>
      <c r="AR129" s="866"/>
      <c r="AS129" s="866"/>
      <c r="AT129" s="867"/>
      <c r="AU129" s="283"/>
      <c r="AV129" s="283"/>
      <c r="AW129" s="283"/>
      <c r="AX129" s="831" t="s">
        <v>497</v>
      </c>
      <c r="AY129" s="832"/>
      <c r="AZ129" s="832"/>
      <c r="BA129" s="832"/>
      <c r="BB129" s="832"/>
      <c r="BC129" s="832"/>
      <c r="BD129" s="832"/>
      <c r="BE129" s="833"/>
      <c r="BF129" s="851" t="s">
        <v>387</v>
      </c>
      <c r="BG129" s="852"/>
      <c r="BH129" s="852"/>
      <c r="BI129" s="852"/>
      <c r="BJ129" s="852"/>
      <c r="BK129" s="852"/>
      <c r="BL129" s="853"/>
      <c r="BM129" s="851">
        <v>18.03</v>
      </c>
      <c r="BN129" s="852"/>
      <c r="BO129" s="852"/>
      <c r="BP129" s="852"/>
      <c r="BQ129" s="852"/>
      <c r="BR129" s="852"/>
      <c r="BS129" s="853"/>
      <c r="BT129" s="851">
        <v>30</v>
      </c>
      <c r="BU129" s="854"/>
      <c r="BV129" s="854"/>
      <c r="BW129" s="854"/>
      <c r="BX129" s="854"/>
      <c r="BY129" s="854"/>
      <c r="BZ129" s="855"/>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2206732</v>
      </c>
      <c r="AB130" s="862"/>
      <c r="AC130" s="862"/>
      <c r="AD130" s="862"/>
      <c r="AE130" s="863"/>
      <c r="AF130" s="864">
        <v>2214824</v>
      </c>
      <c r="AG130" s="862"/>
      <c r="AH130" s="862"/>
      <c r="AI130" s="862"/>
      <c r="AJ130" s="863"/>
      <c r="AK130" s="864">
        <v>2169921</v>
      </c>
      <c r="AL130" s="862"/>
      <c r="AM130" s="862"/>
      <c r="AN130" s="862"/>
      <c r="AO130" s="863"/>
      <c r="AP130" s="865"/>
      <c r="AQ130" s="866"/>
      <c r="AR130" s="866"/>
      <c r="AS130" s="866"/>
      <c r="AT130" s="867"/>
      <c r="AU130" s="283"/>
      <c r="AV130" s="283"/>
      <c r="AW130" s="283"/>
      <c r="AX130" s="831" t="s">
        <v>500</v>
      </c>
      <c r="AY130" s="832"/>
      <c r="AZ130" s="832"/>
      <c r="BA130" s="832"/>
      <c r="BB130" s="832"/>
      <c r="BC130" s="832"/>
      <c r="BD130" s="832"/>
      <c r="BE130" s="833"/>
      <c r="BF130" s="834">
        <v>6.2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9923560</v>
      </c>
      <c r="AB131" s="845"/>
      <c r="AC131" s="845"/>
      <c r="AD131" s="845"/>
      <c r="AE131" s="846"/>
      <c r="AF131" s="847">
        <v>9932696</v>
      </c>
      <c r="AG131" s="845"/>
      <c r="AH131" s="845"/>
      <c r="AI131" s="845"/>
      <c r="AJ131" s="846"/>
      <c r="AK131" s="847">
        <v>10061851</v>
      </c>
      <c r="AL131" s="845"/>
      <c r="AM131" s="845"/>
      <c r="AN131" s="845"/>
      <c r="AO131" s="846"/>
      <c r="AP131" s="848"/>
      <c r="AQ131" s="849"/>
      <c r="AR131" s="849"/>
      <c r="AS131" s="849"/>
      <c r="AT131" s="850"/>
      <c r="AU131" s="283"/>
      <c r="AV131" s="283"/>
      <c r="AW131" s="283"/>
      <c r="AX131" s="809" t="s">
        <v>502</v>
      </c>
      <c r="AY131" s="810"/>
      <c r="AZ131" s="810"/>
      <c r="BA131" s="810"/>
      <c r="BB131" s="810"/>
      <c r="BC131" s="810"/>
      <c r="BD131" s="810"/>
      <c r="BE131" s="811"/>
      <c r="BF131" s="812" t="s">
        <v>126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6.7382370839999997</v>
      </c>
      <c r="AB132" s="825"/>
      <c r="AC132" s="825"/>
      <c r="AD132" s="825"/>
      <c r="AE132" s="826"/>
      <c r="AF132" s="827">
        <v>5.7245283660000004</v>
      </c>
      <c r="AG132" s="825"/>
      <c r="AH132" s="825"/>
      <c r="AI132" s="825"/>
      <c r="AJ132" s="826"/>
      <c r="AK132" s="827">
        <v>6.2595242170000001</v>
      </c>
      <c r="AL132" s="825"/>
      <c r="AM132" s="825"/>
      <c r="AN132" s="825"/>
      <c r="AO132" s="826"/>
      <c r="AP132" s="828"/>
      <c r="AQ132" s="829"/>
      <c r="AR132" s="829"/>
      <c r="AS132" s="829"/>
      <c r="AT132" s="83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9.6</v>
      </c>
      <c r="AB133" s="804"/>
      <c r="AC133" s="804"/>
      <c r="AD133" s="804"/>
      <c r="AE133" s="805"/>
      <c r="AF133" s="803">
        <v>7.7</v>
      </c>
      <c r="AG133" s="804"/>
      <c r="AH133" s="804"/>
      <c r="AI133" s="804"/>
      <c r="AJ133" s="805"/>
      <c r="AK133" s="803">
        <v>6.2</v>
      </c>
      <c r="AL133" s="804"/>
      <c r="AM133" s="804"/>
      <c r="AN133" s="804"/>
      <c r="AO133" s="805"/>
      <c r="AP133" s="806"/>
      <c r="AQ133" s="807"/>
      <c r="AR133" s="807"/>
      <c r="AS133" s="807"/>
      <c r="AT133" s="80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0hcbVenAdyX0Kv31vhoZfXZ9Vhpr50V1RKhIzz0Z3IxPpi8juHxxbM3z/hBqIc6Y3BJo6M9xnyFwoECk81FXzQ==" saltValue="YlZnuoja7tZvF3cG0SjT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od+/iMTE8dmErLWp3qSI8MigwqYiFLWaGZsmE6lsT/oRynrno20R5Bywrbh8d1PPEGAcsfn0rkzK+GAIuJFhWg==" saltValue="Izv7ptxGKDE/8l575O+n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10ihMZlo8RHh9YxvqKWID5VtmDb/xCvSt+2nxAGdzI7r1Z5f8SXHPgEq5mXh9fgfZ7xUhr2F+WXHnQYTSXXjg==" saltValue="bmMmgL/NkDaryIhw1wQH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6" t="s">
        <v>509</v>
      </c>
      <c r="AP7" s="302"/>
      <c r="AQ7" s="303" t="s">
        <v>510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7"/>
      <c r="AP8" s="308" t="s">
        <v>511</v>
      </c>
      <c r="AQ8" s="309" t="s">
        <v>512</v>
      </c>
      <c r="AR8" s="310" t="s">
        <v>513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0" t="s">
        <v>514</v>
      </c>
      <c r="AL9" s="1231"/>
      <c r="AM9" s="1231"/>
      <c r="AN9" s="1232"/>
      <c r="AO9" s="311">
        <v>3528332</v>
      </c>
      <c r="AP9" s="311">
        <v>65370</v>
      </c>
      <c r="AQ9" s="312">
        <v>57754</v>
      </c>
      <c r="AR9" s="313">
        <v>13.2</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0" t="s">
        <v>515</v>
      </c>
      <c r="AL10" s="1231"/>
      <c r="AM10" s="1231"/>
      <c r="AN10" s="1232"/>
      <c r="AO10" s="314">
        <v>54598</v>
      </c>
      <c r="AP10" s="314">
        <v>1012</v>
      </c>
      <c r="AQ10" s="315">
        <v>3830</v>
      </c>
      <c r="AR10" s="316">
        <v>-73.599999999999994</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0" t="s">
        <v>516</v>
      </c>
      <c r="AL11" s="1231"/>
      <c r="AM11" s="1231"/>
      <c r="AN11" s="1232"/>
      <c r="AO11" s="314">
        <v>410928</v>
      </c>
      <c r="AP11" s="314">
        <v>7613</v>
      </c>
      <c r="AQ11" s="315">
        <v>6814</v>
      </c>
      <c r="AR11" s="316">
        <v>11.7</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0" t="s">
        <v>517</v>
      </c>
      <c r="AL12" s="1231"/>
      <c r="AM12" s="1231"/>
      <c r="AN12" s="1232"/>
      <c r="AO12" s="314">
        <v>262600</v>
      </c>
      <c r="AP12" s="314">
        <v>4865</v>
      </c>
      <c r="AQ12" s="315">
        <v>1059</v>
      </c>
      <c r="AR12" s="316">
        <v>359.4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0" t="s">
        <v>518</v>
      </c>
      <c r="AL13" s="1231"/>
      <c r="AM13" s="1231"/>
      <c r="AN13" s="1232"/>
      <c r="AO13" s="314" t="s">
        <v>519</v>
      </c>
      <c r="AP13" s="314" t="s">
        <v>519</v>
      </c>
      <c r="AQ13" s="315">
        <v>4</v>
      </c>
      <c r="AR13" s="316" t="s">
        <v>519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0" t="s">
        <v>520</v>
      </c>
      <c r="AL14" s="1231"/>
      <c r="AM14" s="1231"/>
      <c r="AN14" s="1232"/>
      <c r="AO14" s="314">
        <v>253173</v>
      </c>
      <c r="AP14" s="314">
        <v>4691</v>
      </c>
      <c r="AQ14" s="315">
        <v>2651</v>
      </c>
      <c r="AR14" s="316">
        <v>77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0" t="s">
        <v>521</v>
      </c>
      <c r="AL15" s="1231"/>
      <c r="AM15" s="1231"/>
      <c r="AN15" s="1232"/>
      <c r="AO15" s="314">
        <v>4378</v>
      </c>
      <c r="AP15" s="314">
        <v>81</v>
      </c>
      <c r="AQ15" s="315">
        <v>1352</v>
      </c>
      <c r="AR15" s="316">
        <v>-94</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3" t="s">
        <v>522</v>
      </c>
      <c r="AL16" s="1234"/>
      <c r="AM16" s="1234"/>
      <c r="AN16" s="1235"/>
      <c r="AO16" s="314">
        <v>-326087</v>
      </c>
      <c r="AP16" s="314">
        <v>-6041</v>
      </c>
      <c r="AQ16" s="315">
        <v>-4074</v>
      </c>
      <c r="AR16" s="316">
        <v>48.3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3" t="s">
        <v>184</v>
      </c>
      <c r="AL17" s="1234"/>
      <c r="AM17" s="1234"/>
      <c r="AN17" s="1235"/>
      <c r="AO17" s="314">
        <v>4187922</v>
      </c>
      <c r="AP17" s="314">
        <v>77590</v>
      </c>
      <c r="AQ17" s="315">
        <v>69392</v>
      </c>
      <c r="AR17" s="316">
        <v>11.8</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524</v>
      </c>
      <c r="AP20" s="322" t="s">
        <v>525</v>
      </c>
      <c r="AQ20" s="323" t="s">
        <v>526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7" t="s">
        <v>527</v>
      </c>
      <c r="AL21" s="1228"/>
      <c r="AM21" s="1228"/>
      <c r="AN21" s="1229"/>
      <c r="AO21" s="326">
        <v>6.87</v>
      </c>
      <c r="AP21" s="327">
        <v>6.31</v>
      </c>
      <c r="AQ21" s="328">
        <v>0.56000000000000005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7" t="s">
        <v>528</v>
      </c>
      <c r="AL22" s="1228"/>
      <c r="AM22" s="1228"/>
      <c r="AN22" s="1229"/>
      <c r="AO22" s="331">
        <v>96.9</v>
      </c>
      <c r="AP22" s="332">
        <v>98.4</v>
      </c>
      <c r="AQ22" s="333">
        <v>-1.5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6" t="s">
        <v>509</v>
      </c>
      <c r="AP30" s="302"/>
      <c r="AQ30" s="303" t="s">
        <v>510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7"/>
      <c r="AP31" s="308" t="s">
        <v>511</v>
      </c>
      <c r="AQ31" s="309" t="s">
        <v>512</v>
      </c>
      <c r="AR31" s="310" t="s">
        <v>513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8" t="s">
        <v>532</v>
      </c>
      <c r="AL32" s="1219"/>
      <c r="AM32" s="1219"/>
      <c r="AN32" s="1220"/>
      <c r="AO32" s="341">
        <v>1894654</v>
      </c>
      <c r="AP32" s="341">
        <v>35102</v>
      </c>
      <c r="AQ32" s="342">
        <v>34189</v>
      </c>
      <c r="AR32" s="343">
        <v>2.7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8" t="s">
        <v>533</v>
      </c>
      <c r="AL33" s="1219"/>
      <c r="AM33" s="1219"/>
      <c r="AN33" s="1220"/>
      <c r="AO33" s="341" t="s">
        <v>519</v>
      </c>
      <c r="AP33" s="341" t="s">
        <v>519</v>
      </c>
      <c r="AQ33" s="342" t="s">
        <v>519</v>
      </c>
      <c r="AR33" s="343" t="s">
        <v>519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8" t="s">
        <v>534</v>
      </c>
      <c r="AL34" s="1219"/>
      <c r="AM34" s="1219"/>
      <c r="AN34" s="1220"/>
      <c r="AO34" s="341" t="s">
        <v>519</v>
      </c>
      <c r="AP34" s="341" t="s">
        <v>519</v>
      </c>
      <c r="AQ34" s="342">
        <v>16</v>
      </c>
      <c r="AR34" s="343" t="s">
        <v>519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8" t="s">
        <v>535</v>
      </c>
      <c r="AL35" s="1219"/>
      <c r="AM35" s="1219"/>
      <c r="AN35" s="1220"/>
      <c r="AO35" s="341">
        <v>1382572</v>
      </c>
      <c r="AP35" s="341">
        <v>25615</v>
      </c>
      <c r="AQ35" s="342">
        <v>9412</v>
      </c>
      <c r="AR35" s="343">
        <v>172.2</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8" t="s">
        <v>536</v>
      </c>
      <c r="AL36" s="1219"/>
      <c r="AM36" s="1219"/>
      <c r="AN36" s="1220"/>
      <c r="AO36" s="341">
        <v>31565</v>
      </c>
      <c r="AP36" s="341">
        <v>585</v>
      </c>
      <c r="AQ36" s="342">
        <v>2024</v>
      </c>
      <c r="AR36" s="343">
        <v>-71.099999999999994</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8" t="s">
        <v>537</v>
      </c>
      <c r="AL37" s="1219"/>
      <c r="AM37" s="1219"/>
      <c r="AN37" s="1220"/>
      <c r="AO37" s="341">
        <v>5970</v>
      </c>
      <c r="AP37" s="341">
        <v>111</v>
      </c>
      <c r="AQ37" s="342">
        <v>1165</v>
      </c>
      <c r="AR37" s="343">
        <v>-90.5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1" t="s">
        <v>538</v>
      </c>
      <c r="AL38" s="1222"/>
      <c r="AM38" s="1222"/>
      <c r="AN38" s="1223"/>
      <c r="AO38" s="344" t="s">
        <v>519</v>
      </c>
      <c r="AP38" s="344" t="s">
        <v>519</v>
      </c>
      <c r="AQ38" s="345">
        <v>2</v>
      </c>
      <c r="AR38" s="333" t="s">
        <v>519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1" t="s">
        <v>539</v>
      </c>
      <c r="AL39" s="1222"/>
      <c r="AM39" s="1222"/>
      <c r="AN39" s="1223"/>
      <c r="AO39" s="341">
        <v>-515016</v>
      </c>
      <c r="AP39" s="341">
        <v>-9542</v>
      </c>
      <c r="AQ39" s="342">
        <v>-6367</v>
      </c>
      <c r="AR39" s="343">
        <v>49.9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8" t="s">
        <v>540</v>
      </c>
      <c r="AL40" s="1219"/>
      <c r="AM40" s="1219"/>
      <c r="AN40" s="1220"/>
      <c r="AO40" s="341">
        <v>-2169921</v>
      </c>
      <c r="AP40" s="341">
        <v>-40202</v>
      </c>
      <c r="AQ40" s="342">
        <v>-28963</v>
      </c>
      <c r="AR40" s="343">
        <v>38.799999999999997</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4" t="s">
        <v>297</v>
      </c>
      <c r="AL41" s="1225"/>
      <c r="AM41" s="1225"/>
      <c r="AN41" s="1226"/>
      <c r="AO41" s="341">
        <v>629824</v>
      </c>
      <c r="AP41" s="341">
        <v>11669</v>
      </c>
      <c r="AQ41" s="342">
        <v>11478</v>
      </c>
      <c r="AR41" s="343">
        <v>1.7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1" t="s">
        <v>509</v>
      </c>
      <c r="AN49" s="1213" t="s">
        <v>544</v>
      </c>
      <c r="AO49" s="1214"/>
      <c r="AP49" s="1214"/>
      <c r="AQ49" s="1214"/>
      <c r="AR49" s="1215"/>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2"/>
      <c r="AN50" s="357" t="s">
        <v>545</v>
      </c>
      <c r="AO50" s="358" t="s">
        <v>546</v>
      </c>
      <c r="AP50" s="359" t="s">
        <v>547</v>
      </c>
      <c r="AQ50" s="360" t="s">
        <v>548</v>
      </c>
      <c r="AR50" s="361" t="s">
        <v>549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550</v>
      </c>
      <c r="AL51" s="354"/>
      <c r="AM51" s="362">
        <v>11566942</v>
      </c>
      <c r="AN51" s="363">
        <v>208391</v>
      </c>
      <c r="AO51" s="364">
        <v>2.7</v>
      </c>
      <c r="AP51" s="365">
        <v>47278</v>
      </c>
      <c r="AQ51" s="366">
        <v>-12.3</v>
      </c>
      <c r="AR51" s="367">
        <v>15</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551</v>
      </c>
      <c r="AM52" s="370">
        <v>219211</v>
      </c>
      <c r="AN52" s="371">
        <v>3949</v>
      </c>
      <c r="AO52" s="372">
        <v>-50.2</v>
      </c>
      <c r="AP52" s="373">
        <v>24096</v>
      </c>
      <c r="AQ52" s="374">
        <v>16.899999999999999</v>
      </c>
      <c r="AR52" s="375">
        <v>-67.099999999999994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552</v>
      </c>
      <c r="AL53" s="354"/>
      <c r="AM53" s="362">
        <v>13387349</v>
      </c>
      <c r="AN53" s="363">
        <v>242380</v>
      </c>
      <c r="AO53" s="364">
        <v>16.3</v>
      </c>
      <c r="AP53" s="365">
        <v>44504</v>
      </c>
      <c r="AQ53" s="366">
        <v>-5.9</v>
      </c>
      <c r="AR53" s="367">
        <v>22.2</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551</v>
      </c>
      <c r="AM54" s="370">
        <v>318505</v>
      </c>
      <c r="AN54" s="371">
        <v>5767</v>
      </c>
      <c r="AO54" s="372">
        <v>46</v>
      </c>
      <c r="AP54" s="373">
        <v>25876</v>
      </c>
      <c r="AQ54" s="374">
        <v>7.4</v>
      </c>
      <c r="AR54" s="375">
        <v>38.6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553</v>
      </c>
      <c r="AL55" s="354"/>
      <c r="AM55" s="362">
        <v>5545728</v>
      </c>
      <c r="AN55" s="363">
        <v>101065</v>
      </c>
      <c r="AO55" s="364">
        <v>-58.3</v>
      </c>
      <c r="AP55" s="365">
        <v>47820</v>
      </c>
      <c r="AQ55" s="366">
        <v>7.5</v>
      </c>
      <c r="AR55" s="367">
        <v>-65.8</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551</v>
      </c>
      <c r="AM56" s="370">
        <v>295486</v>
      </c>
      <c r="AN56" s="371">
        <v>5385</v>
      </c>
      <c r="AO56" s="372">
        <v>-6.6</v>
      </c>
      <c r="AP56" s="373">
        <v>25855</v>
      </c>
      <c r="AQ56" s="374">
        <v>-0.1</v>
      </c>
      <c r="AR56" s="375">
        <v>-6.5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554</v>
      </c>
      <c r="AL57" s="354"/>
      <c r="AM57" s="362">
        <v>2304690</v>
      </c>
      <c r="AN57" s="363">
        <v>42348</v>
      </c>
      <c r="AO57" s="364">
        <v>-58.1</v>
      </c>
      <c r="AP57" s="365">
        <v>41934</v>
      </c>
      <c r="AQ57" s="366">
        <v>-12.3</v>
      </c>
      <c r="AR57" s="367">
        <v>-45.8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551</v>
      </c>
      <c r="AM58" s="370">
        <v>454872</v>
      </c>
      <c r="AN58" s="371">
        <v>8358</v>
      </c>
      <c r="AO58" s="372">
        <v>55.2</v>
      </c>
      <c r="AP58" s="373">
        <v>23352</v>
      </c>
      <c r="AQ58" s="374">
        <v>-9.6999999999999993</v>
      </c>
      <c r="AR58" s="375">
        <v>64.900000000000006</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555</v>
      </c>
      <c r="AL59" s="354"/>
      <c r="AM59" s="362">
        <v>2622939</v>
      </c>
      <c r="AN59" s="363">
        <v>48595</v>
      </c>
      <c r="AO59" s="364">
        <v>14.8</v>
      </c>
      <c r="AP59" s="365">
        <v>45588</v>
      </c>
      <c r="AQ59" s="366">
        <v>8.6999999999999993</v>
      </c>
      <c r="AR59" s="367">
        <v>6.1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551</v>
      </c>
      <c r="AM60" s="370">
        <v>743217</v>
      </c>
      <c r="AN60" s="371">
        <v>13770</v>
      </c>
      <c r="AO60" s="372">
        <v>64.8</v>
      </c>
      <c r="AP60" s="373">
        <v>24150</v>
      </c>
      <c r="AQ60" s="374">
        <v>3.4</v>
      </c>
      <c r="AR60" s="375">
        <v>61.4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556</v>
      </c>
      <c r="AL61" s="376"/>
      <c r="AM61" s="377">
        <v>7085530</v>
      </c>
      <c r="AN61" s="378">
        <v>128556</v>
      </c>
      <c r="AO61" s="379">
        <v>-16.5</v>
      </c>
      <c r="AP61" s="380">
        <v>45425</v>
      </c>
      <c r="AQ61" s="381">
        <v>-2.9</v>
      </c>
      <c r="AR61" s="367">
        <v>-13.6</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551</v>
      </c>
      <c r="AM62" s="370">
        <v>406258</v>
      </c>
      <c r="AN62" s="371">
        <v>7446</v>
      </c>
      <c r="AO62" s="372">
        <v>21.8</v>
      </c>
      <c r="AP62" s="373">
        <v>24666</v>
      </c>
      <c r="AQ62" s="374">
        <v>3.6</v>
      </c>
      <c r="AR62" s="375">
        <v>18.2</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kYuDxeUv/p8vuQKPEJEC2WtawgCY7gzdZd/kF55rhabj2kyYvdhsnemVNIeavR7ua3+rnRO7om2AYvCFKgs+cg==" saltValue="7ZbIqoC74vAqkQBlw5C1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558</v>
      </c>
    </row>
    <row r="120" spans="125:125" ht="13.5" hidden="1" customHeight="1" x14ac:dyDescent="0.15"/>
    <row r="121" spans="125:125" ht="13.5" hidden="1" customHeight="1" x14ac:dyDescent="0.15">
      <c r="DU121" s="289"/>
    </row>
  </sheetData>
  <sheetProtection algorithmName="SHA-512" hashValue="+VOuD7LR8Zp9HaqOrUPbV8ktfOmiAosu44IHFVIWZER1z7k4A8tPLsxXuhmcTbizSgkQyZ86uyT6l/moZ/xmfw==" saltValue="1Tc2PhfDvLsjfjQQ0Kl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sheetData>
  <sheetProtection algorithmName="SHA-512" hashValue="WaAyWpcw2VcEoU1i69J9Pn4euXl6H8+gTKG7Pjo+qpXqkWqYxjmWa6hWkg0eiwowuxKgaOMd55IY6hqGyN40Aw==" saltValue="vCPX917mABJTSd/PB6P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14.7</v>
      </c>
      <c r="G47" s="12">
        <v>14.79</v>
      </c>
      <c r="H47" s="12">
        <v>14.88</v>
      </c>
      <c r="I47" s="12">
        <v>15.03</v>
      </c>
      <c r="J47" s="13">
        <v>12.89</v>
      </c>
    </row>
    <row r="48" spans="2:10" ht="57.75" customHeight="1" x14ac:dyDescent="0.15">
      <c r="B48" s="14"/>
      <c r="C48" s="1238" t="s">
        <v>4</v>
      </c>
      <c r="D48" s="1238"/>
      <c r="E48" s="1239"/>
      <c r="F48" s="15">
        <v>17.55</v>
      </c>
      <c r="G48" s="16">
        <v>6.87</v>
      </c>
      <c r="H48" s="16">
        <v>6.49</v>
      </c>
      <c r="I48" s="16">
        <v>7.03</v>
      </c>
      <c r="J48" s="17">
        <v>6.37</v>
      </c>
    </row>
    <row r="49" spans="2:10" ht="57.75" customHeight="1" thickBot="1" x14ac:dyDescent="0.2">
      <c r="B49" s="18"/>
      <c r="C49" s="1240" t="s">
        <v>5</v>
      </c>
      <c r="D49" s="1240"/>
      <c r="E49" s="1241"/>
      <c r="F49" s="19">
        <v>4.97</v>
      </c>
      <c r="G49" s="20" t="s">
        <v>565</v>
      </c>
      <c r="H49" s="20" t="s">
        <v>566</v>
      </c>
      <c r="I49" s="20" t="s">
        <v>567</v>
      </c>
      <c r="J49" s="21" t="s">
        <v>568</v>
      </c>
    </row>
    <row r="50" spans="2:10" ht="13.5" customHeight="1" x14ac:dyDescent="0.15"/>
  </sheetData>
  <sheetProtection algorithmName="SHA-512" hashValue="6F1/Bjx0xvvRPFF2SCCSWhP01GDkS7qgWCYF0UVP5oePvg6gySRZhFXXfUiMW0Cr+aCecv5JpzHB5CC1LQff/Q==" saltValue="I02Ir7t1y4YnGdamJjac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2021-10-24T23:52:36Z</cp:lastPrinted>
  <dcterms:created xsi:type="dcterms:W3CDTF">2021-02-05T01:03:36Z</dcterms:created>
  <dcterms:modified xsi:type="dcterms:W3CDTF">2021-11-19T04:37:01Z</dcterms:modified>
  <cp:category/>
</cp:coreProperties>
</file>