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s="1"/>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c r="AM35" i="10" s="1"/>
  <c r="BW34" i="10"/>
  <c r="BW35" i="10" s="1"/>
  <c r="BW36" i="10" s="1"/>
  <c r="BW37" i="10" s="1"/>
  <c r="BW38" i="10" s="1"/>
  <c r="BW39" i="10" s="1"/>
  <c r="BW40" i="10" s="1"/>
  <c r="CO34" i="10" l="1"/>
</calcChain>
</file>

<file path=xl/sharedStrings.xml><?xml version="1.0" encoding="utf-8"?>
<sst xmlns="http://schemas.openxmlformats.org/spreadsheetml/2006/main" count="1139" uniqueCount="602">
  <si>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</si>
  <si>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</si>
  <si>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</si>
  <si>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</si>
  <si>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</si>
  <si>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</si>
  <si>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</si>
  <si>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</si>
  <si>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</si>
  <si>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</si>
  <si>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</si>
  <si>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</si>
  <si>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</si>
  <si>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</si>
  <si>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</si>
  <si>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</si>
  <si>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</si>
  <si>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</si>
  <si>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</si>
  <si>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</si>
  <si>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</si>
  <si>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</si>
  <si>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</si>
  <si>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</si>
  <si>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</si>
  <si>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</si>
  <si>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</si>
  <si>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</si>
  <si>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</si>
  <si>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</si>
  <si>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</si>
  <si>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</si>
  <si>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</si>
  <si>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</si>
  <si>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</si>
  <si>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</si>
  <si>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</si>
  <si>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</si>
  <si>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</si>
  <si>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</si>
  <si>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</si>
  <si>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</si>
  <si>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</si>
  <si>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</si>
  <si>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</si>
  <si>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</si>
  <si>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</si>
  <si>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</si>
  <si>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</si>
  <si>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</si>
  <si>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</si>
  <si>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</si>
  <si>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</si>
  <si>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</si>
  <si>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</si>
  <si>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</si>
  <si>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</si>
  <si>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</si>
  <si>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</si>
  <si>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</si>
  <si>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</si>
  <si>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</si>
  <si>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</si>
  <si>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</si>
  <si>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</si>
  <si>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</si>
  <si>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</si>
  <si>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</si>
  <si>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</si>
  <si>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</si>
  <si>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</si>
  <si>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</si>
  <si>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</si>
  <si>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</si>
  <si>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</si>
  <si>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</si>
  <si>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</si>
  <si>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</si>
  <si>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</si>
  <si>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</si>
  <si>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</si>
  <si>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</si>
  <si>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</si>
  <si>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</si>
  <si>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</si>
  <si>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</si>
  <si>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</si>
  <si>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</si>
  <si>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</si>
  <si>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</si>
  <si>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</si>
  <si>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</si>
  <si>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</si>
  <si>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</si>
  <si>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</si>
  <si>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</si>
  <si>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</si>
  <si>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</si>
  <si>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</si>
  <si>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</si>
  <si>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</si>
  <si>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</si>
  <si>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</si>
  <si>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</si>
  <si>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</si>
  <si>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</si>
  <si>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</si>
  <si>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</si>
  <si>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</si>
  <si>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</si>
  <si>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</si>
  <si>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</si>
  <si>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</si>
  <si>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</si>
  <si>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</si>
  <si>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</si>
  <si>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</si>
  <si>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</si>
  <si>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</si>
  <si>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</si>
  <si>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</si>
  <si>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</si>
  <si>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</si>
  <si>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</si>
  <si>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</si>
  <si>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</si>
  <si>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</si>
  <si>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</si>
  <si>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</si>
  <si>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</si>
  <si>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</si>
  <si>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</si>
  <si>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</si>
  <si>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</si>
  <si>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</si>
  <si>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</si>
  <si>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</si>
  <si>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</si>
  <si>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</si>
  <si>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</si>
  <si>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</si>
  <si>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</si>
  <si>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</si>
  <si>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</si>
  <si>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</si>
  <si>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</si>
  <si>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</si>
  <si>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</si>
  <si>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</si>
  <si>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</si>
  <si>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</si>
  <si>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</si>
  <si>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</si>
  <si>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</si>
  <si>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</si>
  <si>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</si>
  <si>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</si>
  <si>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</si>
  <si>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</si>
  <si>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</si>
  <si>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</si>
  <si>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</si>
  <si>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</si>
  <si>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</si>
  <si>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</si>
  <si>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</si>
  <si>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</si>
  <si>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</si>
  <si>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</si>
  <si>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</si>
  <si>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</si>
  <si>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</si>
  <si>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</si>
  <si>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</si>
  <si>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</si>
  <si>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</si>
  <si>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</si>
  <si>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</si>
  <si>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</si>
  <si>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</si>
  <si>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</si>
  <si>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</si>
  <si>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</si>
  <si>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</si>
  <si>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</si>
  <si>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</si>
  <si>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</si>
  <si>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</si>
  <si>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</si>
  <si>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</si>
  <si>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</si>
  <si>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</si>
  <si>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</si>
  <si>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</si>
  <si>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</si>
  <si>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</si>
  <si>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</si>
  <si>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</si>
  <si>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</si>
  <si>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</si>
  <si>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</si>
  <si>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</si>
  <si>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</si>
  <si>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</si>
  <si>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</si>
  <si>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</si>
  <si>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</si>
  <si>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</si>
  <si>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</si>
  <si>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</si>
  <si>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</si>
  <si>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</si>
  <si>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宮城県山元町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</si>
  <si>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</si>
  <si>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</si>
  <si>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</si>
  <si>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</si>
  <si>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</si>
  <si>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</si>
  <si>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</si>
  <si>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</si>
  <si>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</si>
  <si>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</si>
  <si>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</si>
  <si>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</si>
  <si>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</si>
  <si>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</si>
  <si>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</si>
  <si>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</si>
  <si>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</si>
  <si>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</si>
  <si>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</si>
  <si>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</si>
  <si>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</si>
  <si>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</si>
  <si>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</si>
  <si>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</si>
  <si>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</si>
  <si>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</si>
  <si>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</si>
  <si>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</si>
  <si>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</si>
  <si>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</si>
  <si>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</si>
  <si>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</si>
  <si>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</si>
  <si>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</si>
  <si>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</si>
  <si>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</si>
  <si>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</si>
  <si>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</si>
  <si>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</si>
  <si>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</si>
  <si>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</si>
  <si>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</si>
  <si>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</si>
  <si>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</si>
  <si>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</si>
  <si>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</si>
  <si>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</si>
  <si>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</si>
  <si>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</si>
  <si>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</si>
  <si>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</si>
  <si>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</si>
  <si>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</si>
  <si>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</si>
  <si>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</si>
  <si>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</si>
  <si>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</si>
  <si>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</si>
  <si>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</si>
  <si>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</si>
  <si>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</si>
  <si>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</si>
  <si>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</si>
  <si>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</si>
  <si>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</si>
  <si>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</si>
  <si>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</si>
  <si>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</si>
  <si>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</si>
  <si>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</si>
  <si>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</si>
  <si>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</si>
  <si>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</si>
  <si>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</si>
  <si>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</si>
  <si>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</si>
  <si>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</si>
  <si>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</si>
  <si>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</si>
  <si>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</si>
  <si>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</si>
  <si>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</si>
  <si>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</si>
  <si>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</si>
  <si>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</si>
  <si>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</si>
  <si>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</si>
  <si>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</si>
  <si>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</si>
  <si>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</si>
  <si>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</si>
  <si>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</si>
  <si>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</si>
  <si>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</si>
  <si>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</si>
  <si>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</si>
  <si>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</si>
  <si>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</si>
  <si>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</si>
  <si>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</si>
  <si>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</si>
  <si>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</si>
  <si>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</si>
  <si>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</si>
  <si>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</si>
  <si>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</si>
  <si>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</si>
  <si>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</si>
  <si>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</si>
  <si>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</si>
  <si>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</si>
  <si>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</si>
  <si>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</si>
  <si>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</si>
  <si>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</si>
  <si>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</si>
  <si>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</si>
  <si>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</si>
  <si>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</si>
  <si>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</si>
  <si>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</si>
  <si>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</si>
  <si>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</si>
  <si>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</si>
  <si>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</si>
  <si>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</si>
  <si>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</si>
  <si>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</si>
  <si>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</si>
  <si>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</si>
  <si>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</si>
  <si>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</si>
  <si>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</si>
  <si>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</si>
  <si>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</si>
  <si>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</si>
  <si>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</si>
  <si>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</si>
  <si>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</si>
  <si>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</si>
  <si>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</si>
  <si>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</si>
  <si>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</si>
  <si>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</si>
  <si>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</si>
  <si>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</si>
  <si>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</si>
  <si>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</si>
  <si>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</si>
  <si>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宮城県山元町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</si>
  <si>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</si>
  <si>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</si>
  <si>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</si>
  <si>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</si>
  <si>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</si>
  <si>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</si>
  <si>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</si>
  <si>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</si>
  <si>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</si>
  <si>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</si>
  <si>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</si>
  <si>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</si>
  <si>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</si>
  <si>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</si>
  <si>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</si>
  <si>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</si>
  <si>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</si>
  <si>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</si>
  <si>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</si>
  <si>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</si>
  <si>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</si>
  <si>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</si>
  <si>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</si>
  <si>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</si>
  <si>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</si>
  <si>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</si>
  <si>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</si>
  <si>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</si>
  <si>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</si>
  <si>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</si>
  <si>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</si>
  <si>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</si>
  <si>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</si>
  <si>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</si>
  <si>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</si>
  <si>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</si>
  <si>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</si>
  <si>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</si>
  <si>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</si>
  <si>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</si>
  <si>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</si>
  <si>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</si>
  <si>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</si>
  <si>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</si>
  <si>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</si>
  <si>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</si>
  <si>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</si>
  <si>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</si>
  <si>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</si>
  <si>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</si>
  <si>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</si>
  <si>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</si>
  <si>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</si>
  <si>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</si>
  <si>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</si>
  <si>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</si>
  <si>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</si>
  <si>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</si>
  <si>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</si>
  <si>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</si>
  <si>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</si>
  <si>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</si>
  <si>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</si>
  <si>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</si>
  <si>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</si>
  <si>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</si>
  <si>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</si>
  <si>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</si>
  <si>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</si>
  <si>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</si>
  <si>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</si>
  <si>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</si>
  <si>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</si>
  <si>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</si>
  <si>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</si>
  <si>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</si>
  <si>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</si>
  <si>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</si>
  <si>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</si>
  <si>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</si>
  <si>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</si>
  <si>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</si>
  <si>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</si>
  <si>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</si>
  <si>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</si>
  <si>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</si>
  <si>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</si>
  <si>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</si>
  <si>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</si>
  <si>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</si>
  <si>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</si>
  <si>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</si>
  <si>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</si>
  <si>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</si>
  <si>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</si>
  <si>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</si>
  <si>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</si>
  <si>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</si>
  <si>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</si>
  <si>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</si>
  <si>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</si>
  <si>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</si>
  <si>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</si>
  <si>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</si>
  <si>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</si>
  <si>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</si>
  <si>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</si>
  <si>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</si>
  <si>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</si>
  <si>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</si>
  <si>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</si>
  <si>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</si>
  <si>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</si>
  <si>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</si>
  <si>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</si>
  <si>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</si>
  <si>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</si>
  <si>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</si>
  <si>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</si>
  <si>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</si>
  <si>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</si>
  <si>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</si>
  <si>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</si>
  <si>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</si>
  <si>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</si>
  <si>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</si>
  <si>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</si>
  <si>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</si>
  <si>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</si>
  <si>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</si>
  <si>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</si>
  <si>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</si>
  <si>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</si>
  <si>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</si>
  <si>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</si>
  <si>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</si>
  <si>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</si>
  <si>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</si>
  <si>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</si>
  <si>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</si>
  <si>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</si>
  <si>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</si>
  <si>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</si>
  <si>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</si>
  <si>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</si>
  <si>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</si>
  <si>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</si>
  <si>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</si>
  <si>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</si>
  <si>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</si>
  <si>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</si>
  <si>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</si>
  <si>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</si>
  <si>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</si>
  <si>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</si>
  <si>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</si>
  <si>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</si>
  <si>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</si>
  <si>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</si>
  <si>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</si>
  <si>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</si>
  <si>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</si>
  <si>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</si>
  <si>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</si>
  <si>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</si>
  <si>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</si>
  <si>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</si>
  <si>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</si>
  <si>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</si>
  <si>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</si>
  <si>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</si>
  <si>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</si>
  <si>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</si>
  <si>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</si>
  <si>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</si>
  <si>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</si>
  <si>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</si>
  <si>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</si>
  <si>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</si>
  <si>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</si>
  <si>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</si>
  <si>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</si>
  <si>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</si>
  <si>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</si>
  <si>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</si>
  <si>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</si>
  <si>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</si>
  <si>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</si>
  <si>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</si>
  <si>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</si>
  <si>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</si>
  <si>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</si>
  <si>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</si>
  <si>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</si>
  <si>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175.24</t>
  </si>
  <si>
    <t>▲ 37.69</t>
  </si>
  <si>
    <t>▲ 91.65</t>
  </si>
  <si>
    <t>一般会計</t>
  </si>
  <si>
    <t>下水道事業会計</t>
  </si>
  <si>
    <t>水道事業会計</t>
  </si>
  <si>
    <t>介護保険事業特別会計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</si>
  <si>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</si>
  <si>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</si>
  <si>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</si>
  <si>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</si>
  <si>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</si>
  <si>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</si>
  <si>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</si>
  <si>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</si>
  <si>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</si>
  <si>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亘理名取共立衛生処理組合</t>
    <rPh sb="0" eb="2">
      <t>ワタリ</t>
    </rPh>
    <rPh sb="2" eb="4">
      <t>ナトリ</t>
    </rPh>
    <rPh sb="4" eb="6">
      <t>キョウリツ</t>
    </rPh>
    <rPh sb="6" eb="8">
      <t>エイセイ</t>
    </rPh>
    <rPh sb="8" eb="10">
      <t>ショリ</t>
    </rPh>
    <rPh sb="10" eb="12">
      <t>クミアイ</t>
    </rPh>
    <phoneticPr fontId="20"/>
  </si>
  <si>
    <t>宮城県市町村職員退職手当組合</t>
    <rPh sb="0" eb="3">
      <t>ミヤギケン</t>
    </rPh>
    <rPh sb="3" eb="6">
      <t>シチョウソン</t>
    </rPh>
    <rPh sb="6" eb="8">
      <t>ショクイン</t>
    </rPh>
    <rPh sb="8" eb="10">
      <t>タイショク</t>
    </rPh>
    <rPh sb="10" eb="12">
      <t>テアテ</t>
    </rPh>
    <rPh sb="12" eb="14">
      <t>クミアイ</t>
    </rPh>
    <phoneticPr fontId="20"/>
  </si>
  <si>
    <t>-</t>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</si>
  <si>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0"/>
  </si>
  <si>
    <t>亘理地区行政事務組合</t>
    <rPh sb="0" eb="2">
      <t>ワタリ</t>
    </rPh>
    <rPh sb="2" eb="4">
      <t>チク</t>
    </rPh>
    <rPh sb="4" eb="6">
      <t>ギョウセイ</t>
    </rPh>
    <rPh sb="6" eb="8">
      <t>ジム</t>
    </rPh>
    <rPh sb="8" eb="10">
      <t>クミアイ</t>
    </rPh>
    <phoneticPr fontId="20"/>
  </si>
  <si>
    <t>宮城県市町村自治振興センター</t>
    <rPh sb="0" eb="2">
      <t>ミヤギ</t>
    </rPh>
    <rPh sb="2" eb="3">
      <t>ケン</t>
    </rPh>
    <rPh sb="3" eb="6">
      <t>シチョウソン</t>
    </rPh>
    <rPh sb="6" eb="8">
      <t>ジチ</t>
    </rPh>
    <rPh sb="8" eb="10">
      <t>シンコウ</t>
    </rPh>
    <phoneticPr fontId="20"/>
  </si>
  <si>
    <t>宮城県後期高齢者医療広域連合</t>
    <rPh sb="0" eb="3">
      <t>ミヤギケン</t>
    </rPh>
    <rPh sb="3" eb="5">
      <t>コウキ</t>
    </rPh>
    <rPh sb="5" eb="8">
      <t>コウレイシャ</t>
    </rPh>
    <rPh sb="8" eb="10">
      <t>イリョウ</t>
    </rPh>
    <rPh sb="10" eb="12">
      <t>コウイキ</t>
    </rPh>
    <rPh sb="12" eb="14">
      <t>レンゴウ</t>
    </rPh>
    <phoneticPr fontId="20"/>
  </si>
  <si>
    <t>宮城県後期高齢者医療事業会計</t>
    <rPh sb="0" eb="3">
      <t>ミヤギケン</t>
    </rPh>
    <rPh sb="3" eb="5">
      <t>コウキ</t>
    </rPh>
    <rPh sb="5" eb="8">
      <t>コウレイシャ</t>
    </rPh>
    <rPh sb="8" eb="10">
      <t>イリョウ</t>
    </rPh>
    <rPh sb="10" eb="12">
      <t>ジギョウ</t>
    </rPh>
    <rPh sb="12" eb="14">
      <t>カイケイ</t>
    </rPh>
    <phoneticPr fontId="20"/>
  </si>
  <si>
    <t>やまもと地域振興公社</t>
    <rPh sb="4" eb="6">
      <t>チイキ</t>
    </rPh>
    <rPh sb="6" eb="8">
      <t>シンコウ</t>
    </rPh>
    <rPh sb="8" eb="10">
      <t>コウシャ</t>
    </rPh>
    <phoneticPr fontId="2"/>
  </si>
  <si>
    <t>-</t>
    <phoneticPr fontId="2"/>
  </si>
  <si>
    <t>東日本大震災復興交付金基金</t>
    <phoneticPr fontId="18"/>
  </si>
  <si>
    <t>町営住宅基金</t>
    <phoneticPr fontId="18"/>
  </si>
  <si>
    <t>東日本大震災復興基金</t>
    <phoneticPr fontId="18"/>
  </si>
  <si>
    <t>子育て支援基金</t>
    <phoneticPr fontId="2"/>
  </si>
  <si>
    <t>ふるさと振興基金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</si>
  <si>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</si>
  <si>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</si>
  <si>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</si>
  <si>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</si>
  <si>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</si>
  <si>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</si>
  <si>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</si>
  <si>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</si>
  <si>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</si>
  <si>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</si>
  <si>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</si>
  <si>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</si>
  <si>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実質公債比率については、過去に借入れた地方債が完済を迎えており、公債費が年々減少傾向にあることから、指標は改善している。
今後は、災害公営住宅建設事業債や過疎対策事業債の本償還が始まることから、徐々に増加に転じるものと考えられる。</t>
    <phoneticPr fontId="5"/>
  </si>
  <si>
    <t>将来負担比率が生じていないため、上記有形固定資産減価償却率の分析と同様。</t>
    <rPh sb="0" eb="2">
      <t>ショウライ</t>
    </rPh>
    <rPh sb="2" eb="4">
      <t>フタン</t>
    </rPh>
    <rPh sb="4" eb="6">
      <t>ヒリツ</t>
    </rPh>
    <rPh sb="7" eb="8">
      <t>ショウ</t>
    </rPh>
    <rPh sb="16" eb="18">
      <t>ジョウキ</t>
    </rPh>
    <rPh sb="18" eb="20">
      <t>ユウケイ</t>
    </rPh>
    <rPh sb="20" eb="22">
      <t>コテイ</t>
    </rPh>
    <rPh sb="22" eb="24">
      <t>シサン</t>
    </rPh>
    <rPh sb="24" eb="26">
      <t>ゲンカ</t>
    </rPh>
    <rPh sb="26" eb="28">
      <t>ショウキャク</t>
    </rPh>
    <rPh sb="28" eb="29">
      <t>リツ</t>
    </rPh>
    <rPh sb="30" eb="32">
      <t>ブンセキ</t>
    </rPh>
    <rPh sb="33" eb="35">
      <t>ドウヨウ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</si>
</sst>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Border="1" applyAlignment="1" applyProtection="1">
      <alignment horizontal="right" vertical="center" shrinkToFit="1"/>
      <protection locked="0"/>
    </xf>
    <xf numFmtId="177" fontId="12" fillId="0" borderId="35" xfId="5" applyNumberFormat="1" applyFont="1" applyBorder="1" applyAlignment="1" applyProtection="1">
      <alignment horizontal="right" vertical="center" shrinkToFit="1"/>
      <protection locked="0"/>
    </xf>
    <xf numFmtId="177" fontId="12" fillId="0" borderId="15"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106092</c:v>
                </c:pt>
                <c:pt idx="2">
                  <c:v>78903</c:v>
                </c:pt>
                <c:pt idx="3">
                  <c:v>82993</c:v>
                </c:pt>
                <c:pt idx="4">
                  <c:v>108252</c:v>
                </c:pt>
              </c:numCache>
            </c:numRef>
          </c:val>
          <c:smooth val="0"/>
          <c:extLst>
            <c:ext xmlns:c16="http://schemas.microsoft.com/office/drawing/2014/chart" uri="{C3380CC4-5D6E-409C-BE32-E72D297353CC}">
              <c16:uniqueId val="{00000000-3AD3-42A5-A29F-72EAF12CEF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768672</c:v>
                </c:pt>
                <c:pt idx="1">
                  <c:v>1070413</c:v>
                </c:pt>
                <c:pt idx="2">
                  <c:v>1271435</c:v>
                </c:pt>
                <c:pt idx="3">
                  <c:v>461723</c:v>
                </c:pt>
                <c:pt idx="4">
                  <c:v>219798</c:v>
                </c:pt>
              </c:numCache>
            </c:numRef>
          </c:val>
          <c:smooth val="0"/>
          <c:extLst>
            <c:ext xmlns:c16="http://schemas.microsoft.com/office/drawing/2014/chart" uri="{C3380CC4-5D6E-409C-BE32-E72D297353CC}">
              <c16:uniqueId val="{00000001-3AD3-42A5-A29F-72EAF12CEF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113.38</c:v>
                </c:pt>
                <c:pt idx="1">
                  <c:v>34.43</c:v>
                </c:pt>
                <c:pt idx="2">
                  <c:v>64.3</c:v>
                </c:pt>
                <c:pt idx="3">
                  <c:v>31.93</c:v>
                </c:pt>
                <c:pt idx="4">
                  <c:v>18.510000000000002</c:v>
                </c:pt>
              </c:numCache>
            </c:numRef>
          </c:val>
          <c:extLst>
            <c:ext xmlns:c16="http://schemas.microsoft.com/office/drawing/2014/chart" uri="{C3380CC4-5D6E-409C-BE32-E72D297353CC}">
              <c16:uniqueId val="{00000000-6521-4F93-9464-8CF64308E8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171.02</c:v>
                </c:pt>
                <c:pt idx="1">
                  <c:v>162.79</c:v>
                </c:pt>
                <c:pt idx="2">
                  <c:v>170.7</c:v>
                </c:pt>
                <c:pt idx="3">
                  <c:v>207.43</c:v>
                </c:pt>
                <c:pt idx="4">
                  <c:v>144.57</c:v>
                </c:pt>
              </c:numCache>
            </c:numRef>
          </c:val>
          <c:extLst>
            <c:ext xmlns:c16="http://schemas.microsoft.com/office/drawing/2014/chart" uri="{C3380CC4-5D6E-409C-BE32-E72D297353CC}">
              <c16:uniqueId val="{00000001-6521-4F93-9464-8CF64308E8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69.209999999999994</c:v>
                </c:pt>
                <c:pt idx="1">
                  <c:v>-175.24</c:v>
                </c:pt>
                <c:pt idx="2">
                  <c:v>11.72</c:v>
                </c:pt>
                <c:pt idx="3">
                  <c:v>-37.69</c:v>
                </c:pt>
                <c:pt idx="4">
                  <c:v>-91.65</c:v>
                </c:pt>
              </c:numCache>
            </c:numRef>
          </c:val>
          <c:smooth val="0"/>
          <c:extLst>
            <c:ext xmlns:c16="http://schemas.microsoft.com/office/drawing/2014/chart" uri="{C3380CC4-5D6E-409C-BE32-E72D297353CC}">
              <c16:uniqueId val="{00000002-6521-4F93-9464-8CF64308E8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480-4249-BBF7-98091B5376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80-4249-BBF7-98091B5376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480-4249-BBF7-98091B53766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480-4249-BBF7-98091B53766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0.02</c:v>
                </c:pt>
                <c:pt idx="4">
                  <c:v>#N/A</c:v>
                </c:pt>
                <c:pt idx="5">
                  <c:v>0.06</c:v>
                </c:pt>
                <c:pt idx="6">
                  <c:v>#N/A</c:v>
                </c:pt>
                <c:pt idx="7">
                  <c:v>0.03</c:v>
                </c:pt>
                <c:pt idx="8">
                  <c:v>#N/A</c:v>
                </c:pt>
                <c:pt idx="9">
                  <c:v>0.04</c:v>
                </c:pt>
              </c:numCache>
            </c:numRef>
          </c:val>
          <c:extLst>
            <c:ext xmlns:c16="http://schemas.microsoft.com/office/drawing/2014/chart" uri="{C3380CC4-5D6E-409C-BE32-E72D297353CC}">
              <c16:uniqueId val="{00000004-E480-4249-BBF7-98091B53766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5.71</c:v>
                </c:pt>
                <c:pt idx="2">
                  <c:v>#N/A</c:v>
                </c:pt>
                <c:pt idx="3">
                  <c:v>2.9</c:v>
                </c:pt>
                <c:pt idx="4">
                  <c:v>#N/A</c:v>
                </c:pt>
                <c:pt idx="5">
                  <c:v>3.87</c:v>
                </c:pt>
                <c:pt idx="6">
                  <c:v>#N/A</c:v>
                </c:pt>
                <c:pt idx="7">
                  <c:v>2.7</c:v>
                </c:pt>
                <c:pt idx="8">
                  <c:v>#N/A</c:v>
                </c:pt>
                <c:pt idx="9">
                  <c:v>1.26</c:v>
                </c:pt>
              </c:numCache>
            </c:numRef>
          </c:val>
          <c:extLst>
            <c:ext xmlns:c16="http://schemas.microsoft.com/office/drawing/2014/chart" uri="{C3380CC4-5D6E-409C-BE32-E72D297353CC}">
              <c16:uniqueId val="{00000005-E480-4249-BBF7-98091B53766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1.26</c:v>
                </c:pt>
                <c:pt idx="2">
                  <c:v>#N/A</c:v>
                </c:pt>
                <c:pt idx="3">
                  <c:v>0.54</c:v>
                </c:pt>
                <c:pt idx="4">
                  <c:v>#N/A</c:v>
                </c:pt>
                <c:pt idx="5">
                  <c:v>1.54</c:v>
                </c:pt>
                <c:pt idx="6">
                  <c:v>#N/A</c:v>
                </c:pt>
                <c:pt idx="7">
                  <c:v>1.27</c:v>
                </c:pt>
                <c:pt idx="8">
                  <c:v>#N/A</c:v>
                </c:pt>
                <c:pt idx="9">
                  <c:v>2.2200000000000002</c:v>
                </c:pt>
              </c:numCache>
            </c:numRef>
          </c:val>
          <c:extLst>
            <c:ext xmlns:c16="http://schemas.microsoft.com/office/drawing/2014/chart" uri="{C3380CC4-5D6E-409C-BE32-E72D297353CC}">
              <c16:uniqueId val="{00000006-E480-4249-BBF7-98091B53766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0.55000000000000004</c:v>
                </c:pt>
                <c:pt idx="6">
                  <c:v>#N/A</c:v>
                </c:pt>
                <c:pt idx="7">
                  <c:v>3.36</c:v>
                </c:pt>
                <c:pt idx="8">
                  <c:v>#N/A</c:v>
                </c:pt>
                <c:pt idx="9">
                  <c:v>3.78</c:v>
                </c:pt>
              </c:numCache>
            </c:numRef>
          </c:val>
          <c:extLst>
            <c:ext xmlns:c16="http://schemas.microsoft.com/office/drawing/2014/chart" uri="{C3380CC4-5D6E-409C-BE32-E72D297353CC}">
              <c16:uniqueId val="{00000007-E480-4249-BBF7-98091B53766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6.37</c:v>
                </c:pt>
                <c:pt idx="8">
                  <c:v>#N/A</c:v>
                </c:pt>
                <c:pt idx="9">
                  <c:v>7.5</c:v>
                </c:pt>
              </c:numCache>
            </c:numRef>
          </c:val>
          <c:extLst>
            <c:ext xmlns:c16="http://schemas.microsoft.com/office/drawing/2014/chart" uri="{C3380CC4-5D6E-409C-BE32-E72D297353CC}">
              <c16:uniqueId val="{00000008-E480-4249-BBF7-98091B53766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113.37</c:v>
                </c:pt>
                <c:pt idx="2">
                  <c:v>#N/A</c:v>
                </c:pt>
                <c:pt idx="3">
                  <c:v>34.42</c:v>
                </c:pt>
                <c:pt idx="4">
                  <c:v>#N/A</c:v>
                </c:pt>
                <c:pt idx="5">
                  <c:v>64.3</c:v>
                </c:pt>
                <c:pt idx="6">
                  <c:v>#N/A</c:v>
                </c:pt>
                <c:pt idx="7">
                  <c:v>31.93</c:v>
                </c:pt>
                <c:pt idx="8">
                  <c:v>#N/A</c:v>
                </c:pt>
                <c:pt idx="9">
                  <c:v>18.5</c:v>
                </c:pt>
              </c:numCache>
            </c:numRef>
          </c:val>
          <c:extLst>
            <c:ext xmlns:c16="http://schemas.microsoft.com/office/drawing/2014/chart" uri="{C3380CC4-5D6E-409C-BE32-E72D297353CC}">
              <c16:uniqueId val="{00000009-E480-4249-BBF7-98091B5376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580</c:v>
                </c:pt>
                <c:pt idx="5">
                  <c:v>573</c:v>
                </c:pt>
                <c:pt idx="8">
                  <c:v>566</c:v>
                </c:pt>
                <c:pt idx="11">
                  <c:v>553</c:v>
                </c:pt>
                <c:pt idx="14">
                  <c:v>577</c:v>
                </c:pt>
              </c:numCache>
            </c:numRef>
          </c:val>
          <c:extLst>
            <c:ext xmlns:c16="http://schemas.microsoft.com/office/drawing/2014/chart" uri="{C3380CC4-5D6E-409C-BE32-E72D297353CC}">
              <c16:uniqueId val="{00000000-3C8B-4537-83A3-0BAD67F1D1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8B-4537-83A3-0BAD67F1D1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65</c:v>
                </c:pt>
                <c:pt idx="6">
                  <c:v>65</c:v>
                </c:pt>
                <c:pt idx="9">
                  <c:v>65</c:v>
                </c:pt>
                <c:pt idx="12">
                  <c:v>0</c:v>
                </c:pt>
              </c:numCache>
            </c:numRef>
          </c:val>
          <c:extLst>
            <c:ext xmlns:c16="http://schemas.microsoft.com/office/drawing/2014/chart" uri="{C3380CC4-5D6E-409C-BE32-E72D297353CC}">
              <c16:uniqueId val="{00000002-3C8B-4537-83A3-0BAD67F1D1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c:v>
                </c:pt>
                <c:pt idx="3">
                  <c:v>8</c:v>
                </c:pt>
                <c:pt idx="6">
                  <c:v>7</c:v>
                </c:pt>
                <c:pt idx="9">
                  <c:v>7</c:v>
                </c:pt>
                <c:pt idx="12">
                  <c:v>6</c:v>
                </c:pt>
              </c:numCache>
            </c:numRef>
          </c:val>
          <c:extLst>
            <c:ext xmlns:c16="http://schemas.microsoft.com/office/drawing/2014/chart" uri="{C3380CC4-5D6E-409C-BE32-E72D297353CC}">
              <c16:uniqueId val="{00000003-3C8B-4537-83A3-0BAD67F1D1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434</c:v>
                </c:pt>
                <c:pt idx="3">
                  <c:v>430</c:v>
                </c:pt>
                <c:pt idx="6">
                  <c:v>346</c:v>
                </c:pt>
                <c:pt idx="9">
                  <c:v>362</c:v>
                </c:pt>
                <c:pt idx="12">
                  <c:v>319</c:v>
                </c:pt>
              </c:numCache>
            </c:numRef>
          </c:val>
          <c:extLst>
            <c:ext xmlns:c16="http://schemas.microsoft.com/office/drawing/2014/chart" uri="{C3380CC4-5D6E-409C-BE32-E72D297353CC}">
              <c16:uniqueId val="{00000004-3C8B-4537-83A3-0BAD67F1D1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8B-4537-83A3-0BAD67F1D1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8B-4537-83A3-0BAD67F1D1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576</c:v>
                </c:pt>
                <c:pt idx="3">
                  <c:v>550</c:v>
                </c:pt>
                <c:pt idx="6">
                  <c:v>527</c:v>
                </c:pt>
                <c:pt idx="9">
                  <c:v>562</c:v>
                </c:pt>
                <c:pt idx="12">
                  <c:v>550</c:v>
                </c:pt>
              </c:numCache>
            </c:numRef>
          </c:val>
          <c:extLst>
            <c:ext xmlns:c16="http://schemas.microsoft.com/office/drawing/2014/chart" uri="{C3380CC4-5D6E-409C-BE32-E72D297353CC}">
              <c16:uniqueId val="{00000007-3C8B-4537-83A3-0BAD67F1D1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441</c:v>
                </c:pt>
                <c:pt idx="2">
                  <c:v>#N/A</c:v>
                </c:pt>
                <c:pt idx="3">
                  <c:v>#N/A</c:v>
                </c:pt>
                <c:pt idx="4">
                  <c:v>480</c:v>
                </c:pt>
                <c:pt idx="5">
                  <c:v>#N/A</c:v>
                </c:pt>
                <c:pt idx="6">
                  <c:v>#N/A</c:v>
                </c:pt>
                <c:pt idx="7">
                  <c:v>379</c:v>
                </c:pt>
                <c:pt idx="8">
                  <c:v>#N/A</c:v>
                </c:pt>
                <c:pt idx="9">
                  <c:v>#N/A</c:v>
                </c:pt>
                <c:pt idx="10">
                  <c:v>443</c:v>
                </c:pt>
                <c:pt idx="11">
                  <c:v>#N/A</c:v>
                </c:pt>
                <c:pt idx="12">
                  <c:v>#N/A</c:v>
                </c:pt>
                <c:pt idx="13">
                  <c:v>298</c:v>
                </c:pt>
                <c:pt idx="14">
                  <c:v>#N/A</c:v>
                </c:pt>
              </c:numCache>
            </c:numRef>
          </c:val>
          <c:smooth val="0"/>
          <c:extLst>
            <c:ext xmlns:c16="http://schemas.microsoft.com/office/drawing/2014/chart" uri="{C3380CC4-5D6E-409C-BE32-E72D297353CC}">
              <c16:uniqueId val="{00000008-3C8B-4537-83A3-0BAD67F1D1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6735</c:v>
                </c:pt>
                <c:pt idx="5">
                  <c:v>6414</c:v>
                </c:pt>
                <c:pt idx="8">
                  <c:v>6525</c:v>
                </c:pt>
                <c:pt idx="11">
                  <c:v>6688</c:v>
                </c:pt>
                <c:pt idx="14">
                  <c:v>6899</c:v>
                </c:pt>
              </c:numCache>
            </c:numRef>
          </c:val>
          <c:extLst>
            <c:ext xmlns:c16="http://schemas.microsoft.com/office/drawing/2014/chart" uri="{C3380CC4-5D6E-409C-BE32-E72D297353CC}">
              <c16:uniqueId val="{00000000-48E9-40FA-B151-5B3BEAD6A8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690</c:v>
                </c:pt>
                <c:pt idx="5">
                  <c:v>630</c:v>
                </c:pt>
                <c:pt idx="8">
                  <c:v>1192</c:v>
                </c:pt>
                <c:pt idx="11">
                  <c:v>1473</c:v>
                </c:pt>
                <c:pt idx="14">
                  <c:v>1921</c:v>
                </c:pt>
              </c:numCache>
            </c:numRef>
          </c:val>
          <c:extLst>
            <c:ext xmlns:c16="http://schemas.microsoft.com/office/drawing/2014/chart" uri="{C3380CC4-5D6E-409C-BE32-E72D297353CC}">
              <c16:uniqueId val="{00000001-48E9-40FA-B151-5B3BEAD6A8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8950</c:v>
                </c:pt>
                <c:pt idx="5">
                  <c:v>8841</c:v>
                </c:pt>
                <c:pt idx="8">
                  <c:v>10114</c:v>
                </c:pt>
                <c:pt idx="11">
                  <c:v>11807</c:v>
                </c:pt>
                <c:pt idx="14">
                  <c:v>9917</c:v>
                </c:pt>
              </c:numCache>
            </c:numRef>
          </c:val>
          <c:extLst>
            <c:ext xmlns:c16="http://schemas.microsoft.com/office/drawing/2014/chart" uri="{C3380CC4-5D6E-409C-BE32-E72D297353CC}">
              <c16:uniqueId val="{00000002-48E9-40FA-B151-5B3BEAD6A8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E9-40FA-B151-5B3BEAD6A8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E9-40FA-B151-5B3BEAD6A8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0</c:v>
                </c:pt>
                <c:pt idx="6">
                  <c:v>1</c:v>
                </c:pt>
                <c:pt idx="9">
                  <c:v>0</c:v>
                </c:pt>
                <c:pt idx="12">
                  <c:v>0</c:v>
                </c:pt>
              </c:numCache>
            </c:numRef>
          </c:val>
          <c:extLst>
            <c:ext xmlns:c16="http://schemas.microsoft.com/office/drawing/2014/chart" uri="{C3380CC4-5D6E-409C-BE32-E72D297353CC}">
              <c16:uniqueId val="{00000005-48E9-40FA-B151-5B3BEAD6A8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1275</c:v>
                </c:pt>
                <c:pt idx="3">
                  <c:v>1197</c:v>
                </c:pt>
                <c:pt idx="6">
                  <c:v>1162</c:v>
                </c:pt>
                <c:pt idx="9">
                  <c:v>1098</c:v>
                </c:pt>
                <c:pt idx="12">
                  <c:v>999</c:v>
                </c:pt>
              </c:numCache>
            </c:numRef>
          </c:val>
          <c:extLst>
            <c:ext xmlns:c16="http://schemas.microsoft.com/office/drawing/2014/chart" uri="{C3380CC4-5D6E-409C-BE32-E72D297353CC}">
              <c16:uniqueId val="{00000006-48E9-40FA-B151-5B3BEAD6A8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c:v>
                </c:pt>
                <c:pt idx="3">
                  <c:v>12</c:v>
                </c:pt>
                <c:pt idx="6">
                  <c:v>55</c:v>
                </c:pt>
                <c:pt idx="9">
                  <c:v>54</c:v>
                </c:pt>
                <c:pt idx="12">
                  <c:v>49</c:v>
                </c:pt>
              </c:numCache>
            </c:numRef>
          </c:val>
          <c:extLst>
            <c:ext xmlns:c16="http://schemas.microsoft.com/office/drawing/2014/chart" uri="{C3380CC4-5D6E-409C-BE32-E72D297353CC}">
              <c16:uniqueId val="{00000007-48E9-40FA-B151-5B3BEAD6A8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5065</c:v>
                </c:pt>
                <c:pt idx="3">
                  <c:v>4077</c:v>
                </c:pt>
                <c:pt idx="6">
                  <c:v>2549</c:v>
                </c:pt>
                <c:pt idx="9">
                  <c:v>4446</c:v>
                </c:pt>
                <c:pt idx="12">
                  <c:v>4231</c:v>
                </c:pt>
              </c:numCache>
            </c:numRef>
          </c:val>
          <c:extLst>
            <c:ext xmlns:c16="http://schemas.microsoft.com/office/drawing/2014/chart" uri="{C3380CC4-5D6E-409C-BE32-E72D297353CC}">
              <c16:uniqueId val="{00000008-48E9-40FA-B151-5B3BEAD6A8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228</c:v>
                </c:pt>
                <c:pt idx="3">
                  <c:v>175</c:v>
                </c:pt>
                <c:pt idx="6">
                  <c:v>118</c:v>
                </c:pt>
                <c:pt idx="9">
                  <c:v>59</c:v>
                </c:pt>
                <c:pt idx="12">
                  <c:v>0</c:v>
                </c:pt>
              </c:numCache>
            </c:numRef>
          </c:val>
          <c:extLst>
            <c:ext xmlns:c16="http://schemas.microsoft.com/office/drawing/2014/chart" uri="{C3380CC4-5D6E-409C-BE32-E72D297353CC}">
              <c16:uniqueId val="{00000009-48E9-40FA-B151-5B3BEAD6A8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5779</c:v>
                </c:pt>
                <c:pt idx="3">
                  <c:v>6047</c:v>
                </c:pt>
                <c:pt idx="6">
                  <c:v>6277</c:v>
                </c:pt>
                <c:pt idx="9">
                  <c:v>6856</c:v>
                </c:pt>
                <c:pt idx="12">
                  <c:v>7200</c:v>
                </c:pt>
              </c:numCache>
            </c:numRef>
          </c:val>
          <c:extLst>
            <c:ext xmlns:c16="http://schemas.microsoft.com/office/drawing/2014/chart" uri="{C3380CC4-5D6E-409C-BE32-E72D297353CC}">
              <c16:uniqueId val="{0000000A-48E9-40FA-B151-5B3BEAD6A8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8E9-40FA-B151-5B3BEAD6A8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7012</c:v>
                </c:pt>
                <c:pt idx="1">
                  <c:v>8276</c:v>
                </c:pt>
                <c:pt idx="2">
                  <c:v>5783</c:v>
                </c:pt>
              </c:numCache>
            </c:numRef>
          </c:val>
          <c:extLst>
            <c:ext xmlns:c16="http://schemas.microsoft.com/office/drawing/2014/chart" uri="{C3380CC4-5D6E-409C-BE32-E72D297353CC}">
              <c16:uniqueId val="{00000000-CD29-4307-9682-1C618ABBD3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522</c:v>
                </c:pt>
                <c:pt idx="1">
                  <c:v>520</c:v>
                </c:pt>
                <c:pt idx="2">
                  <c:v>520</c:v>
                </c:pt>
              </c:numCache>
            </c:numRef>
          </c:val>
          <c:extLst>
            <c:ext xmlns:c16="http://schemas.microsoft.com/office/drawing/2014/chart" uri="{C3380CC4-5D6E-409C-BE32-E72D297353CC}">
              <c16:uniqueId val="{00000001-CD29-4307-9682-1C618ABBD3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14341</c:v>
                </c:pt>
                <c:pt idx="1">
                  <c:v>12109</c:v>
                </c:pt>
                <c:pt idx="2">
                  <c:v>7802</c:v>
                </c:pt>
              </c:numCache>
            </c:numRef>
          </c:val>
          <c:extLst>
            <c:ext xmlns:c16="http://schemas.microsoft.com/office/drawing/2014/chart" uri="{C3380CC4-5D6E-409C-BE32-E72D297353CC}">
              <c16:uniqueId val="{00000002-CD29-4307-9682-1C618ABBD3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{6EBCC36F-8C32-4CE0-B817-DC4380BC0CBE}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D23-4F93-B7A1-D6EBF68046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{BC882612-D07A-43B2-9DC0-67954173AB1B}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23-4F93-B7A1-D6EBF68046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{23C42C6D-7999-47EA-98C9-A54EC56D5913}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23-4F93-B7A1-D6EBF68046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{87DABAF2-F1DB-40BD-BBAD-80FEC7CF3EA5}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23-4F93-B7A1-D6EBF68046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{BCB6E09A-EAB0-4006-BF61-ABC6B0346BBD}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23-4F93-B7A1-D6EBF680464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{97868116-1002-4704-BE76-2E4A3FD7DB35}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D23-4F93-B7A1-D6EBF680464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{6EFEC60E-E863-433E-B1C6-57DB2840E97B}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D23-4F93-B7A1-D6EBF680464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{EFEDF6D1-4120-4E1D-97A4-5C9B7FD811C8}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D23-4F93-B7A1-D6EBF680464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{19B03047-D278-45C0-80D6-BA31811C039B}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D23-4F93-B7A1-D6EBF68046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29.9</c:v>
                </c:pt>
                <c:pt idx="16">
                  <c:v>30.7</c:v>
                </c:pt>
                <c:pt idx="24">
                  <c:v>29.1</c:v>
                </c:pt>
                <c:pt idx="32">
                  <c:v>28.1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23-4F93-B7A1-D6EBF68046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{F51BA379-F417-4583-9383-C5B0890033EC}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D23-4F93-B7A1-D6EBF68046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{47B1A68F-F754-4ACA-8FE6-76AE6787A3F2}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23-4F93-B7A1-D6EBF68046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{CD49D511-0B6F-4DED-B17D-A7565496FE68}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23-4F93-B7A1-D6EBF68046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{72E82FE7-736B-4B96-94C2-C3AF5CB5DF3E}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23-4F93-B7A1-D6EBF68046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{EC37208D-5B7A-4864-B518-633E216C3BE4}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23-4F93-B7A1-D6EBF680464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{0CC5D384-B527-4D02-B734-9097423552BD}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D23-4F93-B7A1-D6EBF680464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{467F2A90-FA1F-4E27-89F0-D10D1ECD11AB}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D23-4F93-B7A1-D6EBF680464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{1F26CF1D-12B3-4BD7-B643-00505AB92236}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D23-4F93-B7A1-D6EBF680464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{40E4F4D4-3DDD-401A-8B29-37E068B1F5B6}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D23-4F93-B7A1-D6EBF68046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5D23-4F93-B7A1-D6EBF6804642}"/>
            </c:ext>
          </c:extLst>
        </c:ser>
        <c:dLbls>
          <c:showLegendKey val="0"/>
          <c:showVal val="1"/>
          <c:showCatName val="0"/>
          <c:showSerName val="0"/>
          <c:showPercent val="0"/>
          <c:showBubbleSize val="0"/>
        </c:dLbls>
        <c:axId val="46179840"/>
        <c:axId val="46181760"/>
      </c:scatterChart>
      <c:valAx>
        <c:axId val="46179840"/>
        <c:scaling>
          <c:orientation val="minMax"/>
          <c:max val="60.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{74FFB8BB-9E97-42C1-90EB-2D99AC9AAF40}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42B-4FB9-9613-8969E4DB38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{7C9F4BFB-B5A6-4EFC-845B-6B8CA6CDEE43}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2B-4FB9-9613-8969E4DB38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{EB4AD1C8-F8E4-4310-AD88-897EA353CF77}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2B-4FB9-9613-8969E4DB38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{70EDCD69-1B4F-4248-937A-288456941121}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2B-4FB9-9613-8969E4DB38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{5CBA7332-EA94-4D6D-914E-FBB46898A361}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2B-4FB9-9613-8969E4DB38B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{51263BFB-9E53-4184-81D3-4A64D40B015D}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42B-4FB9-9613-8969E4DB38B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{30D59A26-BB14-4FEC-98F2-D408955AD961}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42B-4FB9-9613-8969E4DB38B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{5684BF89-12EE-4E0E-8F86-BAB2FB661AC1}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42B-4FB9-9613-8969E4DB38B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{F3364F6A-C60F-4EE6-9770-01D96FEBEB6E}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42B-4FB9-9613-8969E4DB38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13.6</c:v>
                </c:pt>
                <c:pt idx="16">
                  <c:v>11.9</c:v>
                </c:pt>
                <c:pt idx="24">
                  <c:v>12.1</c:v>
                </c:pt>
                <c:pt idx="32">
                  <c:v>10.6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42B-4FB9-9613-8969E4DB38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{75730E55-03AB-437B-B92B-AFB9B1C326F0}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42B-4FB9-9613-8969E4DB38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{8C4A7F1B-F19E-43F9-A4EB-A8CCBB59B5AF}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2B-4FB9-9613-8969E4DB38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{D3F692AA-45BC-4617-A3CF-A2720B08417C}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2B-4FB9-9613-8969E4DB38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{784AE93F-61B4-44F6-A7FB-31F46192DAAA}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2B-4FB9-9613-8969E4DB38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{B752BCC7-A202-4BF8-8CDA-8CA1DF527BCE}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2B-4FB9-9613-8969E4DB38B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{F8E22E4B-7ACE-424E-B9C0-5357333F019F}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42B-4FB9-9613-8969E4DB38B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{C0B74D73-0713-47AB-BF8F-A1E58F6109B6}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42B-4FB9-9613-8969E4DB38B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{3185C359-DCFC-4B31-B2FB-5154B3FAAB7A}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42B-4FB9-9613-8969E4DB38B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{D0F24C26-1620-4B75-8464-3171FFE17D8E}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42B-4FB9-9613-8969E4DB38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48.7</c:v>
                </c:pt>
                <c:pt idx="8">
                  <c:v>20.2</c:v>
                </c:pt>
                <c:pt idx="16">
                  <c:v>38.5</c:v>
                </c:pt>
                <c:pt idx="24">
                  <c:v>32.799999999999997</c:v>
                </c:pt>
                <c:pt idx="32">
                  <c:v>20.9</c:v>
                </c:pt>
              </c:numCache>
            </c:numRef>
          </c:yVal>
          <c:smooth val="0"/>
          <c:extLst>
            <c:ext xmlns:c16="http://schemas.microsoft.com/office/drawing/2014/chart" uri="{C3380CC4-5D6E-409C-BE32-E72D297353CC}">
              <c16:uniqueId val="{00000013-B42B-4FB9-9613-8969E4DB38BB}"/>
            </c:ext>
          </c:extLst>
        </c:ser>
        <c:dLbls>
          <c:showLegendKey val="0"/>
          <c:showVal val="1"/>
          <c:showCatName val="0"/>
          <c:showSerName val="0"/>
          <c:showPercent val="0"/>
          <c:showBubbleSize val="0"/>
        </c:dLbls>
        <c:axId val="84219776"/>
        <c:axId val="84234240"/>
      </c:scatterChart>
      <c:valAx>
        <c:axId val="84219776"/>
        <c:scaling>
          <c:orientation val="minMax"/>
          <c:max val="10.6"/>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償還金について、一般会計ではほぼ同水準で推移してきたが、東日本大震災による被災施設の繰上償還を行ったことに加え、震災前より行財政改革の一環として公債費の抑制を図ってきたことや過去に借入れた教育施設関係の地方債や</a:t>
          </a:r>
          <a:r>
            <a:rPr lang="ja-JP" altLang="ja-JP" sz="1100">
              <a:solidFill>
                <a:schemeClr val="dk1"/>
              </a:solidFill>
              <a:effectLst/>
              <a:latin typeface="+mn-lt"/>
              <a:ea typeface="+mn-ea"/>
              <a:cs typeface="+mn-cs"/>
            </a:rPr>
            <a:t>臨時地方道整備事業</a:t>
          </a:r>
          <a:r>
            <a:rPr kumimoji="1" lang="ja-JP" altLang="ja-JP" sz="1100">
              <a:solidFill>
                <a:schemeClr val="dk1"/>
              </a:solidFill>
              <a:effectLst/>
              <a:latin typeface="+mn-lt"/>
              <a:ea typeface="+mn-ea"/>
              <a:cs typeface="+mn-cs"/>
            </a:rPr>
            <a:t>等の償還が完了年度を迎えたこともあり、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年度までは減少していた。しかし、</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年度からは</a:t>
          </a:r>
          <a:r>
            <a:rPr lang="ja-JP" altLang="ja-JP" sz="1100">
              <a:solidFill>
                <a:schemeClr val="dk1"/>
              </a:solidFill>
              <a:effectLst/>
              <a:latin typeface="+mn-lt"/>
              <a:ea typeface="+mn-ea"/>
              <a:cs typeface="+mn-cs"/>
            </a:rPr>
            <a:t>復興公営住宅建設事業等の本償還が開始となったため、増加に転じている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今後は、新庁舎建設事業等の復興事業や</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に過疎地域に指定されたことによる各種過疎対策事業の財源として多額の地方債発行が見込まれていること等</a:t>
          </a:r>
          <a:r>
            <a:rPr kumimoji="1" lang="ja-JP" altLang="ja-JP" sz="1100">
              <a:solidFill>
                <a:schemeClr val="dk1"/>
              </a:solidFill>
              <a:effectLst/>
              <a:latin typeface="+mn-lt"/>
              <a:ea typeface="+mn-ea"/>
              <a:cs typeface="+mn-cs"/>
            </a:rPr>
            <a:t>数値の増加に影響を与える見込である。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a:t>
          </a:r>
          <a:r>
            <a:rPr lang="ja-JP" altLang="en-US" sz="1100">
              <a:solidFill>
                <a:schemeClr val="dk1"/>
              </a:solidFill>
              <a:effectLst/>
              <a:latin typeface="+mn-lt"/>
              <a:ea typeface="+mn-ea"/>
              <a:cs typeface="+mn-cs"/>
            </a:rPr>
            <a:t>の利用はない。</a:t>
          </a:r>
          <a:endParaRPr lang="en-US" altLang="ja-JP" sz="1100">
            <a:solidFill>
              <a:schemeClr val="dk1"/>
            </a:solidFill>
            <a:effectLst/>
            <a:latin typeface="+mn-lt"/>
            <a:ea typeface="+mn-ea"/>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東日本大震災に関連する金額が数値に大きく影響し、復興に関連する財源の一時的な積み上げにより、将来負担比率がマイナスに見える状況となっている。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地方債残高が増加しているのは復興公営住宅整備の借入を実施していることに起因するものであり、充当可能基金については、震災による復旧・復興関連事業や地方税の減収補填分が震災復興特別交付税で措置されたことや、昨年度からは復興公営住宅を含めた公営住宅の維持管理が問題となることを踏ま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町営住宅基金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を創設したことに伴い増となっている。今後は、復興事業の終息とともに減少に進む見通し。また、複数年に渡り実施する復興事業もピークを迎え、債務負担行為額に基づく支出予定額も減となった。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宮城県山元町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財政調整基金は、震災復興特別交付税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の交付が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その他特定目的基金については、その殆どが東日本大震災復興交付金基金・東日本大震災復興基金を始めとする復興・復旧事業に係る基金となっていることから、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・創生期間の終了が近づくにつれて事業の完了を迎えており、徐々に減少している。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財政調整基金については、一時的に積み上がっていた震災復興特別交付税等の精算が始まっていることから、来年度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通しである。また、東日本大震災復興交付金基金・東日本大震災復興基金についても、既に事業が完了した分から段階的に精算が進められていることから、今後とも減少傾向を示すものと考えている。いずれの基金も復興の終息に伴い、徐々に震災前の水準に戻っていくことが予測されることから、より一層適正な管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については、復興関連事業が複数年度に渡って実施されることから、単年度予算の枠に縛られずに弾力的かつきめ細やかな事業実施に要する経費の財源に充てるために創設された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ついては、復興に関連する財源を積み立てるために創設されたものであり、本町の震災復興のため全国の皆様から頂いた寄附金や被災した住宅再建支援に活用している「東日本大震災復興基金交付金」のほか、復興交付金事業のうち、県を通して歳入を受けている「被災地域農業復興総合支援事業」分についても積み立て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震災により新たに建設した復興公営住宅を含め、公営住宅の維持管理費が増加することを見据え、復興公営住宅の家賃に係る減収補填である、家賃低減化・低廉化補助金等を積み立て、修繕等に要する費用及び地方債の償還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年度に創設されたものである。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東日本大震災復興交付金基金については、前年度から約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億円の減となっており、災害公営住宅建設事業や津波復興拠点整備事業等、新市街地の整備の完了に伴い、段階的に減少している。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東日本大震災復興基金については、津波被災者支援事業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交付実績に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年々減少している。「震災復興寄附金」分については、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交流拠点施設整備事業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復興事業の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財源としたため、残高が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億円を切る状況となっている。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町営住宅基金については、現時点では、公営住宅の維持管理にかかる費用が少額であることから、基金残高が増加している状況である。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東日本大震災復興交付金基金・東日本大震災復興基金については、復興事業の進捗に伴い減額する見込みとなっており、事業の完了に従い返還も発生することから、今後は大幅に減少することが予想される。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町営住宅基金については、今後の住宅の需要状況を見ながら復興公営住宅への集約を図る等、更新計画・建替計画の検討中であり、その動向により基金が増減するものと見込まれる。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億円の減となっており、その要因としては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東日本大震災以降毎年度交付されていた震災復興特別交付税の交付が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円となったことによるもので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ある。これは、震災復興特別交付税の算定における過年度の過大過小分が大幅に減となったた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ことによるものである。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震災復興特別交付税等の返還により、徐々に震災前の水準に戻っていくことが予想される。町では、こうした中長期的な見通しを鑑み、更なる財政の健全化に繋げるべく、「公共施設等総合管理計画」の指針に基づき、各施設の個別施設計画の策定を計画的に進めており、今後想定される公共施設に要する維持管理コスト等を把握した上で、集約・除却を含めた今後の方向性を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町全体の町債残高については、現在、復興交付金を始めとした国・県からの手厚い支援を受けていることに加え、過去に借入れた町債が段階的に完済を迎えていることから減少傾向にある。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庁舎建設事業や過疎地域自立促進計画に基づく、過疎債発行の影響等により、一定程度、地方債残高の増加が見込まれていることから、基金残高や財政指標等の推移を見ながら、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12,264
12,208
64.58
19,416,140
17,243,787
740,320
4,000,518
7,199,574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復興公営住宅（全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戸）及び山下第二小学校・子育て拠点施設（つばめの杜保育所・こどもセンター）など新施設が完成したことから、類似団体よりも低い数字となって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には山下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･坂元</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両</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地域交流センター</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が完成した影響により数値がさらに低くなっているが、平成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年度には役場庁舎</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が完成していることから、引き続き、低い数字となると考えられる。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35</xdr:row>
      <xdr:rowOff>39098</xdr:rowOff>
    </xdr:from>
    <xdr:to>
      <xdr:col>23</xdr:col>
      <xdr:colOff>136525</xdr:colOff>
      <xdr:row>35</xdr:row>
      <xdr:rowOff>140698</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68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125475</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35</xdr:row>
      <xdr:rowOff>8255</xdr:rowOff>
    </xdr:from>
    <xdr:to>
      <xdr:col>19</xdr:col>
      <xdr:colOff>187325</xdr:colOff>
      <xdr:row>35</xdr:row>
      <xdr:rowOff>109855</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59055</xdr:rowOff>
    </xdr:from>
    <xdr:to>
      <xdr:col>23</xdr:col>
      <xdr:colOff>85725</xdr:colOff>
      <xdr:row>35</xdr:row>
      <xdr:rowOff>89898</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4051300" y="683133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130356</xdr:rowOff>
    </xdr:from>
    <xdr:to>
      <xdr:col>15</xdr:col>
      <xdr:colOff>187325</xdr:colOff>
      <xdr:row>35</xdr:row>
      <xdr:rowOff>60506</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3238500" y="67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35</xdr:row>
      <xdr:rowOff>9706</xdr:rowOff>
    </xdr:from>
    <xdr:to>
      <xdr:col>19</xdr:col>
      <xdr:colOff>136525</xdr:colOff>
      <xdr:row>35</xdr:row>
      <xdr:rowOff>59055</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3289300" y="6781981"/>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155031</xdr:rowOff>
    </xdr:from>
    <xdr:to>
      <xdr:col>11</xdr:col>
      <xdr:colOff>187325</xdr:colOff>
      <xdr:row>35</xdr:row>
      <xdr:rowOff>85181</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2476500" y="67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35</xdr:row>
      <xdr:rowOff>9706</xdr:rowOff>
    </xdr:from>
    <xdr:to>
      <xdr:col>15</xdr:col>
      <xdr:colOff>136525</xdr:colOff>
      <xdr:row>35</xdr:row>
      <xdr:rowOff>34381</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flipV="1">
          <a:off x="2527300" y="678198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98" name="n_1aveValue有形固定資産減価償却率">
          <a:extLst>
            <a:ext uri="{FF2B5EF4-FFF2-40B4-BE49-F238E27FC236}">
              <a16:creationId xmlns:a16="http://schemas.microsoft.com/office/drawing/2014/main" id="{00000000-0008-0000-0D00-000062000000}"/>
            </a:ext>
          </a:extLst>
        </xdr:cNvPr>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9" name="n_2aveValue有形固定資産減価償却率">
          <a:extLst>
            <a:ext uri="{FF2B5EF4-FFF2-40B4-BE49-F238E27FC236}">
              <a16:creationId xmlns:a16="http://schemas.microsoft.com/office/drawing/2014/main" id="{00000000-0008-0000-0D00-000063000000}"/>
            </a:ext>
          </a:extLst>
        </xdr:cNvPr>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100" name="n_3aveValue有形固定資産減価償却率">
          <a:extLst>
            <a:ext uri="{FF2B5EF4-FFF2-40B4-BE49-F238E27FC236}">
              <a16:creationId xmlns:a16="http://schemas.microsoft.com/office/drawing/2014/main" id="{00000000-0008-0000-0D00-000064000000}"/>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100982</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51633</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6823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76308</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6848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国営農地再編整備事業が平成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年度で終了し、将来負担額は減少傾向にあり、また、基金等の充当可能財源が多額であるため、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類似団体よりも低い数字となっている。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今後は、復興事業の終息に伴い、財政調整基金が減少することに加え、災害公営住宅建設事業債や過疎対策事業債の本償還が始まることから、債務償還比率は高くなっていく見込みである。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D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00000000-0008-0000-0D00-00008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35" name="債務償還比率最大値テキスト">
          <a:extLst>
            <a:ext uri="{FF2B5EF4-FFF2-40B4-BE49-F238E27FC236}">
              <a16:creationId xmlns:a16="http://schemas.microsoft.com/office/drawing/2014/main" id="{00000000-0008-0000-0D00-000087000000}"/>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37" name="債務償還比率平均値テキスト">
          <a:extLst>
            <a:ext uri="{FF2B5EF4-FFF2-40B4-BE49-F238E27FC236}">
              <a16:creationId xmlns:a16="http://schemas.microsoft.com/office/drawing/2014/main" id="{00000000-0008-0000-0D00-000089000000}"/>
            </a:ext>
          </a:extLst>
        </xdr:cNvPr>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20419</xdr:rowOff>
    </xdr:from>
    <xdr:to>
      <xdr:col>76</xdr:col>
      <xdr:colOff>73025</xdr:colOff>
      <xdr:row>34</xdr:row>
      <xdr:rowOff>122019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62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106796</xdr:rowOff>
    </xdr:from>
    <xdr:ext cx="405111"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53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91196</xdr:rowOff>
    </xdr:from>
    <xdr:ext cx="469744" cy="259045"/>
    <xdr:sp macro="" textlink="">
      <xdr:nvSpPr>
        <xdr:cNvPr id="147" name="n_1aveValue債務償還比率">
          <a:extLst>
            <a:ext uri="{FF2B5EF4-FFF2-40B4-BE49-F238E27FC236}">
              <a16:creationId xmlns:a16="http://schemas.microsoft.com/office/drawing/2014/main" id="{00000000-0008-0000-0D00-000093000000}"/>
            </a:ext>
          </a:extLst>
        </xdr:cNvPr>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a:extLst>
            <a:ext uri="{FF2B5EF4-FFF2-40B4-BE49-F238E27FC236}">
              <a16:creationId xmlns:a16="http://schemas.microsoft.com/office/drawing/2014/main" id="{00000000-0008-0000-0D00-00009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a:extLst>
            <a:ext uri="{FF2B5EF4-FFF2-40B4-BE49-F238E27FC236}">
              <a16:creationId xmlns:a16="http://schemas.microsoft.com/office/drawing/2014/main" id="{00000000-0008-0000-0D00-00009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12,264
12,208
64.58
19,416,140
17,243,787
740,320
4,000,518
7,199,574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111142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126365</xdr:rowOff>
    </xdr:from>
    <xdr:to>
      <xdr:col>20</xdr:col>
      <xdr:colOff>38100</xdr:colOff>
      <xdr:row>38</xdr:row>
      <xdr:rowOff>56515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38</xdr:row>
      <xdr:rowOff>5715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4827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164465</xdr:rowOff>
    </xdr:from>
    <xdr:to>
      <xdr:col>15</xdr:col>
      <xdr:colOff>101600</xdr:colOff>
      <xdr:row>38</xdr:row>
      <xdr:rowOff>94615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xdr:rowOff>
    </xdr:from>
    <xdr:to>
      <xdr:col>19</xdr:col>
      <xdr:colOff>177800</xdr:colOff>
      <xdr:row>38</xdr:row>
      <xdr:rowOff>43815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5208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31115</xdr:rowOff>
    </xdr:from>
    <xdr:to>
      <xdr:col>10</xdr:col>
      <xdr:colOff>165100</xdr:colOff>
      <xdr:row>38</xdr:row>
      <xdr:rowOff>132715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43815</xdr:rowOff>
    </xdr:from>
    <xdr:to>
      <xdr:col>15</xdr:col>
      <xdr:colOff>50800</xdr:colOff>
      <xdr:row>38</xdr:row>
      <xdr:rowOff>81915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558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73042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111142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149242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59461</xdr:rowOff>
    </xdr:from>
    <xdr:to>
      <xdr:col>55</xdr:col>
      <xdr:colOff>50800</xdr:colOff>
      <xdr:row>37</xdr:row>
      <xdr:rowOff>161061</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64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82338</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62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69005</xdr:rowOff>
    </xdr:from>
    <xdr:to>
      <xdr:col>50</xdr:col>
      <xdr:colOff>165100</xdr:colOff>
      <xdr:row>37</xdr:row>
      <xdr:rowOff>170605</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64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110261</xdr:rowOff>
    </xdr:from>
    <xdr:to>
      <xdr:col>55</xdr:col>
      <xdr:colOff>0</xdr:colOff>
      <xdr:row>37</xdr:row>
      <xdr:rowOff>119805</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6453911"/>
          <a:ext cx="8382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73292</xdr:rowOff>
    </xdr:from>
    <xdr:to>
      <xdr:col>46</xdr:col>
      <xdr:colOff>38100</xdr:colOff>
      <xdr:row>38</xdr:row>
      <xdr:rowOff>3442</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64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119805</xdr:rowOff>
    </xdr:from>
    <xdr:to>
      <xdr:col>50</xdr:col>
      <xdr:colOff>114300</xdr:colOff>
      <xdr:row>37</xdr:row>
      <xdr:rowOff>124092</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6463455"/>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85579</xdr:rowOff>
    </xdr:from>
    <xdr:to>
      <xdr:col>41</xdr:col>
      <xdr:colOff>101600</xdr:colOff>
      <xdr:row>38</xdr:row>
      <xdr:rowOff>15729</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64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124092</xdr:rowOff>
    </xdr:from>
    <xdr:to>
      <xdr:col>45</xdr:col>
      <xdr:colOff>177800</xdr:colOff>
      <xdr:row>37</xdr:row>
      <xdr:rowOff>136379</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6467742"/>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48156</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47509</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108431</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15682</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618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19969</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61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32256</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62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E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00000000-0008-0000-0E00-0000A3000000}"/>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a:extLst>
            <a:ext uri="{FF2B5EF4-FFF2-40B4-BE49-F238E27FC236}">
              <a16:creationId xmlns:a16="http://schemas.microsoft.com/office/drawing/2014/main" id="{00000000-0008-0000-0E00-0000A5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E00-0000A7000000}"/>
            </a:ext>
          </a:extLst>
        </xdr:cNvPr>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79828</xdr:rowOff>
    </xdr:from>
    <xdr:to>
      <xdr:col>24</xdr:col>
      <xdr:colOff>114300</xdr:colOff>
      <xdr:row>58</xdr:row>
      <xdr:rowOff>9978</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45847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102705</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E00-0000B2000000}"/>
            </a:ext>
          </a:extLst>
        </xdr:cNvPr>
        <xdr:cNvSpPr txBox="1"/>
      </xdr:nvSpPr>
      <xdr:spPr>
        <a:xfrm>
          <a:off x="4673600" y="970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104322</xdr:rowOff>
    </xdr:from>
    <xdr:to>
      <xdr:col>20</xdr:col>
      <xdr:colOff>38100</xdr:colOff>
      <xdr:row>58</xdr:row>
      <xdr:rowOff>34472</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3746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130628</xdr:rowOff>
    </xdr:from>
    <xdr:to>
      <xdr:col>24</xdr:col>
      <xdr:colOff>63500</xdr:colOff>
      <xdr:row>57</xdr:row>
      <xdr:rowOff>155122</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3797300" y="990327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128815</xdr:rowOff>
    </xdr:from>
    <xdr:to>
      <xdr:col>15</xdr:col>
      <xdr:colOff>101600</xdr:colOff>
      <xdr:row>58</xdr:row>
      <xdr:rowOff>58965</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2857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155122</xdr:rowOff>
    </xdr:from>
    <xdr:to>
      <xdr:col>19</xdr:col>
      <xdr:colOff>177800</xdr:colOff>
      <xdr:row>58</xdr:row>
      <xdr:rowOff>8165</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908300" y="992777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153307</xdr:rowOff>
    </xdr:from>
    <xdr:to>
      <xdr:col>10</xdr:col>
      <xdr:colOff>165100</xdr:colOff>
      <xdr:row>58</xdr:row>
      <xdr:rowOff>83457</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1968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8165</xdr:rowOff>
    </xdr:from>
    <xdr:to>
      <xdr:col>15</xdr:col>
      <xdr:colOff>50800</xdr:colOff>
      <xdr:row>58</xdr:row>
      <xdr:rowOff>32657</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2019300" y="995226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50999</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75492</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99984</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E00-0000D7000000}"/>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E00-0000D9000000}"/>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E00-0000DB000000}"/>
            </a:ext>
          </a:extLst>
        </xdr:cNvPr>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84180</xdr:rowOff>
    </xdr:from>
    <xdr:to>
      <xdr:col>55</xdr:col>
      <xdr:colOff>50800</xdr:colOff>
      <xdr:row>63</xdr:row>
      <xdr:rowOff>14330</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10426700" y="107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107057</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00000000-0008-0000-0E00-0000E6000000}"/>
            </a:ext>
          </a:extLst>
        </xdr:cNvPr>
        <xdr:cNvSpPr txBox="1"/>
      </xdr:nvSpPr>
      <xdr:spPr>
        <a:xfrm>
          <a:off x="10515600" y="1056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87636</xdr:rowOff>
    </xdr:from>
    <xdr:to>
      <xdr:col>50</xdr:col>
      <xdr:colOff>165100</xdr:colOff>
      <xdr:row>63</xdr:row>
      <xdr:rowOff>17786</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9588500" y="107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134980</xdr:rowOff>
    </xdr:from>
    <xdr:to>
      <xdr:col>55</xdr:col>
      <xdr:colOff>0</xdr:colOff>
      <xdr:row>62</xdr:row>
      <xdr:rowOff>138436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9639300" y="10764880"/>
          <a:ext cx="8382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89186</xdr:rowOff>
    </xdr:from>
    <xdr:to>
      <xdr:col>46</xdr:col>
      <xdr:colOff>38100</xdr:colOff>
      <xdr:row>63</xdr:row>
      <xdr:rowOff>19336</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8699500" y="107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138436</xdr:rowOff>
    </xdr:from>
    <xdr:to>
      <xdr:col>50</xdr:col>
      <xdr:colOff>114300</xdr:colOff>
      <xdr:row>62</xdr:row>
      <xdr:rowOff>139986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8750300" y="10768336"/>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91954</xdr:rowOff>
    </xdr:from>
    <xdr:to>
      <xdr:col>41</xdr:col>
      <xdr:colOff>101600</xdr:colOff>
      <xdr:row>63</xdr:row>
      <xdr:rowOff>22104</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7810500" y="107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139986</xdr:rowOff>
    </xdr:from>
    <xdr:to>
      <xdr:col>45</xdr:col>
      <xdr:colOff>177800</xdr:colOff>
      <xdr:row>62</xdr:row>
      <xdr:rowOff>142754</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7861300" y="10769886"/>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11751</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270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13435</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50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67267</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61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34313</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27095" y="1049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35863</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50795" y="1049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38631</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61795" y="1049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84</xdr:row>
      <xdr:rowOff>149134</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4634865" y="13280571"/>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152961</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00000000-0008-0000-0E00-00000D010000}"/>
            </a:ext>
          </a:extLst>
        </xdr:cNvPr>
        <xdr:cNvSpPr txBox="1"/>
      </xdr:nvSpPr>
      <xdr:spPr>
        <a:xfrm>
          <a:off x="4673600" y="14554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149134</xdr:rowOff>
    </xdr:from>
    <xdr:to>
      <xdr:col>24</xdr:col>
      <xdr:colOff>152400</xdr:colOff>
      <xdr:row>84</xdr:row>
      <xdr:rowOff>149134</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455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00000000-0008-0000-0E00-00000F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77125</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E00-000011010000}"/>
            </a:ext>
          </a:extLst>
        </xdr:cNvPr>
        <xdr:cNvSpPr txBox="1"/>
      </xdr:nvSpPr>
      <xdr:spPr>
        <a:xfrm>
          <a:off x="4673600" y="13621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54248</xdr:rowOff>
    </xdr:from>
    <xdr:to>
      <xdr:col>24</xdr:col>
      <xdr:colOff>114300</xdr:colOff>
      <xdr:row>80</xdr:row>
      <xdr:rowOff>155848</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4584700" y="1377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101600</xdr:rowOff>
    </xdr:from>
    <xdr:to>
      <xdr:col>15</xdr:col>
      <xdr:colOff>101600</xdr:colOff>
      <xdr:row>81</xdr:row>
      <xdr:rowOff>31750</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2857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3629</xdr:rowOff>
    </xdr:from>
    <xdr:to>
      <xdr:col>10</xdr:col>
      <xdr:colOff>165100</xdr:colOff>
      <xdr:row>81</xdr:row>
      <xdr:rowOff>105229</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98334</xdr:rowOff>
    </xdr:from>
    <xdr:to>
      <xdr:col>24</xdr:col>
      <xdr:colOff>114300</xdr:colOff>
      <xdr:row>85</xdr:row>
      <xdr:rowOff>28484</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45847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13261</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E00-00001C010000}"/>
            </a:ext>
          </a:extLst>
        </xdr:cNvPr>
        <xdr:cNvSpPr txBox="1"/>
      </xdr:nvSpPr>
      <xdr:spPr>
        <a:xfrm>
          <a:off x="4673600" y="1441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170180</xdr:rowOff>
    </xdr:from>
    <xdr:to>
      <xdr:col>20</xdr:col>
      <xdr:colOff>38100</xdr:colOff>
      <xdr:row>85</xdr:row>
      <xdr:rowOff>100330</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149134</xdr:rowOff>
    </xdr:from>
    <xdr:to>
      <xdr:col>24</xdr:col>
      <xdr:colOff>63500</xdr:colOff>
      <xdr:row>85</xdr:row>
      <xdr:rowOff>49530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3797300" y="1455093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47716</xdr:rowOff>
    </xdr:from>
    <xdr:to>
      <xdr:col>15</xdr:col>
      <xdr:colOff>101600</xdr:colOff>
      <xdr:row>85</xdr:row>
      <xdr:rowOff>149316</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2857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49530</xdr:rowOff>
    </xdr:from>
    <xdr:to>
      <xdr:col>19</xdr:col>
      <xdr:colOff>177800</xdr:colOff>
      <xdr:row>85</xdr:row>
      <xdr:rowOff>98516</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908300" y="146227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49349</xdr:rowOff>
    </xdr:from>
    <xdr:to>
      <xdr:col>10</xdr:col>
      <xdr:colOff>165100</xdr:colOff>
      <xdr:row>85</xdr:row>
      <xdr:rowOff>150949</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968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98516</xdr:rowOff>
    </xdr:from>
    <xdr:to>
      <xdr:col>15</xdr:col>
      <xdr:colOff>50800</xdr:colOff>
      <xdr:row>85</xdr:row>
      <xdr:rowOff>100149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2019300" y="146717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20519</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121756</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91457</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140443</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142076</xdr:rowOff>
    </xdr:from>
    <xdr:ext cx="405111" cy="259045"/>
    <xdr:sp macro="" textlink="">
      <xdr:nvSpPr>
        <xdr:cNvPr id="296" name="n_3main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E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E00-000041010000}"/>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3" name="【公営住宅】&#10;一人当たり面積最大値テキスト">
          <a:extLst>
            <a:ext uri="{FF2B5EF4-FFF2-40B4-BE49-F238E27FC236}">
              <a16:creationId xmlns:a16="http://schemas.microsoft.com/office/drawing/2014/main" id="{00000000-0008-0000-0E00-000043010000}"/>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E00-000045010000}"/>
            </a:ext>
          </a:extLst>
        </xdr:cNvPr>
        <xdr:cNvSpPr txBox="1"/>
      </xdr:nvSpPr>
      <xdr:spPr>
        <a:xfrm>
          <a:off x="10515600" y="1446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72644</xdr:rowOff>
    </xdr:from>
    <xdr:to>
      <xdr:col>55</xdr:col>
      <xdr:colOff>50800</xdr:colOff>
      <xdr:row>80</xdr:row>
      <xdr:rowOff>2794</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10426700" y="136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95521</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E00-000050010000}"/>
            </a:ext>
          </a:extLst>
        </xdr:cNvPr>
        <xdr:cNvSpPr txBox="1"/>
      </xdr:nvSpPr>
      <xdr:spPr>
        <a:xfrm>
          <a:off x="10515600" y="1346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82931</xdr:rowOff>
    </xdr:from>
    <xdr:to>
      <xdr:col>50</xdr:col>
      <xdr:colOff>165100</xdr:colOff>
      <xdr:row>80</xdr:row>
      <xdr:rowOff>13081</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9588500" y="136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123444</xdr:rowOff>
    </xdr:from>
    <xdr:to>
      <xdr:col>55</xdr:col>
      <xdr:colOff>0</xdr:colOff>
      <xdr:row>79</xdr:row>
      <xdr:rowOff>133731</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9639300" y="13667994"/>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91694</xdr:rowOff>
    </xdr:from>
    <xdr:to>
      <xdr:col>46</xdr:col>
      <xdr:colOff>38100</xdr:colOff>
      <xdr:row>80</xdr:row>
      <xdr:rowOff>21844</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8699500" y="136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133731</xdr:rowOff>
    </xdr:from>
    <xdr:to>
      <xdr:col>50</xdr:col>
      <xdr:colOff>114300</xdr:colOff>
      <xdr:row>79</xdr:row>
      <xdr:rowOff>142494</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8750300" y="1367828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105411</xdr:rowOff>
    </xdr:from>
    <xdr:to>
      <xdr:col>41</xdr:col>
      <xdr:colOff>101600</xdr:colOff>
      <xdr:row>81</xdr:row>
      <xdr:rowOff>35561</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7810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142494</xdr:rowOff>
    </xdr:from>
    <xdr:to>
      <xdr:col>45</xdr:col>
      <xdr:colOff>177800</xdr:colOff>
      <xdr:row>80</xdr:row>
      <xdr:rowOff>156211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7861300" y="13687044"/>
          <a:ext cx="889000" cy="18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24401</xdr:rowOff>
    </xdr:from>
    <xdr:ext cx="469744" cy="259045"/>
    <xdr:sp macro="" textlink="">
      <xdr:nvSpPr>
        <xdr:cNvPr id="343" name="n_1aveValue【公営住宅】&#10;一人当たり面積">
          <a:extLst>
            <a:ext uri="{FF2B5EF4-FFF2-40B4-BE49-F238E27FC236}">
              <a16:creationId xmlns:a16="http://schemas.microsoft.com/office/drawing/2014/main" id="{00000000-0008-0000-0E00-000057010000}"/>
            </a:ext>
          </a:extLst>
        </xdr:cNvPr>
        <xdr:cNvSpPr txBox="1"/>
      </xdr:nvSpPr>
      <xdr:spPr>
        <a:xfrm>
          <a:off x="93917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17924</xdr:rowOff>
    </xdr:from>
    <xdr:ext cx="469744" cy="259045"/>
    <xdr:sp macro="" textlink="">
      <xdr:nvSpPr>
        <xdr:cNvPr id="344" name="n_2aveValue【公営住宅】&#10;一人当たり面積">
          <a:extLst>
            <a:ext uri="{FF2B5EF4-FFF2-40B4-BE49-F238E27FC236}">
              <a16:creationId xmlns:a16="http://schemas.microsoft.com/office/drawing/2014/main" id="{00000000-0008-0000-0E00-000058010000}"/>
            </a:ext>
          </a:extLst>
        </xdr:cNvPr>
        <xdr:cNvSpPr txBox="1"/>
      </xdr:nvSpPr>
      <xdr:spPr>
        <a:xfrm>
          <a:off x="8515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56787</xdr:rowOff>
    </xdr:from>
    <xdr:ext cx="469744" cy="259045"/>
    <xdr:sp macro="" textlink="">
      <xdr:nvSpPr>
        <xdr:cNvPr id="345" name="n_3aveValue【公営住宅】&#10;一人当たり面積">
          <a:extLst>
            <a:ext uri="{FF2B5EF4-FFF2-40B4-BE49-F238E27FC236}">
              <a16:creationId xmlns:a16="http://schemas.microsoft.com/office/drawing/2014/main" id="{00000000-0008-0000-0E00-000059010000}"/>
            </a:ext>
          </a:extLst>
        </xdr:cNvPr>
        <xdr:cNvSpPr txBox="1"/>
      </xdr:nvSpPr>
      <xdr:spPr>
        <a:xfrm>
          <a:off x="7626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29608</xdr:rowOff>
    </xdr:from>
    <xdr:ext cx="469744" cy="259045"/>
    <xdr:sp macro="" textlink="">
      <xdr:nvSpPr>
        <xdr:cNvPr id="346" name="n_1mainValue【公営住宅】&#10;一人当たり面積">
          <a:extLst>
            <a:ext uri="{FF2B5EF4-FFF2-40B4-BE49-F238E27FC236}">
              <a16:creationId xmlns:a16="http://schemas.microsoft.com/office/drawing/2014/main" id="{00000000-0008-0000-0E00-00005A010000}"/>
            </a:ext>
          </a:extLst>
        </xdr:cNvPr>
        <xdr:cNvSpPr txBox="1"/>
      </xdr:nvSpPr>
      <xdr:spPr>
        <a:xfrm>
          <a:off x="9391727" y="1340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38371</xdr:rowOff>
    </xdr:from>
    <xdr:ext cx="469744" cy="259045"/>
    <xdr:sp macro="" textlink="">
      <xdr:nvSpPr>
        <xdr:cNvPr id="347" name="n_2mainValue【公営住宅】&#10;一人当たり面積">
          <a:extLst>
            <a:ext uri="{FF2B5EF4-FFF2-40B4-BE49-F238E27FC236}">
              <a16:creationId xmlns:a16="http://schemas.microsoft.com/office/drawing/2014/main" id="{00000000-0008-0000-0E00-00005B010000}"/>
            </a:ext>
          </a:extLst>
        </xdr:cNvPr>
        <xdr:cNvSpPr txBox="1"/>
      </xdr:nvSpPr>
      <xdr:spPr>
        <a:xfrm>
          <a:off x="8515427" y="13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52088</xdr:rowOff>
    </xdr:from>
    <xdr:ext cx="469744" cy="259045"/>
    <xdr:sp macro="" textlink="">
      <xdr:nvSpPr>
        <xdr:cNvPr id="348" name="n_3mainValue【公営住宅】&#10;一人当たり面積">
          <a:extLst>
            <a:ext uri="{FF2B5EF4-FFF2-40B4-BE49-F238E27FC236}">
              <a16:creationId xmlns:a16="http://schemas.microsoft.com/office/drawing/2014/main" id="{00000000-0008-0000-0E00-00005C010000}"/>
            </a:ext>
          </a:extLst>
        </xdr:cNvPr>
        <xdr:cNvSpPr txBox="1"/>
      </xdr:nvSpPr>
      <xdr:spPr>
        <a:xfrm>
          <a:off x="7626427" y="1359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a:extLst>
            <a:ext uri="{FF2B5EF4-FFF2-40B4-BE49-F238E27FC236}">
              <a16:creationId xmlns:a16="http://schemas.microsoft.com/office/drawing/2014/main" id="{00000000-0008-0000-0E00-00007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107</xdr:row>
      <xdr:rowOff>108857</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4634865" y="17149355"/>
          <a:ext cx="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112684</xdr:rowOff>
    </xdr:from>
    <xdr:ext cx="405111" cy="259045"/>
    <xdr:sp macro="" textlink="">
      <xdr:nvSpPr>
        <xdr:cNvPr id="375" name="【港湾・漁港】&#10;有形固定資産減価償却率最小値テキスト">
          <a:extLst>
            <a:ext uri="{FF2B5EF4-FFF2-40B4-BE49-F238E27FC236}">
              <a16:creationId xmlns:a16="http://schemas.microsoft.com/office/drawing/2014/main" id="{00000000-0008-0000-0E00-000077010000}"/>
            </a:ext>
          </a:extLst>
        </xdr:cNvPr>
        <xdr:cNvSpPr txBox="1"/>
      </xdr:nvSpPr>
      <xdr:spPr>
        <a:xfrm>
          <a:off x="4673600" y="18457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108857</xdr:rowOff>
    </xdr:from>
    <xdr:to>
      <xdr:col>24</xdr:col>
      <xdr:colOff>152400</xdr:colOff>
      <xdr:row>107</xdr:row>
      <xdr:rowOff>108857</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4546600" y="184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77" name="【港湾・漁港】&#10;有形固定資産減価償却率最大値テキスト">
          <a:extLst>
            <a:ext uri="{FF2B5EF4-FFF2-40B4-BE49-F238E27FC236}">
              <a16:creationId xmlns:a16="http://schemas.microsoft.com/office/drawing/2014/main" id="{00000000-0008-0000-0E00-000079010000}"/>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79" name="【港湾・漁港】&#10;有形固定資産減価償却率平均値テキスト">
          <a:extLst>
            <a:ext uri="{FF2B5EF4-FFF2-40B4-BE49-F238E27FC236}">
              <a16:creationId xmlns:a16="http://schemas.microsoft.com/office/drawing/2014/main" id="{00000000-0008-0000-0E00-00007B010000}"/>
            </a:ext>
          </a:extLst>
        </xdr:cNvPr>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80" name="フローチャート: 判断 379">
          <a:extLst>
            <a:ext uri="{FF2B5EF4-FFF2-40B4-BE49-F238E27FC236}">
              <a16:creationId xmlns:a16="http://schemas.microsoft.com/office/drawing/2014/main" id="{00000000-0008-0000-0E00-00007C01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120106</xdr:rowOff>
    </xdr:from>
    <xdr:to>
      <xdr:col>20</xdr:col>
      <xdr:colOff>38100</xdr:colOff>
      <xdr:row>104</xdr:row>
      <xdr:rowOff>50256</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37465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170724</xdr:rowOff>
    </xdr:from>
    <xdr:to>
      <xdr:col>15</xdr:col>
      <xdr:colOff>101600</xdr:colOff>
      <xdr:row>104</xdr:row>
      <xdr:rowOff>100874</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2857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136434</xdr:rowOff>
    </xdr:from>
    <xdr:to>
      <xdr:col>10</xdr:col>
      <xdr:colOff>165100</xdr:colOff>
      <xdr:row>104</xdr:row>
      <xdr:rowOff>66584</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19685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58057</xdr:rowOff>
    </xdr:from>
    <xdr:to>
      <xdr:col>24</xdr:col>
      <xdr:colOff>114300</xdr:colOff>
      <xdr:row>107</xdr:row>
      <xdr:rowOff>159657</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45847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144434</xdr:rowOff>
    </xdr:from>
    <xdr:ext cx="405111" cy="259045"/>
    <xdr:sp macro="" textlink="">
      <xdr:nvSpPr>
        <xdr:cNvPr id="390" name="【港湾・漁港】&#10;有形固定資産減価償却率該当値テキスト">
          <a:extLst>
            <a:ext uri="{FF2B5EF4-FFF2-40B4-BE49-F238E27FC236}">
              <a16:creationId xmlns:a16="http://schemas.microsoft.com/office/drawing/2014/main" id="{00000000-0008-0000-0E00-000086010000}"/>
            </a:ext>
          </a:extLst>
        </xdr:cNvPr>
        <xdr:cNvSpPr txBox="1"/>
      </xdr:nvSpPr>
      <xdr:spPr>
        <a:xfrm>
          <a:off x="4673600" y="183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111942</xdr:rowOff>
    </xdr:from>
    <xdr:to>
      <xdr:col>20</xdr:col>
      <xdr:colOff>38100</xdr:colOff>
      <xdr:row>108</xdr:row>
      <xdr:rowOff>42092</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3746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108857</xdr:rowOff>
    </xdr:from>
    <xdr:to>
      <xdr:col>24</xdr:col>
      <xdr:colOff>63500</xdr:colOff>
      <xdr:row>107</xdr:row>
      <xdr:rowOff>162742</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3797300" y="1845400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165826</xdr:rowOff>
    </xdr:from>
    <xdr:to>
      <xdr:col>15</xdr:col>
      <xdr:colOff>101600</xdr:colOff>
      <xdr:row>108</xdr:row>
      <xdr:rowOff>95976</xdr:rowOff>
    </xdr:to>
    <xdr:sp macro="" textlink="">
      <xdr:nvSpPr>
        <xdr:cNvPr id="393" name="楕円 392">
          <a:extLst>
            <a:ext uri="{FF2B5EF4-FFF2-40B4-BE49-F238E27FC236}">
              <a16:creationId xmlns:a16="http://schemas.microsoft.com/office/drawing/2014/main" id="{00000000-0008-0000-0E00-000089010000}"/>
            </a:ext>
          </a:extLst>
        </xdr:cNvPr>
        <xdr:cNvSpPr/>
      </xdr:nvSpPr>
      <xdr:spPr>
        <a:xfrm>
          <a:off x="2857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162742</xdr:rowOff>
    </xdr:from>
    <xdr:to>
      <xdr:col>19</xdr:col>
      <xdr:colOff>177800</xdr:colOff>
      <xdr:row>108</xdr:row>
      <xdr:rowOff>45176</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flipV="1">
          <a:off x="2908300" y="1850789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20501</xdr:rowOff>
    </xdr:from>
    <xdr:to>
      <xdr:col>10</xdr:col>
      <xdr:colOff>165100</xdr:colOff>
      <xdr:row>108</xdr:row>
      <xdr:rowOff>122101</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1968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45176</xdr:rowOff>
    </xdr:from>
    <xdr:to>
      <xdr:col>15</xdr:col>
      <xdr:colOff>50800</xdr:colOff>
      <xdr:row>108</xdr:row>
      <xdr:rowOff>71301</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2019300" y="185617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66783</xdr:rowOff>
    </xdr:from>
    <xdr:ext cx="405111" cy="259045"/>
    <xdr:sp macro="" textlink="">
      <xdr:nvSpPr>
        <xdr:cNvPr id="397" name="n_1aveValue【港湾・漁港】&#10;有形固定資産減価償却率">
          <a:extLst>
            <a:ext uri="{FF2B5EF4-FFF2-40B4-BE49-F238E27FC236}">
              <a16:creationId xmlns:a16="http://schemas.microsoft.com/office/drawing/2014/main" id="{00000000-0008-0000-0E00-00008D010000}"/>
            </a:ext>
          </a:extLst>
        </xdr:cNvPr>
        <xdr:cNvSpPr txBox="1"/>
      </xdr:nvSpPr>
      <xdr:spPr>
        <a:xfrm>
          <a:off x="35820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117401</xdr:rowOff>
    </xdr:from>
    <xdr:ext cx="405111" cy="259045"/>
    <xdr:sp macro="" textlink="">
      <xdr:nvSpPr>
        <xdr:cNvPr id="398" name="n_2aveValue【港湾・漁港】&#10;有形固定資産減価償却率">
          <a:extLst>
            <a:ext uri="{FF2B5EF4-FFF2-40B4-BE49-F238E27FC236}">
              <a16:creationId xmlns:a16="http://schemas.microsoft.com/office/drawing/2014/main" id="{00000000-0008-0000-0E00-00008E010000}"/>
            </a:ext>
          </a:extLst>
        </xdr:cNvPr>
        <xdr:cNvSpPr txBox="1"/>
      </xdr:nvSpPr>
      <xdr:spPr>
        <a:xfrm>
          <a:off x="2705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83111</xdr:rowOff>
    </xdr:from>
    <xdr:ext cx="405111" cy="259045"/>
    <xdr:sp macro="" textlink="">
      <xdr:nvSpPr>
        <xdr:cNvPr id="399" name="n_3aveValue【港湾・漁港】&#10;有形固定資産減価償却率">
          <a:extLst>
            <a:ext uri="{FF2B5EF4-FFF2-40B4-BE49-F238E27FC236}">
              <a16:creationId xmlns:a16="http://schemas.microsoft.com/office/drawing/2014/main" id="{00000000-0008-0000-0E00-00008F010000}"/>
            </a:ext>
          </a:extLst>
        </xdr:cNvPr>
        <xdr:cNvSpPr txBox="1"/>
      </xdr:nvSpPr>
      <xdr:spPr>
        <a:xfrm>
          <a:off x="1816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33219</xdr:rowOff>
    </xdr:from>
    <xdr:ext cx="405111" cy="259045"/>
    <xdr:sp macro="" textlink="">
      <xdr:nvSpPr>
        <xdr:cNvPr id="400" name="n_1mainValue【港湾・漁港】&#10;有形固定資産減価償却率">
          <a:extLst>
            <a:ext uri="{FF2B5EF4-FFF2-40B4-BE49-F238E27FC236}">
              <a16:creationId xmlns:a16="http://schemas.microsoft.com/office/drawing/2014/main" id="{00000000-0008-0000-0E00-000090010000}"/>
            </a:ext>
          </a:extLst>
        </xdr:cNvPr>
        <xdr:cNvSpPr txBox="1"/>
      </xdr:nvSpPr>
      <xdr:spPr>
        <a:xfrm>
          <a:off x="35820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87103</xdr:rowOff>
    </xdr:from>
    <xdr:ext cx="340478" cy="259045"/>
    <xdr:sp macro="" textlink="">
      <xdr:nvSpPr>
        <xdr:cNvPr id="401" name="n_2mainValue【港湾・漁港】&#10;有形固定資産減価償却率">
          <a:extLst>
            <a:ext uri="{FF2B5EF4-FFF2-40B4-BE49-F238E27FC236}">
              <a16:creationId xmlns:a16="http://schemas.microsoft.com/office/drawing/2014/main" id="{00000000-0008-0000-0E00-000091010000}"/>
            </a:ext>
          </a:extLst>
        </xdr:cNvPr>
        <xdr:cNvSpPr txBox="1"/>
      </xdr:nvSpPr>
      <xdr:spPr>
        <a:xfrm>
          <a:off x="2738061" y="18603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108</xdr:row>
      <xdr:rowOff>113228</xdr:rowOff>
    </xdr:from>
    <xdr:ext cx="340478" cy="259045"/>
    <xdr:sp macro="" textlink="">
      <xdr:nvSpPr>
        <xdr:cNvPr id="402" name="n_3mainValue【港湾・漁港】&#10;有形固定資産減価償却率">
          <a:extLst>
            <a:ext uri="{FF2B5EF4-FFF2-40B4-BE49-F238E27FC236}">
              <a16:creationId xmlns:a16="http://schemas.microsoft.com/office/drawing/2014/main" id="{00000000-0008-0000-0E00-000092010000}"/>
            </a:ext>
          </a:extLst>
        </xdr:cNvPr>
        <xdr:cNvSpPr txBox="1"/>
      </xdr:nvSpPr>
      <xdr:spPr>
        <a:xfrm>
          <a:off x="1849061" y="186298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00000000-0008-0000-0E00-0000A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29911</xdr:rowOff>
    </xdr:from>
    <xdr:to>
      <xdr:col>54</xdr:col>
      <xdr:colOff>189865</xdr:colOff>
      <xdr:row>108</xdr:row>
      <xdr:rowOff>62764</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10476865" y="17860711"/>
          <a:ext cx="0" cy="71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66591</xdr:rowOff>
    </xdr:from>
    <xdr:ext cx="469744" cy="259045"/>
    <xdr:sp macro="" textlink="">
      <xdr:nvSpPr>
        <xdr:cNvPr id="425" name="【港湾・漁港】&#10;一人当たり有形固定資産（償却資産）額最小値テキスト">
          <a:extLst>
            <a:ext uri="{FF2B5EF4-FFF2-40B4-BE49-F238E27FC236}">
              <a16:creationId xmlns:a16="http://schemas.microsoft.com/office/drawing/2014/main" id="{00000000-0008-0000-0E00-0000A9010000}"/>
            </a:ext>
          </a:extLst>
        </xdr:cNvPr>
        <xdr:cNvSpPr txBox="1"/>
      </xdr:nvSpPr>
      <xdr:spPr>
        <a:xfrm>
          <a:off x="10515600" y="1858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62764</xdr:rowOff>
    </xdr:from>
    <xdr:to>
      <xdr:col>55</xdr:col>
      <xdr:colOff>88900</xdr:colOff>
      <xdr:row>108</xdr:row>
      <xdr:rowOff>62764</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0388600" y="1857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148038</xdr:rowOff>
    </xdr:from>
    <xdr:ext cx="599010" cy="259045"/>
    <xdr:sp macro="" textlink="">
      <xdr:nvSpPr>
        <xdr:cNvPr id="427" name="【港湾・漁港】&#10;一人当たり有形固定資産（償却資産）額最大値テキスト">
          <a:extLst>
            <a:ext uri="{FF2B5EF4-FFF2-40B4-BE49-F238E27FC236}">
              <a16:creationId xmlns:a16="http://schemas.microsoft.com/office/drawing/2014/main" id="{00000000-0008-0000-0E00-0000AB010000}"/>
            </a:ext>
          </a:extLst>
        </xdr:cNvPr>
        <xdr:cNvSpPr txBox="1"/>
      </xdr:nvSpPr>
      <xdr:spPr>
        <a:xfrm>
          <a:off x="10515600" y="1763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29911</xdr:rowOff>
    </xdr:from>
    <xdr:to>
      <xdr:col>55</xdr:col>
      <xdr:colOff>88900</xdr:colOff>
      <xdr:row>104</xdr:row>
      <xdr:rowOff>29911</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0388600" y="178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140008</xdr:rowOff>
    </xdr:from>
    <xdr:ext cx="599010" cy="259045"/>
    <xdr:sp macro="" textlink="">
      <xdr:nvSpPr>
        <xdr:cNvPr id="429" name="【港湾・漁港】&#10;一人当たり有形固定資産（償却資産）額平均値テキスト">
          <a:extLst>
            <a:ext uri="{FF2B5EF4-FFF2-40B4-BE49-F238E27FC236}">
              <a16:creationId xmlns:a16="http://schemas.microsoft.com/office/drawing/2014/main" id="{00000000-0008-0000-0E00-0000AD010000}"/>
            </a:ext>
          </a:extLst>
        </xdr:cNvPr>
        <xdr:cNvSpPr txBox="1"/>
      </xdr:nvSpPr>
      <xdr:spPr>
        <a:xfrm>
          <a:off x="10515600" y="17970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117131</xdr:rowOff>
    </xdr:from>
    <xdr:to>
      <xdr:col>55</xdr:col>
      <xdr:colOff>50800</xdr:colOff>
      <xdr:row>106</xdr:row>
      <xdr:rowOff>47281</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0426700" y="1811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66866</xdr:rowOff>
    </xdr:from>
    <xdr:to>
      <xdr:col>50</xdr:col>
      <xdr:colOff>165100</xdr:colOff>
      <xdr:row>102</xdr:row>
      <xdr:rowOff>168466</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9588500" y="175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38646</xdr:rowOff>
    </xdr:from>
    <xdr:to>
      <xdr:col>46</xdr:col>
      <xdr:colOff>38100</xdr:colOff>
      <xdr:row>100</xdr:row>
      <xdr:rowOff>140246</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8699500" y="1718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112492</xdr:rowOff>
    </xdr:from>
    <xdr:to>
      <xdr:col>41</xdr:col>
      <xdr:colOff>101600</xdr:colOff>
      <xdr:row>105</xdr:row>
      <xdr:rowOff>42642</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7810500" y="179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11964</xdr:rowOff>
    </xdr:from>
    <xdr:to>
      <xdr:col>55</xdr:col>
      <xdr:colOff>50800</xdr:colOff>
      <xdr:row>108</xdr:row>
      <xdr:rowOff>113564</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0426700" y="185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98341</xdr:rowOff>
    </xdr:from>
    <xdr:ext cx="469744" cy="259045"/>
    <xdr:sp macro="" textlink="">
      <xdr:nvSpPr>
        <xdr:cNvPr id="440" name="【港湾・漁港】&#10;一人当たり有形固定資産（償却資産）額該当値テキスト">
          <a:extLst>
            <a:ext uri="{FF2B5EF4-FFF2-40B4-BE49-F238E27FC236}">
              <a16:creationId xmlns:a16="http://schemas.microsoft.com/office/drawing/2014/main" id="{00000000-0008-0000-0E00-0000B8010000}"/>
            </a:ext>
          </a:extLst>
        </xdr:cNvPr>
        <xdr:cNvSpPr txBox="1"/>
      </xdr:nvSpPr>
      <xdr:spPr>
        <a:xfrm>
          <a:off x="10515600" y="1844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12125</xdr:rowOff>
    </xdr:from>
    <xdr:to>
      <xdr:col>50</xdr:col>
      <xdr:colOff>165100</xdr:colOff>
      <xdr:row>108</xdr:row>
      <xdr:rowOff>113725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9588500" y="185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62764</xdr:rowOff>
    </xdr:from>
    <xdr:to>
      <xdr:col>55</xdr:col>
      <xdr:colOff>0</xdr:colOff>
      <xdr:row>108</xdr:row>
      <xdr:rowOff>62925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9639300" y="18579364"/>
          <a:ext cx="8382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12198</xdr:rowOff>
    </xdr:from>
    <xdr:to>
      <xdr:col>46</xdr:col>
      <xdr:colOff>38100</xdr:colOff>
      <xdr:row>108</xdr:row>
      <xdr:rowOff>113798</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8699500" y="185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62925</xdr:rowOff>
    </xdr:from>
    <xdr:to>
      <xdr:col>50</xdr:col>
      <xdr:colOff>114300</xdr:colOff>
      <xdr:row>108</xdr:row>
      <xdr:rowOff>62998</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8750300" y="18579525"/>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229</xdr:rowOff>
    </xdr:from>
    <xdr:to>
      <xdr:col>41</xdr:col>
      <xdr:colOff>101600</xdr:colOff>
      <xdr:row>108</xdr:row>
      <xdr:rowOff>101829</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7810500" y="185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51029</xdr:rowOff>
    </xdr:from>
    <xdr:to>
      <xdr:col>45</xdr:col>
      <xdr:colOff>177800</xdr:colOff>
      <xdr:row>108</xdr:row>
      <xdr:rowOff>62998</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7861300" y="18567629"/>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13543</xdr:rowOff>
    </xdr:from>
    <xdr:ext cx="599010" cy="259045"/>
    <xdr:sp macro="" textlink="">
      <xdr:nvSpPr>
        <xdr:cNvPr id="447" name="n_1aveValue【港湾・漁港】&#10;一人当たり有形固定資産（償却資産）額">
          <a:extLst>
            <a:ext uri="{FF2B5EF4-FFF2-40B4-BE49-F238E27FC236}">
              <a16:creationId xmlns:a16="http://schemas.microsoft.com/office/drawing/2014/main" id="{00000000-0008-0000-0E00-0000BF010000}"/>
            </a:ext>
          </a:extLst>
        </xdr:cNvPr>
        <xdr:cNvSpPr txBox="1"/>
      </xdr:nvSpPr>
      <xdr:spPr>
        <a:xfrm>
          <a:off x="9327095" y="173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156773</xdr:rowOff>
    </xdr:from>
    <xdr:ext cx="599010" cy="259045"/>
    <xdr:sp macro="" textlink="">
      <xdr:nvSpPr>
        <xdr:cNvPr id="448" name="n_2aveValue【港湾・漁港】&#10;一人当たり有形固定資産（償却資産）額">
          <a:extLst>
            <a:ext uri="{FF2B5EF4-FFF2-40B4-BE49-F238E27FC236}">
              <a16:creationId xmlns:a16="http://schemas.microsoft.com/office/drawing/2014/main" id="{00000000-0008-0000-0E00-0000C0010000}"/>
            </a:ext>
          </a:extLst>
        </xdr:cNvPr>
        <xdr:cNvSpPr txBox="1"/>
      </xdr:nvSpPr>
      <xdr:spPr>
        <a:xfrm>
          <a:off x="8450795" y="1695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59169</xdr:rowOff>
    </xdr:from>
    <xdr:ext cx="599010" cy="259045"/>
    <xdr:sp macro="" textlink="">
      <xdr:nvSpPr>
        <xdr:cNvPr id="449" name="n_3aveValue【港湾・漁港】&#10;一人当たり有形固定資産（償却資産）額">
          <a:extLst>
            <a:ext uri="{FF2B5EF4-FFF2-40B4-BE49-F238E27FC236}">
              <a16:creationId xmlns:a16="http://schemas.microsoft.com/office/drawing/2014/main" id="{00000000-0008-0000-0E00-0000C1010000}"/>
            </a:ext>
          </a:extLst>
        </xdr:cNvPr>
        <xdr:cNvSpPr txBox="1"/>
      </xdr:nvSpPr>
      <xdr:spPr>
        <a:xfrm>
          <a:off x="7561795" y="177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104852</xdr:rowOff>
    </xdr:from>
    <xdr:ext cx="469744" cy="259045"/>
    <xdr:sp macro="" textlink="">
      <xdr:nvSpPr>
        <xdr:cNvPr id="450" name="n_1mainValue【港湾・漁港】&#10;一人当たり有形固定資産（償却資産）額">
          <a:extLst>
            <a:ext uri="{FF2B5EF4-FFF2-40B4-BE49-F238E27FC236}">
              <a16:creationId xmlns:a16="http://schemas.microsoft.com/office/drawing/2014/main" id="{00000000-0008-0000-0E00-0000C2010000}"/>
            </a:ext>
          </a:extLst>
        </xdr:cNvPr>
        <xdr:cNvSpPr txBox="1"/>
      </xdr:nvSpPr>
      <xdr:spPr>
        <a:xfrm>
          <a:off x="9391728" y="186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104925</xdr:rowOff>
    </xdr:from>
    <xdr:ext cx="469744" cy="259045"/>
    <xdr:sp macro="" textlink="">
      <xdr:nvSpPr>
        <xdr:cNvPr id="451" name="n_2mainValue【港湾・漁港】&#10;一人当たり有形固定資産（償却資産）額">
          <a:extLst>
            <a:ext uri="{FF2B5EF4-FFF2-40B4-BE49-F238E27FC236}">
              <a16:creationId xmlns:a16="http://schemas.microsoft.com/office/drawing/2014/main" id="{00000000-0008-0000-0E00-0000C3010000}"/>
            </a:ext>
          </a:extLst>
        </xdr:cNvPr>
        <xdr:cNvSpPr txBox="1"/>
      </xdr:nvSpPr>
      <xdr:spPr>
        <a:xfrm>
          <a:off x="8515428" y="1862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92956</xdr:rowOff>
    </xdr:from>
    <xdr:ext cx="534377" cy="259045"/>
    <xdr:sp macro="" textlink="">
      <xdr:nvSpPr>
        <xdr:cNvPr id="452" name="n_3mainValue【港湾・漁港】&#10;一人当たり有形固定資産（償却資産）額">
          <a:extLst>
            <a:ext uri="{FF2B5EF4-FFF2-40B4-BE49-F238E27FC236}">
              <a16:creationId xmlns:a16="http://schemas.microsoft.com/office/drawing/2014/main" id="{00000000-0008-0000-0E00-0000C4010000}"/>
            </a:ext>
          </a:extLst>
        </xdr:cNvPr>
        <xdr:cNvSpPr txBox="1"/>
      </xdr:nvSpPr>
      <xdr:spPr>
        <a:xfrm>
          <a:off x="7594111" y="1860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id="{00000000-0008-0000-0E00-0000D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479" name="【認定こども園・幼稚園・保育所】&#10;有形固定資産減価償却率最小値テキスト">
          <a:extLst>
            <a:ext uri="{FF2B5EF4-FFF2-40B4-BE49-F238E27FC236}">
              <a16:creationId xmlns:a16="http://schemas.microsoft.com/office/drawing/2014/main" id="{00000000-0008-0000-0E00-0000DF010000}"/>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a:extLst>
            <a:ext uri="{FF2B5EF4-FFF2-40B4-BE49-F238E27FC236}">
              <a16:creationId xmlns:a16="http://schemas.microsoft.com/office/drawing/2014/main" id="{00000000-0008-0000-0E00-0000E1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id="{00000000-0008-0000-0E00-0000E3010000}"/>
            </a:ext>
          </a:extLst>
        </xdr:cNvPr>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94" name="【認定こども園・幼稚園・保育所】&#10;有形固定資産減価償却率該当値テキスト">
          <a:extLst>
            <a:ext uri="{FF2B5EF4-FFF2-40B4-BE49-F238E27FC236}">
              <a16:creationId xmlns:a16="http://schemas.microsoft.com/office/drawing/2014/main" id="{00000000-0008-0000-0E00-0000EE010000}"/>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3703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id="{00000000-0008-0000-0E00-0000F5010000}"/>
            </a:ext>
          </a:extLst>
        </xdr:cNvPr>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id="{00000000-0008-0000-0E00-0000F6010000}"/>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id="{00000000-0008-0000-0E00-0000F7010000}"/>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504" name="n_1mainValue【認定こども園・幼稚園・保育所】&#10;有形固定資産減価償却率">
          <a:extLst>
            <a:ext uri="{FF2B5EF4-FFF2-40B4-BE49-F238E27FC236}">
              <a16:creationId xmlns:a16="http://schemas.microsoft.com/office/drawing/2014/main" id="{00000000-0008-0000-0E00-0000F8010000}"/>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505" name="n_2mainValue【認定こども園・幼稚園・保育所】&#10;有形固定資産減価償却率">
          <a:extLst>
            <a:ext uri="{FF2B5EF4-FFF2-40B4-BE49-F238E27FC236}">
              <a16:creationId xmlns:a16="http://schemas.microsoft.com/office/drawing/2014/main" id="{00000000-0008-0000-0E00-0000F9010000}"/>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506" name="n_3mainValue【認定こども園・幼稚園・保育所】&#10;有形固定資産減価償却率">
          <a:extLst>
            <a:ext uri="{FF2B5EF4-FFF2-40B4-BE49-F238E27FC236}">
              <a16:creationId xmlns:a16="http://schemas.microsoft.com/office/drawing/2014/main" id="{00000000-0008-0000-0E00-0000FA010000}"/>
            </a:ext>
          </a:extLst>
        </xdr:cNvPr>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a:extLst>
            <a:ext uri="{FF2B5EF4-FFF2-40B4-BE49-F238E27FC236}">
              <a16:creationId xmlns:a16="http://schemas.microsoft.com/office/drawing/2014/main" id="{00000000-0008-0000-0E00-00000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529" name="【認定こども園・幼稚園・保育所】&#10;一人当たり面積最小値テキスト">
          <a:extLst>
            <a:ext uri="{FF2B5EF4-FFF2-40B4-BE49-F238E27FC236}">
              <a16:creationId xmlns:a16="http://schemas.microsoft.com/office/drawing/2014/main" id="{00000000-0008-0000-0E00-000011020000}"/>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531" name="【認定こども園・幼稚園・保育所】&#10;一人当たり面積最大値テキスト">
          <a:extLst>
            <a:ext uri="{FF2B5EF4-FFF2-40B4-BE49-F238E27FC236}">
              <a16:creationId xmlns:a16="http://schemas.microsoft.com/office/drawing/2014/main" id="{00000000-0008-0000-0E00-000013020000}"/>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533" name="【認定こども園・幼稚園・保育所】&#10;一人当たり面積平均値テキスト">
          <a:extLst>
            <a:ext uri="{FF2B5EF4-FFF2-40B4-BE49-F238E27FC236}">
              <a16:creationId xmlns:a16="http://schemas.microsoft.com/office/drawing/2014/main" id="{00000000-0008-0000-0E00-000015020000}"/>
            </a:ext>
          </a:extLst>
        </xdr:cNvPr>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32258</xdr:rowOff>
    </xdr:from>
    <xdr:to>
      <xdr:col>116</xdr:col>
      <xdr:colOff>114300</xdr:colOff>
      <xdr:row>40</xdr:row>
      <xdr:rowOff>133858</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22110700" y="6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10685</xdr:rowOff>
    </xdr:from>
    <xdr:ext cx="469744" cy="259045"/>
    <xdr:sp macro="" textlink="">
      <xdr:nvSpPr>
        <xdr:cNvPr id="544" name="【認定こども園・幼稚園・保育所】&#10;一人当たり面積該当値テキスト">
          <a:extLst>
            <a:ext uri="{FF2B5EF4-FFF2-40B4-BE49-F238E27FC236}">
              <a16:creationId xmlns:a16="http://schemas.microsoft.com/office/drawing/2014/main" id="{00000000-0008-0000-0E00-000020020000}"/>
            </a:ext>
          </a:extLst>
        </xdr:cNvPr>
        <xdr:cNvSpPr txBox="1"/>
      </xdr:nvSpPr>
      <xdr:spPr>
        <a:xfrm>
          <a:off x="22199600"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34544</xdr:rowOff>
    </xdr:from>
    <xdr:to>
      <xdr:col>112</xdr:col>
      <xdr:colOff>38100</xdr:colOff>
      <xdr:row>40</xdr:row>
      <xdr:rowOff>136144</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21272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83058</xdr:rowOff>
    </xdr:from>
    <xdr:to>
      <xdr:col>116</xdr:col>
      <xdr:colOff>63500</xdr:colOff>
      <xdr:row>40</xdr:row>
      <xdr:rowOff>85344</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flipV="1">
          <a:off x="21323300" y="69410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112268</xdr:rowOff>
    </xdr:from>
    <xdr:to>
      <xdr:col>107</xdr:col>
      <xdr:colOff>101600</xdr:colOff>
      <xdr:row>40</xdr:row>
      <xdr:rowOff>42418</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20383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163068</xdr:rowOff>
    </xdr:from>
    <xdr:to>
      <xdr:col>111</xdr:col>
      <xdr:colOff>177800</xdr:colOff>
      <xdr:row>40</xdr:row>
      <xdr:rowOff>85344</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20434300" y="684961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9494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163068</xdr:rowOff>
    </xdr:from>
    <xdr:to>
      <xdr:col>107</xdr:col>
      <xdr:colOff>50800</xdr:colOff>
      <xdr:row>39</xdr:row>
      <xdr:rowOff>165354</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9545300" y="68496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551" name="n_1aveValue【認定こども園・幼稚園・保育所】&#10;一人当たり面積">
          <a:extLst>
            <a:ext uri="{FF2B5EF4-FFF2-40B4-BE49-F238E27FC236}">
              <a16:creationId xmlns:a16="http://schemas.microsoft.com/office/drawing/2014/main" id="{00000000-0008-0000-0E00-000027020000}"/>
            </a:ext>
          </a:extLst>
        </xdr:cNvPr>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552" name="n_2aveValue【認定こども園・幼稚園・保育所】&#10;一人当たり面積">
          <a:extLst>
            <a:ext uri="{FF2B5EF4-FFF2-40B4-BE49-F238E27FC236}">
              <a16:creationId xmlns:a16="http://schemas.microsoft.com/office/drawing/2014/main" id="{00000000-0008-0000-0E00-000028020000}"/>
            </a:ext>
          </a:extLst>
        </xdr:cNvPr>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553" name="n_3aveValue【認定こども園・幼稚園・保育所】&#10;一人当たり面積">
          <a:extLst>
            <a:ext uri="{FF2B5EF4-FFF2-40B4-BE49-F238E27FC236}">
              <a16:creationId xmlns:a16="http://schemas.microsoft.com/office/drawing/2014/main" id="{00000000-0008-0000-0E00-000029020000}"/>
            </a:ext>
          </a:extLst>
        </xdr:cNvPr>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127271</xdr:rowOff>
    </xdr:from>
    <xdr:ext cx="469744" cy="259045"/>
    <xdr:sp macro="" textlink="">
      <xdr:nvSpPr>
        <xdr:cNvPr id="554" name="n_1mainValue【認定こども園・幼稚園・保育所】&#10;一人当たり面積">
          <a:extLst>
            <a:ext uri="{FF2B5EF4-FFF2-40B4-BE49-F238E27FC236}">
              <a16:creationId xmlns:a16="http://schemas.microsoft.com/office/drawing/2014/main" id="{00000000-0008-0000-0E00-00002A020000}"/>
            </a:ext>
          </a:extLst>
        </xdr:cNvPr>
        <xdr:cNvSpPr txBox="1"/>
      </xdr:nvSpPr>
      <xdr:spPr>
        <a:xfrm>
          <a:off x="21075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33545</xdr:rowOff>
    </xdr:from>
    <xdr:ext cx="469744" cy="259045"/>
    <xdr:sp macro="" textlink="">
      <xdr:nvSpPr>
        <xdr:cNvPr id="555" name="n_2mainValue【認定こども園・幼稚園・保育所】&#10;一人当たり面積">
          <a:extLst>
            <a:ext uri="{FF2B5EF4-FFF2-40B4-BE49-F238E27FC236}">
              <a16:creationId xmlns:a16="http://schemas.microsoft.com/office/drawing/2014/main" id="{00000000-0008-0000-0E00-00002B020000}"/>
            </a:ext>
          </a:extLst>
        </xdr:cNvPr>
        <xdr:cNvSpPr txBox="1"/>
      </xdr:nvSpPr>
      <xdr:spPr>
        <a:xfrm>
          <a:off x="20199427"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556" name="n_3mainValue【認定こども園・幼稚園・保育所】&#10;一人当たり面積">
          <a:extLst>
            <a:ext uri="{FF2B5EF4-FFF2-40B4-BE49-F238E27FC236}">
              <a16:creationId xmlns:a16="http://schemas.microsoft.com/office/drawing/2014/main" id="{00000000-0008-0000-0E00-00002C020000}"/>
            </a:ext>
          </a:extLst>
        </xdr:cNvPr>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a:extLst>
            <a:ext uri="{FF2B5EF4-FFF2-40B4-BE49-F238E27FC236}">
              <a16:creationId xmlns:a16="http://schemas.microsoft.com/office/drawing/2014/main" id="{00000000-0008-0000-0E00-00004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3" name="【学校施設】&#10;有形固定資産減価償却率最小値テキスト">
          <a:extLst>
            <a:ext uri="{FF2B5EF4-FFF2-40B4-BE49-F238E27FC236}">
              <a16:creationId xmlns:a16="http://schemas.microsoft.com/office/drawing/2014/main" id="{00000000-0008-0000-0E00-00004702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85" name="【学校施設】&#10;有形固定資産減価償却率最大値テキスト">
          <a:extLst>
            <a:ext uri="{FF2B5EF4-FFF2-40B4-BE49-F238E27FC236}">
              <a16:creationId xmlns:a16="http://schemas.microsoft.com/office/drawing/2014/main" id="{00000000-0008-0000-0E00-00004902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587" name="【学校施設】&#10;有形固定資産減価償却率平均値テキスト">
          <a:extLst>
            <a:ext uri="{FF2B5EF4-FFF2-40B4-BE49-F238E27FC236}">
              <a16:creationId xmlns:a16="http://schemas.microsoft.com/office/drawing/2014/main" id="{00000000-0008-0000-0E00-00004B020000}"/>
            </a:ext>
          </a:extLst>
        </xdr:cNvPr>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83094</xdr:rowOff>
    </xdr:from>
    <xdr:to>
      <xdr:col>85</xdr:col>
      <xdr:colOff>177800</xdr:colOff>
      <xdr:row>60</xdr:row>
      <xdr:rowOff>13244</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62687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61521</xdr:rowOff>
    </xdr:from>
    <xdr:ext cx="405111" cy="259045"/>
    <xdr:sp macro="" textlink="">
      <xdr:nvSpPr>
        <xdr:cNvPr id="598" name="【学校施設】&#10;有形固定資産減価償却率該当値テキスト">
          <a:extLst>
            <a:ext uri="{FF2B5EF4-FFF2-40B4-BE49-F238E27FC236}">
              <a16:creationId xmlns:a16="http://schemas.microsoft.com/office/drawing/2014/main" id="{00000000-0008-0000-0E00-000056020000}"/>
            </a:ext>
          </a:extLst>
        </xdr:cNvPr>
        <xdr:cNvSpPr txBox="1"/>
      </xdr:nvSpPr>
      <xdr:spPr>
        <a:xfrm>
          <a:off x="16357600"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145143</xdr:rowOff>
    </xdr:from>
    <xdr:to>
      <xdr:col>81</xdr:col>
      <xdr:colOff>101600</xdr:colOff>
      <xdr:row>60</xdr:row>
      <xdr:rowOff>75293</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5430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133894</xdr:rowOff>
    </xdr:from>
    <xdr:to>
      <xdr:col>85</xdr:col>
      <xdr:colOff>127000</xdr:colOff>
      <xdr:row>60</xdr:row>
      <xdr:rowOff>24493</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5481300" y="1024944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148409</xdr:rowOff>
    </xdr:from>
    <xdr:to>
      <xdr:col>76</xdr:col>
      <xdr:colOff>165100</xdr:colOff>
      <xdr:row>59</xdr:row>
      <xdr:rowOff>78559</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4541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27759</xdr:rowOff>
    </xdr:from>
    <xdr:to>
      <xdr:col>81</xdr:col>
      <xdr:colOff>50800</xdr:colOff>
      <xdr:row>60</xdr:row>
      <xdr:rowOff>24493</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4592300" y="10143309"/>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3652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27759</xdr:rowOff>
    </xdr:from>
    <xdr:to>
      <xdr:col>76</xdr:col>
      <xdr:colOff>114300</xdr:colOff>
      <xdr:row>59</xdr:row>
      <xdr:rowOff>70213</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13703300" y="1014330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605" name="n_1aveValue【学校施設】&#10;有形固定資産減価償却率">
          <a:extLst>
            <a:ext uri="{FF2B5EF4-FFF2-40B4-BE49-F238E27FC236}">
              <a16:creationId xmlns:a16="http://schemas.microsoft.com/office/drawing/2014/main" id="{00000000-0008-0000-0E00-00005D020000}"/>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606" name="n_2aveValue【学校施設】&#10;有形固定資産減価償却率">
          <a:extLst>
            <a:ext uri="{FF2B5EF4-FFF2-40B4-BE49-F238E27FC236}">
              <a16:creationId xmlns:a16="http://schemas.microsoft.com/office/drawing/2014/main" id="{00000000-0008-0000-0E00-00005E020000}"/>
            </a:ext>
          </a:extLst>
        </xdr:cNvPr>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607" name="n_3aveValue【学校施設】&#10;有形固定資産減価償却率">
          <a:extLst>
            <a:ext uri="{FF2B5EF4-FFF2-40B4-BE49-F238E27FC236}">
              <a16:creationId xmlns:a16="http://schemas.microsoft.com/office/drawing/2014/main" id="{00000000-0008-0000-0E00-00005F020000}"/>
            </a:ext>
          </a:extLst>
        </xdr:cNvPr>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66420</xdr:rowOff>
    </xdr:from>
    <xdr:ext cx="405111" cy="259045"/>
    <xdr:sp macro="" textlink="">
      <xdr:nvSpPr>
        <xdr:cNvPr id="608" name="n_1mainValue【学校施設】&#10;有形固定資産減価償却率">
          <a:extLst>
            <a:ext uri="{FF2B5EF4-FFF2-40B4-BE49-F238E27FC236}">
              <a16:creationId xmlns:a16="http://schemas.microsoft.com/office/drawing/2014/main" id="{00000000-0008-0000-0E00-000060020000}"/>
            </a:ext>
          </a:extLst>
        </xdr:cNvPr>
        <xdr:cNvSpPr txBox="1"/>
      </xdr:nvSpPr>
      <xdr:spPr>
        <a:xfrm>
          <a:off x="152660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95086</xdr:rowOff>
    </xdr:from>
    <xdr:ext cx="405111" cy="259045"/>
    <xdr:sp macro="" textlink="">
      <xdr:nvSpPr>
        <xdr:cNvPr id="609" name="n_2mainValue【学校施設】&#10;有形固定資産減価償却率">
          <a:extLst>
            <a:ext uri="{FF2B5EF4-FFF2-40B4-BE49-F238E27FC236}">
              <a16:creationId xmlns:a16="http://schemas.microsoft.com/office/drawing/2014/main" id="{00000000-0008-0000-0E00-000061020000}"/>
            </a:ext>
          </a:extLst>
        </xdr:cNvPr>
        <xdr:cNvSpPr txBox="1"/>
      </xdr:nvSpPr>
      <xdr:spPr>
        <a:xfrm>
          <a:off x="14389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610" name="n_3mainValue【学校施設】&#10;有形固定資産減価償却率">
          <a:extLst>
            <a:ext uri="{FF2B5EF4-FFF2-40B4-BE49-F238E27FC236}">
              <a16:creationId xmlns:a16="http://schemas.microsoft.com/office/drawing/2014/main" id="{00000000-0008-0000-0E00-000062020000}"/>
            </a:ext>
          </a:extLst>
        </xdr:cNvPr>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学校施設】&#10;一人当たり面積グラフ枠">
          <a:extLst>
            <a:ext uri="{FF2B5EF4-FFF2-40B4-BE49-F238E27FC236}">
              <a16:creationId xmlns:a16="http://schemas.microsoft.com/office/drawing/2014/main" id="{00000000-0008-0000-0E00-00007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636" name="【学校施設】&#10;一人当たり面積最小値テキスト">
          <a:extLst>
            <a:ext uri="{FF2B5EF4-FFF2-40B4-BE49-F238E27FC236}">
              <a16:creationId xmlns:a16="http://schemas.microsoft.com/office/drawing/2014/main" id="{00000000-0008-0000-0E00-00007C020000}"/>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638" name="【学校施設】&#10;一人当たり面積最大値テキスト">
          <a:extLst>
            <a:ext uri="{FF2B5EF4-FFF2-40B4-BE49-F238E27FC236}">
              <a16:creationId xmlns:a16="http://schemas.microsoft.com/office/drawing/2014/main" id="{00000000-0008-0000-0E00-00007E020000}"/>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640" name="【学校施設】&#10;一人当たり面積平均値テキスト">
          <a:extLst>
            <a:ext uri="{FF2B5EF4-FFF2-40B4-BE49-F238E27FC236}">
              <a16:creationId xmlns:a16="http://schemas.microsoft.com/office/drawing/2014/main" id="{00000000-0008-0000-0E00-000080020000}"/>
            </a:ext>
          </a:extLst>
        </xdr:cNvPr>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25019</xdr:rowOff>
    </xdr:from>
    <xdr:to>
      <xdr:col>116</xdr:col>
      <xdr:colOff>114300</xdr:colOff>
      <xdr:row>59</xdr:row>
      <xdr:rowOff>126619</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22110700" y="101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47896</xdr:rowOff>
    </xdr:from>
    <xdr:ext cx="469744" cy="259045"/>
    <xdr:sp macro="" textlink="">
      <xdr:nvSpPr>
        <xdr:cNvPr id="651" name="【学校施設】&#10;一人当たり面積該当値テキスト">
          <a:extLst>
            <a:ext uri="{FF2B5EF4-FFF2-40B4-BE49-F238E27FC236}">
              <a16:creationId xmlns:a16="http://schemas.microsoft.com/office/drawing/2014/main" id="{00000000-0008-0000-0E00-00008B020000}"/>
            </a:ext>
          </a:extLst>
        </xdr:cNvPr>
        <xdr:cNvSpPr txBox="1"/>
      </xdr:nvSpPr>
      <xdr:spPr>
        <a:xfrm>
          <a:off x="22199600" y="999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39878</xdr:rowOff>
    </xdr:from>
    <xdr:to>
      <xdr:col>112</xdr:col>
      <xdr:colOff>38100</xdr:colOff>
      <xdr:row>59</xdr:row>
      <xdr:rowOff>141478</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212725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75819</xdr:rowOff>
    </xdr:from>
    <xdr:to>
      <xdr:col>116</xdr:col>
      <xdr:colOff>63500</xdr:colOff>
      <xdr:row>59</xdr:row>
      <xdr:rowOff>90678</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21323300" y="1019136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118745</xdr:rowOff>
    </xdr:from>
    <xdr:to>
      <xdr:col>107</xdr:col>
      <xdr:colOff>101600</xdr:colOff>
      <xdr:row>60</xdr:row>
      <xdr:rowOff>48895</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20383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90678</xdr:rowOff>
    </xdr:from>
    <xdr:to>
      <xdr:col>111</xdr:col>
      <xdr:colOff>177800</xdr:colOff>
      <xdr:row>59</xdr:row>
      <xdr:rowOff>169545</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20434300" y="10206228"/>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129794</xdr:rowOff>
    </xdr:from>
    <xdr:to>
      <xdr:col>102</xdr:col>
      <xdr:colOff>165100</xdr:colOff>
      <xdr:row>60</xdr:row>
      <xdr:rowOff>59944</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9494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169545</xdr:rowOff>
    </xdr:from>
    <xdr:to>
      <xdr:col>107</xdr:col>
      <xdr:colOff>50800</xdr:colOff>
      <xdr:row>60</xdr:row>
      <xdr:rowOff>9144</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flipV="1">
          <a:off x="19545300" y="1028509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658" name="n_1aveValue【学校施設】&#10;一人当たり面積">
          <a:extLst>
            <a:ext uri="{FF2B5EF4-FFF2-40B4-BE49-F238E27FC236}">
              <a16:creationId xmlns:a16="http://schemas.microsoft.com/office/drawing/2014/main" id="{00000000-0008-0000-0E00-000092020000}"/>
            </a:ext>
          </a:extLst>
        </xdr:cNvPr>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8780</xdr:rowOff>
    </xdr:from>
    <xdr:ext cx="469744" cy="259045"/>
    <xdr:sp macro="" textlink="">
      <xdr:nvSpPr>
        <xdr:cNvPr id="659" name="n_2aveValue【学校施設】&#10;一人当たり面積">
          <a:extLst>
            <a:ext uri="{FF2B5EF4-FFF2-40B4-BE49-F238E27FC236}">
              <a16:creationId xmlns:a16="http://schemas.microsoft.com/office/drawing/2014/main" id="{00000000-0008-0000-0E00-000093020000}"/>
            </a:ext>
          </a:extLst>
        </xdr:cNvPr>
        <xdr:cNvSpPr txBox="1"/>
      </xdr:nvSpPr>
      <xdr:spPr>
        <a:xfrm>
          <a:off x="20199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70883</xdr:rowOff>
    </xdr:from>
    <xdr:ext cx="469744" cy="259045"/>
    <xdr:sp macro="" textlink="">
      <xdr:nvSpPr>
        <xdr:cNvPr id="660" name="n_3aveValue【学校施設】&#10;一人当たり面積">
          <a:extLst>
            <a:ext uri="{FF2B5EF4-FFF2-40B4-BE49-F238E27FC236}">
              <a16:creationId xmlns:a16="http://schemas.microsoft.com/office/drawing/2014/main" id="{00000000-0008-0000-0E00-000094020000}"/>
            </a:ext>
          </a:extLst>
        </xdr:cNvPr>
        <xdr:cNvSpPr txBox="1"/>
      </xdr:nvSpPr>
      <xdr:spPr>
        <a:xfrm>
          <a:off x="19310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158005</xdr:rowOff>
    </xdr:from>
    <xdr:ext cx="469744" cy="259045"/>
    <xdr:sp macro="" textlink="">
      <xdr:nvSpPr>
        <xdr:cNvPr id="661" name="n_1mainValue【学校施設】&#10;一人当たり面積">
          <a:extLst>
            <a:ext uri="{FF2B5EF4-FFF2-40B4-BE49-F238E27FC236}">
              <a16:creationId xmlns:a16="http://schemas.microsoft.com/office/drawing/2014/main" id="{00000000-0008-0000-0E00-000095020000}"/>
            </a:ext>
          </a:extLst>
        </xdr:cNvPr>
        <xdr:cNvSpPr txBox="1"/>
      </xdr:nvSpPr>
      <xdr:spPr>
        <a:xfrm>
          <a:off x="21075727" y="993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65422</xdr:rowOff>
    </xdr:from>
    <xdr:ext cx="469744" cy="259045"/>
    <xdr:sp macro="" textlink="">
      <xdr:nvSpPr>
        <xdr:cNvPr id="662" name="n_2mainValue【学校施設】&#10;一人当たり面積">
          <a:extLst>
            <a:ext uri="{FF2B5EF4-FFF2-40B4-BE49-F238E27FC236}">
              <a16:creationId xmlns:a16="http://schemas.microsoft.com/office/drawing/2014/main" id="{00000000-0008-0000-0E00-000096020000}"/>
            </a:ext>
          </a:extLst>
        </xdr:cNvPr>
        <xdr:cNvSpPr txBox="1"/>
      </xdr:nvSpPr>
      <xdr:spPr>
        <a:xfrm>
          <a:off x="20199427" y="1000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76471</xdr:rowOff>
    </xdr:from>
    <xdr:ext cx="469744" cy="259045"/>
    <xdr:sp macro="" textlink="">
      <xdr:nvSpPr>
        <xdr:cNvPr id="663" name="n_3mainValue【学校施設】&#10;一人当たり面積">
          <a:extLst>
            <a:ext uri="{FF2B5EF4-FFF2-40B4-BE49-F238E27FC236}">
              <a16:creationId xmlns:a16="http://schemas.microsoft.com/office/drawing/2014/main" id="{00000000-0008-0000-0E00-000097020000}"/>
            </a:ext>
          </a:extLst>
        </xdr:cNvPr>
        <xdr:cNvSpPr txBox="1"/>
      </xdr:nvSpPr>
      <xdr:spPr>
        <a:xfrm>
          <a:off x="19310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児童館】&#10;有形固定資産減価償却率グラフ枠">
          <a:extLst>
            <a:ext uri="{FF2B5EF4-FFF2-40B4-BE49-F238E27FC236}">
              <a16:creationId xmlns:a16="http://schemas.microsoft.com/office/drawing/2014/main" id="{00000000-0008-0000-0E00-0000A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689" name="【児童館】&#10;有形固定資産減価償却率最小値テキスト">
          <a:extLst>
            <a:ext uri="{FF2B5EF4-FFF2-40B4-BE49-F238E27FC236}">
              <a16:creationId xmlns:a16="http://schemas.microsoft.com/office/drawing/2014/main" id="{00000000-0008-0000-0E00-0000B1020000}"/>
            </a:ext>
          </a:extLst>
        </xdr:cNvPr>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1" name="【児童館】&#10;有形固定資産減価償却率最大値テキスト">
          <a:extLst>
            <a:ext uri="{FF2B5EF4-FFF2-40B4-BE49-F238E27FC236}">
              <a16:creationId xmlns:a16="http://schemas.microsoft.com/office/drawing/2014/main" id="{00000000-0008-0000-0E00-0000B3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87647</xdr:rowOff>
    </xdr:from>
    <xdr:ext cx="405111" cy="259045"/>
    <xdr:sp macro="" textlink="">
      <xdr:nvSpPr>
        <xdr:cNvPr id="693" name="【児童館】&#10;有形固定資産減価償却率平均値テキスト">
          <a:extLst>
            <a:ext uri="{FF2B5EF4-FFF2-40B4-BE49-F238E27FC236}">
              <a16:creationId xmlns:a16="http://schemas.microsoft.com/office/drawing/2014/main" id="{00000000-0008-0000-0E00-0000B5020000}"/>
            </a:ext>
          </a:extLst>
        </xdr:cNvPr>
        <xdr:cNvSpPr txBox="1"/>
      </xdr:nvSpPr>
      <xdr:spPr>
        <a:xfrm>
          <a:off x="16357600" y="1380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704" name="【児童館】&#10;有形固定資産減価償却率該当値テキスト">
          <a:extLst>
            <a:ext uri="{FF2B5EF4-FFF2-40B4-BE49-F238E27FC236}">
              <a16:creationId xmlns:a16="http://schemas.microsoft.com/office/drawing/2014/main" id="{00000000-0008-0000-0E00-0000C0020000}"/>
            </a:ext>
          </a:extLst>
        </xdr:cNvPr>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31114</xdr:rowOff>
    </xdr:from>
    <xdr:to>
      <xdr:col>76</xdr:col>
      <xdr:colOff>165100</xdr:colOff>
      <xdr:row>79</xdr:row>
      <xdr:rowOff>132714</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4541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79</xdr:row>
      <xdr:rowOff>81914</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4592300" y="13335000"/>
          <a:ext cx="889000" cy="2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709" name="n_1aveValue【児童館】&#10;有形固定資産減価償却率">
          <a:extLst>
            <a:ext uri="{FF2B5EF4-FFF2-40B4-BE49-F238E27FC236}">
              <a16:creationId xmlns:a16="http://schemas.microsoft.com/office/drawing/2014/main" id="{00000000-0008-0000-0E00-0000C5020000}"/>
            </a:ext>
          </a:extLst>
        </xdr:cNvPr>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710" name="n_2aveValue【児童館】&#10;有形固定資産減価償却率">
          <a:extLst>
            <a:ext uri="{FF2B5EF4-FFF2-40B4-BE49-F238E27FC236}">
              <a16:creationId xmlns:a16="http://schemas.microsoft.com/office/drawing/2014/main" id="{00000000-0008-0000-0E00-0000C6020000}"/>
            </a:ext>
          </a:extLst>
        </xdr:cNvPr>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86377</xdr:rowOff>
    </xdr:from>
    <xdr:ext cx="405111" cy="259045"/>
    <xdr:sp macro="" textlink="">
      <xdr:nvSpPr>
        <xdr:cNvPr id="711" name="n_3aveValue【児童館】&#10;有形固定資産減価償却率">
          <a:extLst>
            <a:ext uri="{FF2B5EF4-FFF2-40B4-BE49-F238E27FC236}">
              <a16:creationId xmlns:a16="http://schemas.microsoft.com/office/drawing/2014/main" id="{00000000-0008-0000-0E00-0000C7020000}"/>
            </a:ext>
          </a:extLst>
        </xdr:cNvPr>
        <xdr:cNvSpPr txBox="1"/>
      </xdr:nvSpPr>
      <xdr:spPr>
        <a:xfrm>
          <a:off x="13500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712" name="n_1mainValue【児童館】&#10;有形固定資産減価償却率">
          <a:extLst>
            <a:ext uri="{FF2B5EF4-FFF2-40B4-BE49-F238E27FC236}">
              <a16:creationId xmlns:a16="http://schemas.microsoft.com/office/drawing/2014/main" id="{00000000-0008-0000-0E00-0000C8020000}"/>
            </a:ext>
          </a:extLst>
        </xdr:cNvPr>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149241</xdr:rowOff>
    </xdr:from>
    <xdr:ext cx="405111" cy="259045"/>
    <xdr:sp macro="" textlink="">
      <xdr:nvSpPr>
        <xdr:cNvPr id="713" name="n_2mainValue【児童館】&#10;有形固定資産減価償却率">
          <a:extLst>
            <a:ext uri="{FF2B5EF4-FFF2-40B4-BE49-F238E27FC236}">
              <a16:creationId xmlns:a16="http://schemas.microsoft.com/office/drawing/2014/main" id="{00000000-0008-0000-0E00-0000C9020000}"/>
            </a:ext>
          </a:extLst>
        </xdr:cNvPr>
        <xdr:cNvSpPr txBox="1"/>
      </xdr:nvSpPr>
      <xdr:spPr>
        <a:xfrm>
          <a:off x="14389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児童館】&#10;一人当たり面積グラフ枠">
          <a:extLst>
            <a:ext uri="{FF2B5EF4-FFF2-40B4-BE49-F238E27FC236}">
              <a16:creationId xmlns:a16="http://schemas.microsoft.com/office/drawing/2014/main" id="{00000000-0008-0000-0E00-0000E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38" name="【児童館】&#10;一人当たり面積最小値テキスト">
          <a:extLst>
            <a:ext uri="{FF2B5EF4-FFF2-40B4-BE49-F238E27FC236}">
              <a16:creationId xmlns:a16="http://schemas.microsoft.com/office/drawing/2014/main" id="{00000000-0008-0000-0E00-0000E2020000}"/>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740" name="【児童館】&#10;一人当たり面積最大値テキスト">
          <a:extLst>
            <a:ext uri="{FF2B5EF4-FFF2-40B4-BE49-F238E27FC236}">
              <a16:creationId xmlns:a16="http://schemas.microsoft.com/office/drawing/2014/main" id="{00000000-0008-0000-0E00-0000E4020000}"/>
            </a:ext>
          </a:extLst>
        </xdr:cNvPr>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140988</xdr:rowOff>
    </xdr:from>
    <xdr:ext cx="469744" cy="259045"/>
    <xdr:sp macro="" textlink="">
      <xdr:nvSpPr>
        <xdr:cNvPr id="742" name="【児童館】&#10;一人当たり面積平均値テキスト">
          <a:extLst>
            <a:ext uri="{FF2B5EF4-FFF2-40B4-BE49-F238E27FC236}">
              <a16:creationId xmlns:a16="http://schemas.microsoft.com/office/drawing/2014/main" id="{00000000-0008-0000-0E00-0000E6020000}"/>
            </a:ext>
          </a:extLst>
        </xdr:cNvPr>
        <xdr:cNvSpPr txBox="1"/>
      </xdr:nvSpPr>
      <xdr:spPr>
        <a:xfrm>
          <a:off x="22199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743" name="フローチャート: 判断 742">
          <a:extLst>
            <a:ext uri="{FF2B5EF4-FFF2-40B4-BE49-F238E27FC236}">
              <a16:creationId xmlns:a16="http://schemas.microsoft.com/office/drawing/2014/main" id="{00000000-0008-0000-0E00-0000E7020000}"/>
            </a:ext>
          </a:extLst>
        </xdr:cNvPr>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744" name="フローチャート: 判断 743">
          <a:extLst>
            <a:ext uri="{FF2B5EF4-FFF2-40B4-BE49-F238E27FC236}">
              <a16:creationId xmlns:a16="http://schemas.microsoft.com/office/drawing/2014/main" id="{00000000-0008-0000-0E00-0000E8020000}"/>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745" name="フローチャート: 判断 744">
          <a:extLst>
            <a:ext uri="{FF2B5EF4-FFF2-40B4-BE49-F238E27FC236}">
              <a16:creationId xmlns:a16="http://schemas.microsoft.com/office/drawing/2014/main" id="{00000000-0008-0000-0E00-0000E9020000}"/>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46" name="フローチャート: 判断 745">
          <a:extLst>
            <a:ext uri="{FF2B5EF4-FFF2-40B4-BE49-F238E27FC236}">
              <a16:creationId xmlns:a16="http://schemas.microsoft.com/office/drawing/2014/main" id="{00000000-0008-0000-0E00-0000EA020000}"/>
            </a:ext>
          </a:extLst>
        </xdr:cNvPr>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151130</xdr:rowOff>
    </xdr:from>
    <xdr:to>
      <xdr:col>116</xdr:col>
      <xdr:colOff>114300</xdr:colOff>
      <xdr:row>85</xdr:row>
      <xdr:rowOff>81280</xdr:rowOff>
    </xdr:to>
    <xdr:sp macro="" textlink="">
      <xdr:nvSpPr>
        <xdr:cNvPr id="752" name="楕円 751">
          <a:extLst>
            <a:ext uri="{FF2B5EF4-FFF2-40B4-BE49-F238E27FC236}">
              <a16:creationId xmlns:a16="http://schemas.microsoft.com/office/drawing/2014/main" id="{00000000-0008-0000-0E00-0000F0020000}"/>
            </a:ext>
          </a:extLst>
        </xdr:cNvPr>
        <xdr:cNvSpPr/>
      </xdr:nvSpPr>
      <xdr:spPr>
        <a:xfrm>
          <a:off x="22110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2557</xdr:rowOff>
    </xdr:from>
    <xdr:ext cx="469744" cy="259045"/>
    <xdr:sp macro="" textlink="">
      <xdr:nvSpPr>
        <xdr:cNvPr id="753" name="【児童館】&#10;一人当たり面積該当値テキスト">
          <a:extLst>
            <a:ext uri="{FF2B5EF4-FFF2-40B4-BE49-F238E27FC236}">
              <a16:creationId xmlns:a16="http://schemas.microsoft.com/office/drawing/2014/main" id="{00000000-0008-0000-0E00-0000F1020000}"/>
            </a:ext>
          </a:extLst>
        </xdr:cNvPr>
        <xdr:cNvSpPr txBox="1"/>
      </xdr:nvSpPr>
      <xdr:spPr>
        <a:xfrm>
          <a:off x="22199600"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754" name="楕円 753">
          <a:extLst>
            <a:ext uri="{FF2B5EF4-FFF2-40B4-BE49-F238E27FC236}">
              <a16:creationId xmlns:a16="http://schemas.microsoft.com/office/drawing/2014/main" id="{00000000-0008-0000-0E00-0000F2020000}"/>
            </a:ext>
          </a:extLst>
        </xdr:cNvPr>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30480</xdr:rowOff>
    </xdr:from>
    <xdr:to>
      <xdr:col>116</xdr:col>
      <xdr:colOff>63500</xdr:colOff>
      <xdr:row>85</xdr:row>
      <xdr:rowOff>34289</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flipV="1">
          <a:off x="21323300" y="14603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67311</xdr:rowOff>
    </xdr:from>
    <xdr:to>
      <xdr:col>107</xdr:col>
      <xdr:colOff>101600</xdr:colOff>
      <xdr:row>84</xdr:row>
      <xdr:rowOff>168911</xdr:rowOff>
    </xdr:to>
    <xdr:sp macro="" textlink="">
      <xdr:nvSpPr>
        <xdr:cNvPr id="756" name="楕円 755">
          <a:extLst>
            <a:ext uri="{FF2B5EF4-FFF2-40B4-BE49-F238E27FC236}">
              <a16:creationId xmlns:a16="http://schemas.microsoft.com/office/drawing/2014/main" id="{00000000-0008-0000-0E00-0000F4020000}"/>
            </a:ext>
          </a:extLst>
        </xdr:cNvPr>
        <xdr:cNvSpPr/>
      </xdr:nvSpPr>
      <xdr:spPr>
        <a:xfrm>
          <a:off x="20383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118111</xdr:rowOff>
    </xdr:from>
    <xdr:to>
      <xdr:col>111</xdr:col>
      <xdr:colOff>177800</xdr:colOff>
      <xdr:row>85</xdr:row>
      <xdr:rowOff>34289</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20434300" y="145199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76216</xdr:rowOff>
    </xdr:from>
    <xdr:ext cx="469744" cy="259045"/>
    <xdr:sp macro="" textlink="">
      <xdr:nvSpPr>
        <xdr:cNvPr id="758" name="n_1aveValue【児童館】&#10;一人当たり面積">
          <a:extLst>
            <a:ext uri="{FF2B5EF4-FFF2-40B4-BE49-F238E27FC236}">
              <a16:creationId xmlns:a16="http://schemas.microsoft.com/office/drawing/2014/main" id="{00000000-0008-0000-0E00-0000F6020000}"/>
            </a:ext>
          </a:extLst>
        </xdr:cNvPr>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759" name="n_2aveValue【児童館】&#10;一人当たり面積">
          <a:extLst>
            <a:ext uri="{FF2B5EF4-FFF2-40B4-BE49-F238E27FC236}">
              <a16:creationId xmlns:a16="http://schemas.microsoft.com/office/drawing/2014/main" id="{00000000-0008-0000-0E00-0000F7020000}"/>
            </a:ext>
          </a:extLst>
        </xdr:cNvPr>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760" name="n_3aveValue【児童館】&#10;一人当たり面積">
          <a:extLst>
            <a:ext uri="{FF2B5EF4-FFF2-40B4-BE49-F238E27FC236}">
              <a16:creationId xmlns:a16="http://schemas.microsoft.com/office/drawing/2014/main" id="{00000000-0008-0000-0E00-0000F8020000}"/>
            </a:ext>
          </a:extLst>
        </xdr:cNvPr>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101616</xdr:rowOff>
    </xdr:from>
    <xdr:ext cx="469744" cy="259045"/>
    <xdr:sp macro="" textlink="">
      <xdr:nvSpPr>
        <xdr:cNvPr id="761" name="n_1mainValue【児童館】&#10;一人当たり面積">
          <a:extLst>
            <a:ext uri="{FF2B5EF4-FFF2-40B4-BE49-F238E27FC236}">
              <a16:creationId xmlns:a16="http://schemas.microsoft.com/office/drawing/2014/main" id="{00000000-0008-0000-0E00-0000F9020000}"/>
            </a:ext>
          </a:extLst>
        </xdr:cNvPr>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13988</xdr:rowOff>
    </xdr:from>
    <xdr:ext cx="469744" cy="259045"/>
    <xdr:sp macro="" textlink="">
      <xdr:nvSpPr>
        <xdr:cNvPr id="762" name="n_2mainValue【児童館】&#10;一人当たり面積">
          <a:extLst>
            <a:ext uri="{FF2B5EF4-FFF2-40B4-BE49-F238E27FC236}">
              <a16:creationId xmlns:a16="http://schemas.microsoft.com/office/drawing/2014/main" id="{00000000-0008-0000-0E00-0000FA020000}"/>
            </a:ext>
          </a:extLst>
        </xdr:cNvPr>
        <xdr:cNvSpPr txBox="1"/>
      </xdr:nvSpPr>
      <xdr:spPr>
        <a:xfrm>
          <a:off x="20199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a:extLst>
            <a:ext uri="{FF2B5EF4-FFF2-40B4-BE49-F238E27FC236}">
              <a16:creationId xmlns:a16="http://schemas.microsoft.com/office/drawing/2014/main" id="{00000000-0008-0000-0E00-0000F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a:extLst>
            <a:ext uri="{FF2B5EF4-FFF2-40B4-BE49-F238E27FC236}">
              <a16:creationId xmlns:a16="http://schemas.microsoft.com/office/drawing/2014/main" id="{00000000-0008-0000-0E00-00000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a:extLst>
            <a:ext uri="{FF2B5EF4-FFF2-40B4-BE49-F238E27FC236}">
              <a16:creationId xmlns:a16="http://schemas.microsoft.com/office/drawing/2014/main" id="{00000000-0008-0000-0E00-00000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a:extLst>
            <a:ext uri="{FF2B5EF4-FFF2-40B4-BE49-F238E27FC236}">
              <a16:creationId xmlns:a16="http://schemas.microsoft.com/office/drawing/2014/main" id="{00000000-0008-0000-0E00-00000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7" name="【公民館】&#10;有形固定資産減価償却率グラフ枠">
          <a:extLst>
            <a:ext uri="{FF2B5EF4-FFF2-40B4-BE49-F238E27FC236}">
              <a16:creationId xmlns:a16="http://schemas.microsoft.com/office/drawing/2014/main" id="{00000000-0008-0000-0E00-00001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789" name="【公民館】&#10;有形固定資産減価償却率最小値テキスト">
          <a:extLst>
            <a:ext uri="{FF2B5EF4-FFF2-40B4-BE49-F238E27FC236}">
              <a16:creationId xmlns:a16="http://schemas.microsoft.com/office/drawing/2014/main" id="{00000000-0008-0000-0E00-000015030000}"/>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1" name="【公民館】&#10;有形固定資産減価償却率最大値テキスト">
          <a:extLst>
            <a:ext uri="{FF2B5EF4-FFF2-40B4-BE49-F238E27FC236}">
              <a16:creationId xmlns:a16="http://schemas.microsoft.com/office/drawing/2014/main" id="{00000000-0008-0000-0E00-000017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793" name="【公民館】&#10;有形固定資産減価償却率平均値テキスト">
          <a:extLst>
            <a:ext uri="{FF2B5EF4-FFF2-40B4-BE49-F238E27FC236}">
              <a16:creationId xmlns:a16="http://schemas.microsoft.com/office/drawing/2014/main" id="{00000000-0008-0000-0E00-000019030000}"/>
            </a:ext>
          </a:extLst>
        </xdr:cNvPr>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794" name="フローチャート: 判断 793">
          <a:extLst>
            <a:ext uri="{FF2B5EF4-FFF2-40B4-BE49-F238E27FC236}">
              <a16:creationId xmlns:a16="http://schemas.microsoft.com/office/drawing/2014/main" id="{00000000-0008-0000-0E00-00001A030000}"/>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795" name="フローチャート: 判断 794">
          <a:extLst>
            <a:ext uri="{FF2B5EF4-FFF2-40B4-BE49-F238E27FC236}">
              <a16:creationId xmlns:a16="http://schemas.microsoft.com/office/drawing/2014/main" id="{00000000-0008-0000-0E00-00001B030000}"/>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796" name="フローチャート: 判断 795">
          <a:extLst>
            <a:ext uri="{FF2B5EF4-FFF2-40B4-BE49-F238E27FC236}">
              <a16:creationId xmlns:a16="http://schemas.microsoft.com/office/drawing/2014/main" id="{00000000-0008-0000-0E00-00001C030000}"/>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97" name="フローチャート: 判断 796">
          <a:extLst>
            <a:ext uri="{FF2B5EF4-FFF2-40B4-BE49-F238E27FC236}">
              <a16:creationId xmlns:a16="http://schemas.microsoft.com/office/drawing/2014/main" id="{00000000-0008-0000-0E00-00001D030000}"/>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5806</xdr:rowOff>
    </xdr:from>
    <xdr:to>
      <xdr:col>85</xdr:col>
      <xdr:colOff>177800</xdr:colOff>
      <xdr:row>108</xdr:row>
      <xdr:rowOff>107406</xdr:rowOff>
    </xdr:to>
    <xdr:sp macro="" textlink="">
      <xdr:nvSpPr>
        <xdr:cNvPr id="803" name="楕円 802">
          <a:extLst>
            <a:ext uri="{FF2B5EF4-FFF2-40B4-BE49-F238E27FC236}">
              <a16:creationId xmlns:a16="http://schemas.microsoft.com/office/drawing/2014/main" id="{00000000-0008-0000-0E00-000023030000}"/>
            </a:ext>
          </a:extLst>
        </xdr:cNvPr>
        <xdr:cNvSpPr/>
      </xdr:nvSpPr>
      <xdr:spPr>
        <a:xfrm>
          <a:off x="16268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92183</xdr:rowOff>
    </xdr:from>
    <xdr:ext cx="340478" cy="259045"/>
    <xdr:sp macro="" textlink="">
      <xdr:nvSpPr>
        <xdr:cNvPr id="804" name="【公民館】&#10;有形固定資産減価償却率該当値テキスト">
          <a:extLst>
            <a:ext uri="{FF2B5EF4-FFF2-40B4-BE49-F238E27FC236}">
              <a16:creationId xmlns:a16="http://schemas.microsoft.com/office/drawing/2014/main" id="{00000000-0008-0000-0E00-000024030000}"/>
            </a:ext>
          </a:extLst>
        </xdr:cNvPr>
        <xdr:cNvSpPr txBox="1"/>
      </xdr:nvSpPr>
      <xdr:spPr>
        <a:xfrm>
          <a:off x="16357600" y="18437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805" name="楕円 804">
          <a:extLst>
            <a:ext uri="{FF2B5EF4-FFF2-40B4-BE49-F238E27FC236}">
              <a16:creationId xmlns:a16="http://schemas.microsoft.com/office/drawing/2014/main" id="{00000000-0008-0000-0E00-000025030000}"/>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108</xdr:row>
      <xdr:rowOff>56606</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5481300" y="17090571"/>
          <a:ext cx="838200" cy="148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67855</xdr:rowOff>
    </xdr:from>
    <xdr:to>
      <xdr:col>76</xdr:col>
      <xdr:colOff>165100</xdr:colOff>
      <xdr:row>99</xdr:row>
      <xdr:rowOff>169455</xdr:rowOff>
    </xdr:to>
    <xdr:sp macro="" textlink="">
      <xdr:nvSpPr>
        <xdr:cNvPr id="807" name="楕円 806">
          <a:extLst>
            <a:ext uri="{FF2B5EF4-FFF2-40B4-BE49-F238E27FC236}">
              <a16:creationId xmlns:a16="http://schemas.microsoft.com/office/drawing/2014/main" id="{00000000-0008-0000-0E00-000027030000}"/>
            </a:ext>
          </a:extLst>
        </xdr:cNvPr>
        <xdr:cNvSpPr/>
      </xdr:nvSpPr>
      <xdr:spPr>
        <a:xfrm>
          <a:off x="14541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118655</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flipV="1">
          <a:off x="14592300" y="170905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111942</xdr:rowOff>
    </xdr:from>
    <xdr:to>
      <xdr:col>72</xdr:col>
      <xdr:colOff>38100</xdr:colOff>
      <xdr:row>100</xdr:row>
      <xdr:rowOff>42092</xdr:rowOff>
    </xdr:to>
    <xdr:sp macro="" textlink="">
      <xdr:nvSpPr>
        <xdr:cNvPr id="809" name="楕円 808">
          <a:extLst>
            <a:ext uri="{FF2B5EF4-FFF2-40B4-BE49-F238E27FC236}">
              <a16:creationId xmlns:a16="http://schemas.microsoft.com/office/drawing/2014/main" id="{00000000-0008-0000-0E00-000029030000}"/>
            </a:ext>
          </a:extLst>
        </xdr:cNvPr>
        <xdr:cNvSpPr/>
      </xdr:nvSpPr>
      <xdr:spPr>
        <a:xfrm>
          <a:off x="13652500" y="17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118655</xdr:rowOff>
    </xdr:from>
    <xdr:to>
      <xdr:col>76</xdr:col>
      <xdr:colOff>114300</xdr:colOff>
      <xdr:row>99</xdr:row>
      <xdr:rowOff>162742</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flipV="1">
          <a:off x="13703300" y="1709220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811" name="n_1aveValue【公民館】&#10;有形固定資産減価償却率">
          <a:extLst>
            <a:ext uri="{FF2B5EF4-FFF2-40B4-BE49-F238E27FC236}">
              <a16:creationId xmlns:a16="http://schemas.microsoft.com/office/drawing/2014/main" id="{00000000-0008-0000-0E00-00002B030000}"/>
            </a:ext>
          </a:extLst>
        </xdr:cNvPr>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812" name="n_2aveValue【公民館】&#10;有形固定資産減価償却率">
          <a:extLst>
            <a:ext uri="{FF2B5EF4-FFF2-40B4-BE49-F238E27FC236}">
              <a16:creationId xmlns:a16="http://schemas.microsoft.com/office/drawing/2014/main" id="{00000000-0008-0000-0E00-00002C030000}"/>
            </a:ext>
          </a:extLst>
        </xdr:cNvPr>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82204</xdr:rowOff>
    </xdr:from>
    <xdr:ext cx="405111" cy="259045"/>
    <xdr:sp macro="" textlink="">
      <xdr:nvSpPr>
        <xdr:cNvPr id="813" name="n_3aveValue【公民館】&#10;有形固定資産減価償却率">
          <a:extLst>
            <a:ext uri="{FF2B5EF4-FFF2-40B4-BE49-F238E27FC236}">
              <a16:creationId xmlns:a16="http://schemas.microsoft.com/office/drawing/2014/main" id="{00000000-0008-0000-0E00-00002D030000}"/>
            </a:ext>
          </a:extLst>
        </xdr:cNvPr>
        <xdr:cNvSpPr txBox="1"/>
      </xdr:nvSpPr>
      <xdr:spPr>
        <a:xfrm>
          <a:off x="13500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814" name="n_1mainValue【公民館】&#10;有形固定資産減価償却率">
          <a:extLst>
            <a:ext uri="{FF2B5EF4-FFF2-40B4-BE49-F238E27FC236}">
              <a16:creationId xmlns:a16="http://schemas.microsoft.com/office/drawing/2014/main" id="{00000000-0008-0000-0E00-00002E030000}"/>
            </a:ext>
          </a:extLst>
        </xdr:cNvPr>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14532</xdr:rowOff>
    </xdr:from>
    <xdr:ext cx="405111" cy="259045"/>
    <xdr:sp macro="" textlink="">
      <xdr:nvSpPr>
        <xdr:cNvPr id="815" name="n_2mainValue【公民館】&#10;有形固定資産減価償却率">
          <a:extLst>
            <a:ext uri="{FF2B5EF4-FFF2-40B4-BE49-F238E27FC236}">
              <a16:creationId xmlns:a16="http://schemas.microsoft.com/office/drawing/2014/main" id="{00000000-0008-0000-0E00-00002F030000}"/>
            </a:ext>
          </a:extLst>
        </xdr:cNvPr>
        <xdr:cNvSpPr txBox="1"/>
      </xdr:nvSpPr>
      <xdr:spPr>
        <a:xfrm>
          <a:off x="14389744" y="168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58619</xdr:rowOff>
    </xdr:from>
    <xdr:ext cx="405111" cy="259045"/>
    <xdr:sp macro="" textlink="">
      <xdr:nvSpPr>
        <xdr:cNvPr id="816" name="n_3mainValue【公民館】&#10;有形固定資産減価償却率">
          <a:extLst>
            <a:ext uri="{FF2B5EF4-FFF2-40B4-BE49-F238E27FC236}">
              <a16:creationId xmlns:a16="http://schemas.microsoft.com/office/drawing/2014/main" id="{00000000-0008-0000-0E00-000030030000}"/>
            </a:ext>
          </a:extLst>
        </xdr:cNvPr>
        <xdr:cNvSpPr txBox="1"/>
      </xdr:nvSpPr>
      <xdr:spPr>
        <a:xfrm>
          <a:off x="13500744" y="1686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a:extLst>
            <a:ext uri="{FF2B5EF4-FFF2-40B4-BE49-F238E27FC236}">
              <a16:creationId xmlns:a16="http://schemas.microsoft.com/office/drawing/2014/main" id="{00000000-0008-0000-0E00-00003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a:extLst>
            <a:ext uri="{FF2B5EF4-FFF2-40B4-BE49-F238E27FC236}">
              <a16:creationId xmlns:a16="http://schemas.microsoft.com/office/drawing/2014/main" id="{00000000-0008-0000-0E00-00003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a:extLst>
            <a:ext uri="{FF2B5EF4-FFF2-40B4-BE49-F238E27FC236}">
              <a16:creationId xmlns:a16="http://schemas.microsoft.com/office/drawing/2014/main" id="{00000000-0008-0000-0E00-00003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a:extLst>
            <a:ext uri="{FF2B5EF4-FFF2-40B4-BE49-F238E27FC236}">
              <a16:creationId xmlns:a16="http://schemas.microsoft.com/office/drawing/2014/main" id="{00000000-0008-0000-0E00-00003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a:extLst>
            <a:ext uri="{FF2B5EF4-FFF2-40B4-BE49-F238E27FC236}">
              <a16:creationId xmlns:a16="http://schemas.microsoft.com/office/drawing/2014/main" id="{00000000-0008-0000-0E00-00003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a:extLst>
            <a:ext uri="{FF2B5EF4-FFF2-40B4-BE49-F238E27FC236}">
              <a16:creationId xmlns:a16="http://schemas.microsoft.com/office/drawing/2014/main" id="{00000000-0008-0000-0E00-00003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a:extLst>
            <a:ext uri="{FF2B5EF4-FFF2-40B4-BE49-F238E27FC236}">
              <a16:creationId xmlns:a16="http://schemas.microsoft.com/office/drawing/2014/main" id="{00000000-0008-0000-0E00-00003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a:extLst>
            <a:ext uri="{FF2B5EF4-FFF2-40B4-BE49-F238E27FC236}">
              <a16:creationId xmlns:a16="http://schemas.microsoft.com/office/drawing/2014/main" id="{00000000-0008-0000-0E00-00003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1" name="直線コネクタ 830">
          <a:extLst>
            <a:ext uri="{FF2B5EF4-FFF2-40B4-BE49-F238E27FC236}">
              <a16:creationId xmlns:a16="http://schemas.microsoft.com/office/drawing/2014/main" id="{00000000-0008-0000-0E00-00003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公民館】&#10;一人当たり面積グラフ枠">
          <a:extLst>
            <a:ext uri="{FF2B5EF4-FFF2-40B4-BE49-F238E27FC236}">
              <a16:creationId xmlns:a16="http://schemas.microsoft.com/office/drawing/2014/main" id="{00000000-0008-0000-0E00-00004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43" name="【公民館】&#10;一人当たり面積最小値テキスト">
          <a:extLst>
            <a:ext uri="{FF2B5EF4-FFF2-40B4-BE49-F238E27FC236}">
              <a16:creationId xmlns:a16="http://schemas.microsoft.com/office/drawing/2014/main" id="{00000000-0008-0000-0E00-00004B03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45" name="【公民館】&#10;一人当たり面積最大値テキスト">
          <a:extLst>
            <a:ext uri="{FF2B5EF4-FFF2-40B4-BE49-F238E27FC236}">
              <a16:creationId xmlns:a16="http://schemas.microsoft.com/office/drawing/2014/main" id="{00000000-0008-0000-0E00-00004D03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847" name="【公民館】&#10;一人当たり面積平均値テキスト">
          <a:extLst>
            <a:ext uri="{FF2B5EF4-FFF2-40B4-BE49-F238E27FC236}">
              <a16:creationId xmlns:a16="http://schemas.microsoft.com/office/drawing/2014/main" id="{00000000-0008-0000-0E00-00004F030000}"/>
            </a:ext>
          </a:extLst>
        </xdr:cNvPr>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848" name="フローチャート: 判断 847">
          <a:extLst>
            <a:ext uri="{FF2B5EF4-FFF2-40B4-BE49-F238E27FC236}">
              <a16:creationId xmlns:a16="http://schemas.microsoft.com/office/drawing/2014/main" id="{00000000-0008-0000-0E00-000050030000}"/>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849" name="フローチャート: 判断 848">
          <a:extLst>
            <a:ext uri="{FF2B5EF4-FFF2-40B4-BE49-F238E27FC236}">
              <a16:creationId xmlns:a16="http://schemas.microsoft.com/office/drawing/2014/main" id="{00000000-0008-0000-0E00-000051030000}"/>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850" name="フローチャート: 判断 849">
          <a:extLst>
            <a:ext uri="{FF2B5EF4-FFF2-40B4-BE49-F238E27FC236}">
              <a16:creationId xmlns:a16="http://schemas.microsoft.com/office/drawing/2014/main" id="{00000000-0008-0000-0E00-000052030000}"/>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851" name="フローチャート: 判断 850">
          <a:extLst>
            <a:ext uri="{FF2B5EF4-FFF2-40B4-BE49-F238E27FC236}">
              <a16:creationId xmlns:a16="http://schemas.microsoft.com/office/drawing/2014/main" id="{00000000-0008-0000-0E00-000053030000}"/>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7438</xdr:rowOff>
    </xdr:from>
    <xdr:to>
      <xdr:col>116</xdr:col>
      <xdr:colOff>114300</xdr:colOff>
      <xdr:row>102</xdr:row>
      <xdr:rowOff>109038</xdr:rowOff>
    </xdr:to>
    <xdr:sp macro="" textlink="">
      <xdr:nvSpPr>
        <xdr:cNvPr id="857" name="楕円 856">
          <a:extLst>
            <a:ext uri="{FF2B5EF4-FFF2-40B4-BE49-F238E27FC236}">
              <a16:creationId xmlns:a16="http://schemas.microsoft.com/office/drawing/2014/main" id="{00000000-0008-0000-0E00-000059030000}"/>
            </a:ext>
          </a:extLst>
        </xdr:cNvPr>
        <xdr:cNvSpPr/>
      </xdr:nvSpPr>
      <xdr:spPr>
        <a:xfrm>
          <a:off x="221107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30315</xdr:rowOff>
    </xdr:from>
    <xdr:ext cx="469744" cy="259045"/>
    <xdr:sp macro="" textlink="">
      <xdr:nvSpPr>
        <xdr:cNvPr id="858" name="【公民館】&#10;一人当たり面積該当値テキスト">
          <a:extLst>
            <a:ext uri="{FF2B5EF4-FFF2-40B4-BE49-F238E27FC236}">
              <a16:creationId xmlns:a16="http://schemas.microsoft.com/office/drawing/2014/main" id="{00000000-0008-0000-0E00-00005A030000}"/>
            </a:ext>
          </a:extLst>
        </xdr:cNvPr>
        <xdr:cNvSpPr txBox="1"/>
      </xdr:nvSpPr>
      <xdr:spPr>
        <a:xfrm>
          <a:off x="22199600" y="173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138068</xdr:rowOff>
    </xdr:from>
    <xdr:to>
      <xdr:col>112</xdr:col>
      <xdr:colOff>38100</xdr:colOff>
      <xdr:row>107</xdr:row>
      <xdr:rowOff>68218</xdr:rowOff>
    </xdr:to>
    <xdr:sp macro="" textlink="">
      <xdr:nvSpPr>
        <xdr:cNvPr id="859" name="楕円 858">
          <a:extLst>
            <a:ext uri="{FF2B5EF4-FFF2-40B4-BE49-F238E27FC236}">
              <a16:creationId xmlns:a16="http://schemas.microsoft.com/office/drawing/2014/main" id="{00000000-0008-0000-0E00-00005B030000}"/>
            </a:ext>
          </a:extLst>
        </xdr:cNvPr>
        <xdr:cNvSpPr/>
      </xdr:nvSpPr>
      <xdr:spPr>
        <a:xfrm>
          <a:off x="21272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58238</xdr:rowOff>
    </xdr:from>
    <xdr:to>
      <xdr:col>116</xdr:col>
      <xdr:colOff>63500</xdr:colOff>
      <xdr:row>107</xdr:row>
      <xdr:rowOff>17418</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flipV="1">
          <a:off x="21323300" y="17546138"/>
          <a:ext cx="838200" cy="8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141332</xdr:rowOff>
    </xdr:from>
    <xdr:to>
      <xdr:col>107</xdr:col>
      <xdr:colOff>101600</xdr:colOff>
      <xdr:row>107</xdr:row>
      <xdr:rowOff>71482</xdr:rowOff>
    </xdr:to>
    <xdr:sp macro="" textlink="">
      <xdr:nvSpPr>
        <xdr:cNvPr id="861" name="楕円 860">
          <a:extLst>
            <a:ext uri="{FF2B5EF4-FFF2-40B4-BE49-F238E27FC236}">
              <a16:creationId xmlns:a16="http://schemas.microsoft.com/office/drawing/2014/main" id="{00000000-0008-0000-0E00-00005D030000}"/>
            </a:ext>
          </a:extLst>
        </xdr:cNvPr>
        <xdr:cNvSpPr/>
      </xdr:nvSpPr>
      <xdr:spPr>
        <a:xfrm>
          <a:off x="2038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17418</xdr:rowOff>
    </xdr:from>
    <xdr:to>
      <xdr:col>111</xdr:col>
      <xdr:colOff>177800</xdr:colOff>
      <xdr:row>107</xdr:row>
      <xdr:rowOff>20682</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flipV="1">
          <a:off x="20434300" y="183625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76019</xdr:rowOff>
    </xdr:from>
    <xdr:to>
      <xdr:col>102</xdr:col>
      <xdr:colOff>165100</xdr:colOff>
      <xdr:row>108</xdr:row>
      <xdr:rowOff>6169</xdr:rowOff>
    </xdr:to>
    <xdr:sp macro="" textlink="">
      <xdr:nvSpPr>
        <xdr:cNvPr id="863" name="楕円 862">
          <a:extLst>
            <a:ext uri="{FF2B5EF4-FFF2-40B4-BE49-F238E27FC236}">
              <a16:creationId xmlns:a16="http://schemas.microsoft.com/office/drawing/2014/main" id="{00000000-0008-0000-0E00-00005F030000}"/>
            </a:ext>
          </a:extLst>
        </xdr:cNvPr>
        <xdr:cNvSpPr/>
      </xdr:nvSpPr>
      <xdr:spPr>
        <a:xfrm>
          <a:off x="19494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20682</xdr:rowOff>
    </xdr:from>
    <xdr:to>
      <xdr:col>107</xdr:col>
      <xdr:colOff>50800</xdr:colOff>
      <xdr:row>107</xdr:row>
      <xdr:rowOff>126819</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flipV="1">
          <a:off x="19545300" y="18365832"/>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865" name="n_1aveValue【公民館】&#10;一人当たり面積">
          <a:extLst>
            <a:ext uri="{FF2B5EF4-FFF2-40B4-BE49-F238E27FC236}">
              <a16:creationId xmlns:a16="http://schemas.microsoft.com/office/drawing/2014/main" id="{00000000-0008-0000-0E00-000061030000}"/>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866" name="n_2aveValue【公民館】&#10;一人当たり面積">
          <a:extLst>
            <a:ext uri="{FF2B5EF4-FFF2-40B4-BE49-F238E27FC236}">
              <a16:creationId xmlns:a16="http://schemas.microsoft.com/office/drawing/2014/main" id="{00000000-0008-0000-0E00-000062030000}"/>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867" name="n_3aveValue【公民館】&#10;一人当たり面積">
          <a:extLst>
            <a:ext uri="{FF2B5EF4-FFF2-40B4-BE49-F238E27FC236}">
              <a16:creationId xmlns:a16="http://schemas.microsoft.com/office/drawing/2014/main" id="{00000000-0008-0000-0E00-000063030000}"/>
            </a:ext>
          </a:extLst>
        </xdr:cNvPr>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59345</xdr:rowOff>
    </xdr:from>
    <xdr:ext cx="469744" cy="259045"/>
    <xdr:sp macro="" textlink="">
      <xdr:nvSpPr>
        <xdr:cNvPr id="868" name="n_1mainValue【公民館】&#10;一人当たり面積">
          <a:extLst>
            <a:ext uri="{FF2B5EF4-FFF2-40B4-BE49-F238E27FC236}">
              <a16:creationId xmlns:a16="http://schemas.microsoft.com/office/drawing/2014/main" id="{00000000-0008-0000-0E00-000064030000}"/>
            </a:ext>
          </a:extLst>
        </xdr:cNvPr>
        <xdr:cNvSpPr txBox="1"/>
      </xdr:nvSpPr>
      <xdr:spPr>
        <a:xfrm>
          <a:off x="210757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62609</xdr:rowOff>
    </xdr:from>
    <xdr:ext cx="469744" cy="259045"/>
    <xdr:sp macro="" textlink="">
      <xdr:nvSpPr>
        <xdr:cNvPr id="869" name="n_2mainValue【公民館】&#10;一人当たり面積">
          <a:extLst>
            <a:ext uri="{FF2B5EF4-FFF2-40B4-BE49-F238E27FC236}">
              <a16:creationId xmlns:a16="http://schemas.microsoft.com/office/drawing/2014/main" id="{00000000-0008-0000-0E00-000065030000}"/>
            </a:ext>
          </a:extLst>
        </xdr:cNvPr>
        <xdr:cNvSpPr txBox="1"/>
      </xdr:nvSpPr>
      <xdr:spPr>
        <a:xfrm>
          <a:off x="20199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168746</xdr:rowOff>
    </xdr:from>
    <xdr:ext cx="469744" cy="259045"/>
    <xdr:sp macro="" textlink="">
      <xdr:nvSpPr>
        <xdr:cNvPr id="870" name="n_3mainValue【公民館】&#10;一人当たり面積">
          <a:extLst>
            <a:ext uri="{FF2B5EF4-FFF2-40B4-BE49-F238E27FC236}">
              <a16:creationId xmlns:a16="http://schemas.microsoft.com/office/drawing/2014/main" id="{00000000-0008-0000-0E00-000066030000}"/>
            </a:ext>
          </a:extLst>
        </xdr:cNvPr>
        <xdr:cNvSpPr txBox="1"/>
      </xdr:nvSpPr>
      <xdr:spPr>
        <a:xfrm>
          <a:off x="19310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a:extLst>
            <a:ext uri="{FF2B5EF4-FFF2-40B4-BE49-F238E27FC236}">
              <a16:creationId xmlns:a16="http://schemas.microsoft.com/office/drawing/2014/main" id="{00000000-0008-0000-0E00-00006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a:extLst>
            <a:ext uri="{FF2B5EF4-FFF2-40B4-BE49-F238E27FC236}">
              <a16:creationId xmlns:a16="http://schemas.microsoft.com/office/drawing/2014/main" id="{00000000-0008-0000-0E00-00006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有形固定資産減価償却率については、全体を通してほぼ横ばいである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が、公民館については平成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年度は大幅に低くなっている。これは、平成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山下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･坂元両地域交流センターが完成した影響に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公営住宅が大幅に低い数値となっているが、これは、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復興公営住宅（全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戸）</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が完成した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徐々に高くなる見込みである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有形固定資産額については、道路・学校施設の数値が類似団体よりも高くなっている。道路については、町を東西に通る避難路などの道路整備を行っており、それにより高い数値となっている。学校施設については、震災により中浜小学校が閉校となったが、人口流出や少子化の影響のため類似団体より高い数値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今後は、学校の再編計画により小・中学校の集約化が予定されているため、数値は若干低くなる見込みである。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12,264
12,208
64.58
19,416,140
17,243,787
740,320
4,000,518
7,199,574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38117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131462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48260</xdr:rowOff>
    </xdr:from>
    <xdr:to>
      <xdr:col>24</xdr:col>
      <xdr:colOff>114300</xdr:colOff>
      <xdr:row>55</xdr:row>
      <xdr:rowOff>149860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52070</xdr:rowOff>
    </xdr:from>
    <xdr:to>
      <xdr:col>20</xdr:col>
      <xdr:colOff>38100</xdr:colOff>
      <xdr:row>55</xdr:row>
      <xdr:rowOff>153670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99060</xdr:rowOff>
    </xdr:from>
    <xdr:to>
      <xdr:col>24</xdr:col>
      <xdr:colOff>63500</xdr:colOff>
      <xdr:row>55</xdr:row>
      <xdr:rowOff>102870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95288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52070</xdr:rowOff>
    </xdr:from>
    <xdr:to>
      <xdr:col>15</xdr:col>
      <xdr:colOff>101600</xdr:colOff>
      <xdr:row>55</xdr:row>
      <xdr:rowOff>153670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102870</xdr:rowOff>
    </xdr:from>
    <xdr:to>
      <xdr:col>19</xdr:col>
      <xdr:colOff>177800</xdr:colOff>
      <xdr:row>55</xdr:row>
      <xdr:rowOff>102870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9532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55880</xdr:rowOff>
    </xdr:from>
    <xdr:to>
      <xdr:col>10</xdr:col>
      <xdr:colOff>165100</xdr:colOff>
      <xdr:row>55</xdr:row>
      <xdr:rowOff>157480</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102870</xdr:rowOff>
    </xdr:from>
    <xdr:to>
      <xdr:col>15</xdr:col>
      <xdr:colOff>50800</xdr:colOff>
      <xdr:row>55</xdr:row>
      <xdr:rowOff>106680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2019300" y="9532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53</xdr:row>
      <xdr:rowOff>170197</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170197</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2557</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926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F00-00007F000000}"/>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F00-000081000000}"/>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F00-000083000000}"/>
            </a:ext>
          </a:extLst>
        </xdr:cNvPr>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134" name="n_1aveValue【体育館・プール】&#10;一人当たり面積">
          <a:extLst>
            <a:ext uri="{FF2B5EF4-FFF2-40B4-BE49-F238E27FC236}">
              <a16:creationId xmlns:a16="http://schemas.microsoft.com/office/drawing/2014/main" id="{00000000-0008-0000-0F00-000086000000}"/>
            </a:ext>
          </a:extLst>
        </xdr:cNvPr>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136" name="n_2aveValue【体育館・プール】&#10;一人当たり面積">
          <a:extLst>
            <a:ext uri="{FF2B5EF4-FFF2-40B4-BE49-F238E27FC236}">
              <a16:creationId xmlns:a16="http://schemas.microsoft.com/office/drawing/2014/main" id="{00000000-0008-0000-0F00-000088000000}"/>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F00-00008A000000}"/>
            </a:ext>
          </a:extLst>
        </xdr:cNvPr>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59690</xdr:rowOff>
    </xdr:from>
    <xdr:to>
      <xdr:col>55</xdr:col>
      <xdr:colOff>50800</xdr:colOff>
      <xdr:row>63</xdr:row>
      <xdr:rowOff>161290</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146067</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61867</xdr:rowOff>
    </xdr:from>
    <xdr:to>
      <xdr:col>50</xdr:col>
      <xdr:colOff>165100</xdr:colOff>
      <xdr:row>63</xdr:row>
      <xdr:rowOff>163467</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110490</xdr:rowOff>
    </xdr:from>
    <xdr:to>
      <xdr:col>55</xdr:col>
      <xdr:colOff>0</xdr:colOff>
      <xdr:row>63</xdr:row>
      <xdr:rowOff>112667</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091184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65133</xdr:rowOff>
    </xdr:from>
    <xdr:to>
      <xdr:col>46</xdr:col>
      <xdr:colOff>38100</xdr:colOff>
      <xdr:row>63</xdr:row>
      <xdr:rowOff>166733</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112667</xdr:rowOff>
    </xdr:from>
    <xdr:to>
      <xdr:col>50</xdr:col>
      <xdr:colOff>114300</xdr:colOff>
      <xdr:row>63</xdr:row>
      <xdr:rowOff>115933</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09140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65133</xdr:rowOff>
    </xdr:from>
    <xdr:to>
      <xdr:col>41</xdr:col>
      <xdr:colOff>101600</xdr:colOff>
      <xdr:row>63</xdr:row>
      <xdr:rowOff>166733</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115933</xdr:rowOff>
    </xdr:from>
    <xdr:to>
      <xdr:col>45</xdr:col>
      <xdr:colOff>177800</xdr:colOff>
      <xdr:row>63</xdr:row>
      <xdr:rowOff>115933</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861300" y="10917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154594</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F00-000098000000}"/>
            </a:ext>
          </a:extLst>
        </xdr:cNvPr>
        <xdr:cNvSpPr txBox="1"/>
      </xdr:nvSpPr>
      <xdr:spPr>
        <a:xfrm>
          <a:off x="93917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157860</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F00-000099000000}"/>
            </a:ext>
          </a:extLst>
        </xdr:cNvPr>
        <xdr:cNvSpPr txBox="1"/>
      </xdr:nvSpPr>
      <xdr:spPr>
        <a:xfrm>
          <a:off x="8515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157860</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F00-00009A000000}"/>
            </a:ext>
          </a:extLst>
        </xdr:cNvPr>
        <xdr:cNvSpPr txBox="1"/>
      </xdr:nvSpPr>
      <xdr:spPr>
        <a:xfrm>
          <a:off x="7626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F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181" name="【福祉施設】&#10;有形固定資産減価償却率最小値テキスト">
          <a:extLst>
            <a:ext uri="{FF2B5EF4-FFF2-40B4-BE49-F238E27FC236}">
              <a16:creationId xmlns:a16="http://schemas.microsoft.com/office/drawing/2014/main" id="{00000000-0008-0000-0F00-0000B5000000}"/>
            </a:ext>
          </a:extLst>
        </xdr:cNvPr>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a:extLst>
            <a:ext uri="{FF2B5EF4-FFF2-40B4-BE49-F238E27FC236}">
              <a16:creationId xmlns:a16="http://schemas.microsoft.com/office/drawing/2014/main" id="{00000000-0008-0000-0F00-0000B7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F00-0000B9000000}"/>
            </a:ext>
          </a:extLst>
        </xdr:cNvPr>
        <xdr:cNvSpPr txBox="1"/>
      </xdr:nvSpPr>
      <xdr:spPr>
        <a:xfrm>
          <a:off x="4673600" y="1394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50635</xdr:rowOff>
    </xdr:from>
    <xdr:ext cx="405111" cy="259045"/>
    <xdr:sp macro="" textlink="">
      <xdr:nvSpPr>
        <xdr:cNvPr id="188" name="n_1aveValue【福祉施設】&#10;有形固定資産減価償却率">
          <a:extLst>
            <a:ext uri="{FF2B5EF4-FFF2-40B4-BE49-F238E27FC236}">
              <a16:creationId xmlns:a16="http://schemas.microsoft.com/office/drawing/2014/main" id="{00000000-0008-0000-0F00-0000BC000000}"/>
            </a:ext>
          </a:extLst>
        </xdr:cNvPr>
        <xdr:cNvSpPr txBox="1"/>
      </xdr:nvSpPr>
      <xdr:spPr>
        <a:xfrm>
          <a:off x="35820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160382</xdr:rowOff>
    </xdr:from>
    <xdr:to>
      <xdr:col>15</xdr:col>
      <xdr:colOff>101600</xdr:colOff>
      <xdr:row>82</xdr:row>
      <xdr:rowOff>90532</xdr:rowOff>
    </xdr:to>
    <xdr:sp macro="" textlink="">
      <xdr:nvSpPr>
        <xdr:cNvPr id="189" name="フローチャート: 判断 188">
          <a:extLst>
            <a:ext uri="{FF2B5EF4-FFF2-40B4-BE49-F238E27FC236}">
              <a16:creationId xmlns:a16="http://schemas.microsoft.com/office/drawing/2014/main" id="{00000000-0008-0000-0F00-0000BD000000}"/>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81659</xdr:rowOff>
    </xdr:from>
    <xdr:ext cx="405111" cy="259045"/>
    <xdr:sp macro="" textlink="">
      <xdr:nvSpPr>
        <xdr:cNvPr id="190" name="n_2aveValue【福祉施設】&#10;有形固定資産減価償却率">
          <a:extLst>
            <a:ext uri="{FF2B5EF4-FFF2-40B4-BE49-F238E27FC236}">
              <a16:creationId xmlns:a16="http://schemas.microsoft.com/office/drawing/2014/main" id="{00000000-0008-0000-0F00-0000BE000000}"/>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44104</xdr:rowOff>
    </xdr:from>
    <xdr:ext cx="405111" cy="259045"/>
    <xdr:sp macro="" textlink="">
      <xdr:nvSpPr>
        <xdr:cNvPr id="192" name="n_3aveValue【福祉施設】&#10;有形固定資産減価償却率">
          <a:extLst>
            <a:ext uri="{FF2B5EF4-FFF2-40B4-BE49-F238E27FC236}">
              <a16:creationId xmlns:a16="http://schemas.microsoft.com/office/drawing/2014/main" id="{00000000-0008-0000-0F00-0000C0000000}"/>
            </a:ext>
          </a:extLst>
        </xdr:cNvPr>
        <xdr:cNvSpPr txBox="1"/>
      </xdr:nvSpPr>
      <xdr:spPr>
        <a:xfrm>
          <a:off x="1816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47716</xdr:rowOff>
    </xdr:from>
    <xdr:to>
      <xdr:col>24</xdr:col>
      <xdr:colOff>114300</xdr:colOff>
      <xdr:row>77</xdr:row>
      <xdr:rowOff>149316</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45847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152599</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00000000-0008-0000-0F00-0000C7000000}"/>
            </a:ext>
          </a:extLst>
        </xdr:cNvPr>
        <xdr:cNvSpPr txBox="1"/>
      </xdr:nvSpPr>
      <xdr:spPr>
        <a:xfrm>
          <a:off x="4673600" y="1318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85271</xdr:rowOff>
    </xdr:from>
    <xdr:to>
      <xdr:col>20</xdr:col>
      <xdr:colOff>38100</xdr:colOff>
      <xdr:row>78</xdr:row>
      <xdr:rowOff>15421</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37465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98516</xdr:rowOff>
    </xdr:from>
    <xdr:to>
      <xdr:col>24</xdr:col>
      <xdr:colOff>63500</xdr:colOff>
      <xdr:row>77</xdr:row>
      <xdr:rowOff>136071</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flipV="1">
          <a:off x="3797300" y="1330016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132624</xdr:rowOff>
    </xdr:from>
    <xdr:to>
      <xdr:col>15</xdr:col>
      <xdr:colOff>101600</xdr:colOff>
      <xdr:row>78</xdr:row>
      <xdr:rowOff>62774</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2857500" y="133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136071</xdr:rowOff>
    </xdr:from>
    <xdr:to>
      <xdr:col>19</xdr:col>
      <xdr:colOff>177800</xdr:colOff>
      <xdr:row>78</xdr:row>
      <xdr:rowOff>11974</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flipV="1">
          <a:off x="2908300" y="1333772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6894</xdr:rowOff>
    </xdr:from>
    <xdr:to>
      <xdr:col>10</xdr:col>
      <xdr:colOff>165100</xdr:colOff>
      <xdr:row>78</xdr:row>
      <xdr:rowOff>108494</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1968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11974</xdr:rowOff>
    </xdr:from>
    <xdr:to>
      <xdr:col>15</xdr:col>
      <xdr:colOff>50800</xdr:colOff>
      <xdr:row>78</xdr:row>
      <xdr:rowOff>57694</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flipV="1">
          <a:off x="2019300" y="133850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31948</xdr:rowOff>
    </xdr:from>
    <xdr:ext cx="405111" cy="259045"/>
    <xdr:sp macro="" textlink="">
      <xdr:nvSpPr>
        <xdr:cNvPr id="206" name="n_1mainValue【福祉施設】&#10;有形固定資産減価償却率">
          <a:extLst>
            <a:ext uri="{FF2B5EF4-FFF2-40B4-BE49-F238E27FC236}">
              <a16:creationId xmlns:a16="http://schemas.microsoft.com/office/drawing/2014/main" id="{00000000-0008-0000-0F00-0000CE000000}"/>
            </a:ext>
          </a:extLst>
        </xdr:cNvPr>
        <xdr:cNvSpPr txBox="1"/>
      </xdr:nvSpPr>
      <xdr:spPr>
        <a:xfrm>
          <a:off x="3582044" y="1306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79301</xdr:rowOff>
    </xdr:from>
    <xdr:ext cx="405111" cy="259045"/>
    <xdr:sp macro="" textlink="">
      <xdr:nvSpPr>
        <xdr:cNvPr id="207" name="n_2mainValue【福祉施設】&#10;有形固定資産減価償却率">
          <a:extLst>
            <a:ext uri="{FF2B5EF4-FFF2-40B4-BE49-F238E27FC236}">
              <a16:creationId xmlns:a16="http://schemas.microsoft.com/office/drawing/2014/main" id="{00000000-0008-0000-0F00-0000CF000000}"/>
            </a:ext>
          </a:extLst>
        </xdr:cNvPr>
        <xdr:cNvSpPr txBox="1"/>
      </xdr:nvSpPr>
      <xdr:spPr>
        <a:xfrm>
          <a:off x="2705744" y="1310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125021</xdr:rowOff>
    </xdr:from>
    <xdr:ext cx="405111" cy="259045"/>
    <xdr:sp macro="" textlink="">
      <xdr:nvSpPr>
        <xdr:cNvPr id="208" name="n_3mainValue【福祉施設】&#10;有形固定資産減価償却率">
          <a:extLst>
            <a:ext uri="{FF2B5EF4-FFF2-40B4-BE49-F238E27FC236}">
              <a16:creationId xmlns:a16="http://schemas.microsoft.com/office/drawing/2014/main" id="{00000000-0008-0000-0F00-0000D0000000}"/>
            </a:ext>
          </a:extLst>
        </xdr:cNvPr>
        <xdr:cNvSpPr txBox="1"/>
      </xdr:nvSpPr>
      <xdr:spPr>
        <a:xfrm>
          <a:off x="1816744" y="1315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00000000-0008-0000-0F00-0000E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33" name="【福祉施設】&#10;一人当たり面積最小値テキスト">
          <a:extLst>
            <a:ext uri="{FF2B5EF4-FFF2-40B4-BE49-F238E27FC236}">
              <a16:creationId xmlns:a16="http://schemas.microsoft.com/office/drawing/2014/main" id="{00000000-0008-0000-0F00-0000E9000000}"/>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235" name="【福祉施設】&#10;一人当たり面積最大値テキスト">
          <a:extLst>
            <a:ext uri="{FF2B5EF4-FFF2-40B4-BE49-F238E27FC236}">
              <a16:creationId xmlns:a16="http://schemas.microsoft.com/office/drawing/2014/main" id="{00000000-0008-0000-0F00-0000EB000000}"/>
            </a:ext>
          </a:extLst>
        </xdr:cNvPr>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237" name="【福祉施設】&#10;一人当たり面積平均値テキスト">
          <a:extLst>
            <a:ext uri="{FF2B5EF4-FFF2-40B4-BE49-F238E27FC236}">
              <a16:creationId xmlns:a16="http://schemas.microsoft.com/office/drawing/2014/main" id="{00000000-0008-0000-0F00-0000ED000000}"/>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65422</xdr:rowOff>
    </xdr:from>
    <xdr:ext cx="469744" cy="259045"/>
    <xdr:sp macro="" textlink="">
      <xdr:nvSpPr>
        <xdr:cNvPr id="240" name="n_1aveValue【福祉施設】&#10;一人当たり面積">
          <a:extLst>
            <a:ext uri="{FF2B5EF4-FFF2-40B4-BE49-F238E27FC236}">
              <a16:creationId xmlns:a16="http://schemas.microsoft.com/office/drawing/2014/main" id="{00000000-0008-0000-0F00-0000F0000000}"/>
            </a:ext>
          </a:extLst>
        </xdr:cNvPr>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158750</xdr:rowOff>
    </xdr:from>
    <xdr:to>
      <xdr:col>46</xdr:col>
      <xdr:colOff>38100</xdr:colOff>
      <xdr:row>83</xdr:row>
      <xdr:rowOff>88900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105427</xdr:rowOff>
    </xdr:from>
    <xdr:ext cx="469744" cy="259045"/>
    <xdr:sp macro="" textlink="">
      <xdr:nvSpPr>
        <xdr:cNvPr id="242" name="n_2aveValue【福祉施設】&#10;一人当たり面積">
          <a:extLst>
            <a:ext uri="{FF2B5EF4-FFF2-40B4-BE49-F238E27FC236}">
              <a16:creationId xmlns:a16="http://schemas.microsoft.com/office/drawing/2014/main" id="{00000000-0008-0000-0F00-0000F2000000}"/>
            </a:ext>
          </a:extLst>
        </xdr:cNvPr>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244" name="n_3aveValue【福祉施設】&#10;一人当たり面積">
          <a:extLst>
            <a:ext uri="{FF2B5EF4-FFF2-40B4-BE49-F238E27FC236}">
              <a16:creationId xmlns:a16="http://schemas.microsoft.com/office/drawing/2014/main" id="{00000000-0008-0000-0F00-0000F4000000}"/>
            </a:ext>
          </a:extLst>
        </xdr:cNvPr>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160038</xdr:rowOff>
    </xdr:from>
    <xdr:ext cx="469744" cy="259045"/>
    <xdr:sp macro="" textlink="">
      <xdr:nvSpPr>
        <xdr:cNvPr id="251" name="【福祉施設】&#10;一人当たり面積該当値テキスト">
          <a:extLst>
            <a:ext uri="{FF2B5EF4-FFF2-40B4-BE49-F238E27FC236}">
              <a16:creationId xmlns:a16="http://schemas.microsoft.com/office/drawing/2014/main" id="{00000000-0008-0000-0F00-0000FB000000}"/>
            </a:ext>
          </a:extLst>
        </xdr:cNvPr>
        <xdr:cNvSpPr txBox="1"/>
      </xdr:nvSpPr>
      <xdr:spPr>
        <a:xfrm>
          <a:off x="10515600"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xdr:rowOff>
    </xdr:from>
    <xdr:to>
      <xdr:col>50</xdr:col>
      <xdr:colOff>165100</xdr:colOff>
      <xdr:row>85</xdr:row>
      <xdr:rowOff>115570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60961</xdr:rowOff>
    </xdr:from>
    <xdr:to>
      <xdr:col>55</xdr:col>
      <xdr:colOff>0</xdr:colOff>
      <xdr:row>85</xdr:row>
      <xdr:rowOff>64770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9639300" y="146342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13970</xdr:rowOff>
    </xdr:from>
    <xdr:to>
      <xdr:col>46</xdr:col>
      <xdr:colOff>38100</xdr:colOff>
      <xdr:row>85</xdr:row>
      <xdr:rowOff>115570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64770</xdr:rowOff>
    </xdr:from>
    <xdr:to>
      <xdr:col>50</xdr:col>
      <xdr:colOff>114300</xdr:colOff>
      <xdr:row>85</xdr:row>
      <xdr:rowOff>64770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8750300" y="1463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xdr:rowOff>
    </xdr:from>
    <xdr:to>
      <xdr:col>41</xdr:col>
      <xdr:colOff>101600</xdr:colOff>
      <xdr:row>85</xdr:row>
      <xdr:rowOff>117475</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64770</xdr:rowOff>
    </xdr:from>
    <xdr:to>
      <xdr:col>45</xdr:col>
      <xdr:colOff>177800</xdr:colOff>
      <xdr:row>85</xdr:row>
      <xdr:rowOff>66675</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7861300" y="146380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106697</xdr:rowOff>
    </xdr:from>
    <xdr:ext cx="469744" cy="259045"/>
    <xdr:sp macro="" textlink="">
      <xdr:nvSpPr>
        <xdr:cNvPr id="258" name="n_1mainValue【福祉施設】&#10;一人当たり面積">
          <a:extLst>
            <a:ext uri="{FF2B5EF4-FFF2-40B4-BE49-F238E27FC236}">
              <a16:creationId xmlns:a16="http://schemas.microsoft.com/office/drawing/2014/main" id="{00000000-0008-0000-0F00-000002010000}"/>
            </a:ext>
          </a:extLst>
        </xdr:cNvPr>
        <xdr:cNvSpPr txBox="1"/>
      </xdr:nvSpPr>
      <xdr:spPr>
        <a:xfrm>
          <a:off x="93917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106697</xdr:rowOff>
    </xdr:from>
    <xdr:ext cx="469744" cy="259045"/>
    <xdr:sp macro="" textlink="">
      <xdr:nvSpPr>
        <xdr:cNvPr id="259" name="n_2mainValue【福祉施設】&#10;一人当たり面積">
          <a:extLst>
            <a:ext uri="{FF2B5EF4-FFF2-40B4-BE49-F238E27FC236}">
              <a16:creationId xmlns:a16="http://schemas.microsoft.com/office/drawing/2014/main" id="{00000000-0008-0000-0F00-000003010000}"/>
            </a:ext>
          </a:extLst>
        </xdr:cNvPr>
        <xdr:cNvSpPr txBox="1"/>
      </xdr:nvSpPr>
      <xdr:spPr>
        <a:xfrm>
          <a:off x="8515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108602</xdr:rowOff>
    </xdr:from>
    <xdr:ext cx="469744" cy="259045"/>
    <xdr:sp macro="" textlink="">
      <xdr:nvSpPr>
        <xdr:cNvPr id="260" name="n_3mainValue【福祉施設】&#10;一人当たり面積">
          <a:extLst>
            <a:ext uri="{FF2B5EF4-FFF2-40B4-BE49-F238E27FC236}">
              <a16:creationId xmlns:a16="http://schemas.microsoft.com/office/drawing/2014/main" id="{00000000-0008-0000-0F00-000004010000}"/>
            </a:ext>
          </a:extLst>
        </xdr:cNvPr>
        <xdr:cNvSpPr txBox="1"/>
      </xdr:nvSpPr>
      <xdr:spPr>
        <a:xfrm>
          <a:off x="7626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a:extLst>
            <a:ext uri="{FF2B5EF4-FFF2-40B4-BE49-F238E27FC236}">
              <a16:creationId xmlns:a16="http://schemas.microsoft.com/office/drawing/2014/main" id="{00000000-0008-0000-0F00-00001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286" name="【市民会館】&#10;有形固定資産減価償却率最小値テキスト">
          <a:extLst>
            <a:ext uri="{FF2B5EF4-FFF2-40B4-BE49-F238E27FC236}">
              <a16:creationId xmlns:a16="http://schemas.microsoft.com/office/drawing/2014/main" id="{00000000-0008-0000-0F00-00001E010000}"/>
            </a:ext>
          </a:extLst>
        </xdr:cNvPr>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288" name="【市民会館】&#10;有形固定資産減価償却率最大値テキスト">
          <a:extLst>
            <a:ext uri="{FF2B5EF4-FFF2-40B4-BE49-F238E27FC236}">
              <a16:creationId xmlns:a16="http://schemas.microsoft.com/office/drawing/2014/main" id="{00000000-0008-0000-0F00-000020010000}"/>
            </a:ext>
          </a:extLst>
        </xdr:cNvPr>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114316</xdr:rowOff>
    </xdr:from>
    <xdr:ext cx="405111" cy="259045"/>
    <xdr:sp macro="" textlink="">
      <xdr:nvSpPr>
        <xdr:cNvPr id="290" name="【市民会館】&#10;有形固定資産減価償却率平均値テキスト">
          <a:extLst>
            <a:ext uri="{FF2B5EF4-FFF2-40B4-BE49-F238E27FC236}">
              <a16:creationId xmlns:a16="http://schemas.microsoft.com/office/drawing/2014/main" id="{00000000-0008-0000-0F00-000022010000}"/>
            </a:ext>
          </a:extLst>
        </xdr:cNvPr>
        <xdr:cNvSpPr txBox="1"/>
      </xdr:nvSpPr>
      <xdr:spPr>
        <a:xfrm>
          <a:off x="46736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293" name="n_1aveValue【市民会館】&#10;有形固定資産減価償却率">
          <a:extLst>
            <a:ext uri="{FF2B5EF4-FFF2-40B4-BE49-F238E27FC236}">
              <a16:creationId xmlns:a16="http://schemas.microsoft.com/office/drawing/2014/main" id="{00000000-0008-0000-0F00-000025010000}"/>
            </a:ext>
          </a:extLst>
        </xdr:cNvPr>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65405</xdr:rowOff>
    </xdr:from>
    <xdr:to>
      <xdr:col>15</xdr:col>
      <xdr:colOff>101600</xdr:colOff>
      <xdr:row>105</xdr:row>
      <xdr:rowOff>167005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12082</xdr:rowOff>
    </xdr:from>
    <xdr:ext cx="405111" cy="259045"/>
    <xdr:sp macro="" textlink="">
      <xdr:nvSpPr>
        <xdr:cNvPr id="295" name="n_2aveValue【市民会館】&#10;有形固定資産減価償却率">
          <a:extLst>
            <a:ext uri="{FF2B5EF4-FFF2-40B4-BE49-F238E27FC236}">
              <a16:creationId xmlns:a16="http://schemas.microsoft.com/office/drawing/2014/main" id="{00000000-0008-0000-0F00-000027010000}"/>
            </a:ext>
          </a:extLst>
        </xdr:cNvPr>
        <xdr:cNvSpPr txBox="1"/>
      </xdr:nvSpPr>
      <xdr:spPr>
        <a:xfrm>
          <a:off x="270574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128270</xdr:rowOff>
    </xdr:from>
    <xdr:to>
      <xdr:col>10</xdr:col>
      <xdr:colOff>165100</xdr:colOff>
      <xdr:row>106</xdr:row>
      <xdr:rowOff>58420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49547</xdr:rowOff>
    </xdr:from>
    <xdr:ext cx="405111" cy="259045"/>
    <xdr:sp macro="" textlink="">
      <xdr:nvSpPr>
        <xdr:cNvPr id="297" name="n_3aveValue【市民会館】&#10;有形固定資産減価償却率">
          <a:extLst>
            <a:ext uri="{FF2B5EF4-FFF2-40B4-BE49-F238E27FC236}">
              <a16:creationId xmlns:a16="http://schemas.microsoft.com/office/drawing/2014/main" id="{00000000-0008-0000-0F00-000029010000}"/>
            </a:ext>
          </a:extLst>
        </xdr:cNvPr>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124461</xdr:rowOff>
    </xdr:from>
    <xdr:to>
      <xdr:col>10</xdr:col>
      <xdr:colOff>165100</xdr:colOff>
      <xdr:row>100</xdr:row>
      <xdr:rowOff>54611</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70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98</xdr:row>
      <xdr:rowOff>71138</xdr:rowOff>
    </xdr:from>
    <xdr:ext cx="405111" cy="259045"/>
    <xdr:sp macro="" textlink="">
      <xdr:nvSpPr>
        <xdr:cNvPr id="304" name="n_3mainValue【市民会館】&#10;有形固定資産減価償却率">
          <a:extLst>
            <a:ext uri="{FF2B5EF4-FFF2-40B4-BE49-F238E27FC236}">
              <a16:creationId xmlns:a16="http://schemas.microsoft.com/office/drawing/2014/main" id="{00000000-0008-0000-0F00-000030010000}"/>
            </a:ext>
          </a:extLst>
        </xdr:cNvPr>
        <xdr:cNvSpPr txBox="1"/>
      </xdr:nvSpPr>
      <xdr:spPr>
        <a:xfrm>
          <a:off x="1816744" y="1687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a:extLst>
            <a:ext uri="{FF2B5EF4-FFF2-40B4-BE49-F238E27FC236}">
              <a16:creationId xmlns:a16="http://schemas.microsoft.com/office/drawing/2014/main" id="{00000000-0008-0000-0F00-00004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31" name="【市民会館】&#10;一人当たり面積最小値テキスト">
          <a:extLst>
            <a:ext uri="{FF2B5EF4-FFF2-40B4-BE49-F238E27FC236}">
              <a16:creationId xmlns:a16="http://schemas.microsoft.com/office/drawing/2014/main" id="{00000000-0008-0000-0F00-00004B010000}"/>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333" name="【市民会館】&#10;一人当たり面積最大値テキスト">
          <a:extLst>
            <a:ext uri="{FF2B5EF4-FFF2-40B4-BE49-F238E27FC236}">
              <a16:creationId xmlns:a16="http://schemas.microsoft.com/office/drawing/2014/main" id="{00000000-0008-0000-0F00-00004D010000}"/>
            </a:ext>
          </a:extLst>
        </xdr:cNvPr>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133366</xdr:rowOff>
    </xdr:from>
    <xdr:ext cx="469744" cy="259045"/>
    <xdr:sp macro="" textlink="">
      <xdr:nvSpPr>
        <xdr:cNvPr id="335" name="【市民会館】&#10;一人当たり面積平均値テキスト">
          <a:extLst>
            <a:ext uri="{FF2B5EF4-FFF2-40B4-BE49-F238E27FC236}">
              <a16:creationId xmlns:a16="http://schemas.microsoft.com/office/drawing/2014/main" id="{00000000-0008-0000-0F00-00004F010000}"/>
            </a:ext>
          </a:extLst>
        </xdr:cNvPr>
        <xdr:cNvSpPr txBox="1"/>
      </xdr:nvSpPr>
      <xdr:spPr>
        <a:xfrm>
          <a:off x="10515600" y="18307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117946</xdr:rowOff>
    </xdr:from>
    <xdr:ext cx="469744" cy="259045"/>
    <xdr:sp macro="" textlink="">
      <xdr:nvSpPr>
        <xdr:cNvPr id="338" name="n_1aveValue【市民会館】&#10;一人当たり面積">
          <a:extLst>
            <a:ext uri="{FF2B5EF4-FFF2-40B4-BE49-F238E27FC236}">
              <a16:creationId xmlns:a16="http://schemas.microsoft.com/office/drawing/2014/main" id="{00000000-0008-0000-0F00-000052010000}"/>
            </a:ext>
          </a:extLst>
        </xdr:cNvPr>
        <xdr:cNvSpPr txBox="1"/>
      </xdr:nvSpPr>
      <xdr:spPr>
        <a:xfrm>
          <a:off x="93917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138612</xdr:rowOff>
    </xdr:from>
    <xdr:to>
      <xdr:col>46</xdr:col>
      <xdr:colOff>38100</xdr:colOff>
      <xdr:row>107</xdr:row>
      <xdr:rowOff>68762</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85289</xdr:rowOff>
    </xdr:from>
    <xdr:ext cx="469744" cy="259045"/>
    <xdr:sp macro="" textlink="">
      <xdr:nvSpPr>
        <xdr:cNvPr id="340" name="n_2aveValue【市民会館】&#10;一人当たり面積">
          <a:extLst>
            <a:ext uri="{FF2B5EF4-FFF2-40B4-BE49-F238E27FC236}">
              <a16:creationId xmlns:a16="http://schemas.microsoft.com/office/drawing/2014/main" id="{00000000-0008-0000-0F00-000054010000}"/>
            </a:ext>
          </a:extLst>
        </xdr:cNvPr>
        <xdr:cNvSpPr txBox="1"/>
      </xdr:nvSpPr>
      <xdr:spPr>
        <a:xfrm>
          <a:off x="8515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62956</xdr:rowOff>
    </xdr:from>
    <xdr:to>
      <xdr:col>41</xdr:col>
      <xdr:colOff>101600</xdr:colOff>
      <xdr:row>107</xdr:row>
      <xdr:rowOff>164556</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9633</xdr:rowOff>
    </xdr:from>
    <xdr:ext cx="469744" cy="259045"/>
    <xdr:sp macro="" textlink="">
      <xdr:nvSpPr>
        <xdr:cNvPr id="342" name="n_3aveValue【市民会館】&#10;一人当たり面積">
          <a:extLst>
            <a:ext uri="{FF2B5EF4-FFF2-40B4-BE49-F238E27FC236}">
              <a16:creationId xmlns:a16="http://schemas.microsoft.com/office/drawing/2014/main" id="{00000000-0008-0000-0F00-000056010000}"/>
            </a:ext>
          </a:extLst>
        </xdr:cNvPr>
        <xdr:cNvSpPr txBox="1"/>
      </xdr:nvSpPr>
      <xdr:spPr>
        <a:xfrm>
          <a:off x="7626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36286</xdr:rowOff>
    </xdr:from>
    <xdr:to>
      <xdr:col>41</xdr:col>
      <xdr:colOff>101600</xdr:colOff>
      <xdr:row>108</xdr:row>
      <xdr:rowOff>137886</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7810500" y="185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129013</xdr:rowOff>
    </xdr:from>
    <xdr:ext cx="469744" cy="259045"/>
    <xdr:sp macro="" textlink="">
      <xdr:nvSpPr>
        <xdr:cNvPr id="349" name="n_3mainValue【市民会館】&#10;一人当たり面積">
          <a:extLst>
            <a:ext uri="{FF2B5EF4-FFF2-40B4-BE49-F238E27FC236}">
              <a16:creationId xmlns:a16="http://schemas.microsoft.com/office/drawing/2014/main" id="{00000000-0008-0000-0F00-00005D010000}"/>
            </a:ext>
          </a:extLst>
        </xdr:cNvPr>
        <xdr:cNvSpPr txBox="1"/>
      </xdr:nvSpPr>
      <xdr:spPr>
        <a:xfrm>
          <a:off x="7626427"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9" name="【保健センター・保健所】&#10;有形固定資産減価償却率グラフ枠">
          <a:extLst>
            <a:ext uri="{FF2B5EF4-FFF2-40B4-BE49-F238E27FC236}">
              <a16:creationId xmlns:a16="http://schemas.microsoft.com/office/drawing/2014/main" id="{00000000-0008-0000-0F00-00008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391" name="【保健センター・保健所】&#10;有形固定資産減価償却率最小値テキスト">
          <a:extLst>
            <a:ext uri="{FF2B5EF4-FFF2-40B4-BE49-F238E27FC236}">
              <a16:creationId xmlns:a16="http://schemas.microsoft.com/office/drawing/2014/main" id="{00000000-0008-0000-0F00-000087010000}"/>
            </a:ext>
          </a:extLst>
        </xdr:cNvPr>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93" name="【保健センター・保健所】&#10;有形固定資産減価償却率最大値テキスト">
          <a:extLst>
            <a:ext uri="{FF2B5EF4-FFF2-40B4-BE49-F238E27FC236}">
              <a16:creationId xmlns:a16="http://schemas.microsoft.com/office/drawing/2014/main" id="{00000000-0008-0000-0F00-000089010000}"/>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395" name="【保健センター・保健所】&#10;有形固定資産減価償却率平均値テキスト">
          <a:extLst>
            <a:ext uri="{FF2B5EF4-FFF2-40B4-BE49-F238E27FC236}">
              <a16:creationId xmlns:a16="http://schemas.microsoft.com/office/drawing/2014/main" id="{00000000-0008-0000-0F00-00008B010000}"/>
            </a:ext>
          </a:extLst>
        </xdr:cNvPr>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74312</xdr:rowOff>
    </xdr:from>
    <xdr:ext cx="405111" cy="259045"/>
    <xdr:sp macro="" textlink="">
      <xdr:nvSpPr>
        <xdr:cNvPr id="398" name="n_1aveValue【保健センター・保健所】&#10;有形固定資産減価償却率">
          <a:extLst>
            <a:ext uri="{FF2B5EF4-FFF2-40B4-BE49-F238E27FC236}">
              <a16:creationId xmlns:a16="http://schemas.microsoft.com/office/drawing/2014/main" id="{00000000-0008-0000-0F00-00008E010000}"/>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104792</xdr:rowOff>
    </xdr:from>
    <xdr:ext cx="405111" cy="259045"/>
    <xdr:sp macro="" textlink="">
      <xdr:nvSpPr>
        <xdr:cNvPr id="400" name="n_2aveValue【保健センター・保健所】&#10;有形固定資産減価償却率">
          <a:extLst>
            <a:ext uri="{FF2B5EF4-FFF2-40B4-BE49-F238E27FC236}">
              <a16:creationId xmlns:a16="http://schemas.microsoft.com/office/drawing/2014/main" id="{00000000-0008-0000-0F00-000090010000}"/>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129557</xdr:rowOff>
    </xdr:from>
    <xdr:ext cx="405111" cy="259045"/>
    <xdr:sp macro="" textlink="">
      <xdr:nvSpPr>
        <xdr:cNvPr id="402" name="n_3aveValue【保健センター・保健所】&#10;有形固定資産減価償却率">
          <a:extLst>
            <a:ext uri="{FF2B5EF4-FFF2-40B4-BE49-F238E27FC236}">
              <a16:creationId xmlns:a16="http://schemas.microsoft.com/office/drawing/2014/main" id="{00000000-0008-0000-0F00-000092010000}"/>
            </a:ext>
          </a:extLst>
        </xdr:cNvPr>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44450</xdr:rowOff>
    </xdr:from>
    <xdr:to>
      <xdr:col>85</xdr:col>
      <xdr:colOff>177800</xdr:colOff>
      <xdr:row>55</xdr:row>
      <xdr:rowOff>146050</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469744" cy="259045"/>
    <xdr:sp macro="" textlink="">
      <xdr:nvSpPr>
        <xdr:cNvPr id="409" name="【保健センター・保健所】&#10;有形固定資産減価償却率該当値テキスト">
          <a:extLst>
            <a:ext uri="{FF2B5EF4-FFF2-40B4-BE49-F238E27FC236}">
              <a16:creationId xmlns:a16="http://schemas.microsoft.com/office/drawing/2014/main" id="{00000000-0008-0000-0F00-000099010000}"/>
            </a:ext>
          </a:extLst>
        </xdr:cNvPr>
        <xdr:cNvSpPr txBox="1"/>
      </xdr:nvSpPr>
      <xdr:spPr>
        <a:xfrm>
          <a:off x="16357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44450</xdr:rowOff>
    </xdr:from>
    <xdr:to>
      <xdr:col>81</xdr:col>
      <xdr:colOff>101600</xdr:colOff>
      <xdr:row>55</xdr:row>
      <xdr:rowOff>146050</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15430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95250</xdr:rowOff>
    </xdr:from>
    <xdr:to>
      <xdr:col>85</xdr:col>
      <xdr:colOff>127000</xdr:colOff>
      <xdr:row>55</xdr:row>
      <xdr:rowOff>95250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5481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46355</xdr:rowOff>
    </xdr:from>
    <xdr:to>
      <xdr:col>76</xdr:col>
      <xdr:colOff>165100</xdr:colOff>
      <xdr:row>55</xdr:row>
      <xdr:rowOff>147955</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14541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95250</xdr:rowOff>
    </xdr:from>
    <xdr:to>
      <xdr:col>81</xdr:col>
      <xdr:colOff>50800</xdr:colOff>
      <xdr:row>55</xdr:row>
      <xdr:rowOff>97155</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flipV="1">
          <a:off x="14592300" y="95250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97790</xdr:rowOff>
    </xdr:from>
    <xdr:to>
      <xdr:col>72</xdr:col>
      <xdr:colOff>38100</xdr:colOff>
      <xdr:row>56</xdr:row>
      <xdr:rowOff>27940</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13652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97155</xdr:rowOff>
    </xdr:from>
    <xdr:to>
      <xdr:col>76</xdr:col>
      <xdr:colOff>114300</xdr:colOff>
      <xdr:row>55</xdr:row>
      <xdr:rowOff>148590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13703300" y="95269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53</xdr:row>
      <xdr:rowOff>162577</xdr:rowOff>
    </xdr:from>
    <xdr:ext cx="469744" cy="259045"/>
    <xdr:sp macro="" textlink="">
      <xdr:nvSpPr>
        <xdr:cNvPr id="416" name="n_1mainValue【保健センター・保健所】&#10;有形固定資産減価償却率">
          <a:extLst>
            <a:ext uri="{FF2B5EF4-FFF2-40B4-BE49-F238E27FC236}">
              <a16:creationId xmlns:a16="http://schemas.microsoft.com/office/drawing/2014/main" id="{00000000-0008-0000-0F00-0000A0010000}"/>
            </a:ext>
          </a:extLst>
        </xdr:cNvPr>
        <xdr:cNvSpPr txBox="1"/>
      </xdr:nvSpPr>
      <xdr:spPr>
        <a:xfrm>
          <a:off x="15233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164482</xdr:rowOff>
    </xdr:from>
    <xdr:ext cx="405111" cy="259045"/>
    <xdr:sp macro="" textlink="">
      <xdr:nvSpPr>
        <xdr:cNvPr id="417" name="n_2mainValue【保健センター・保健所】&#10;有形固定資産減価償却率">
          <a:extLst>
            <a:ext uri="{FF2B5EF4-FFF2-40B4-BE49-F238E27FC236}">
              <a16:creationId xmlns:a16="http://schemas.microsoft.com/office/drawing/2014/main" id="{00000000-0008-0000-0F00-0000A1010000}"/>
            </a:ext>
          </a:extLst>
        </xdr:cNvPr>
        <xdr:cNvSpPr txBox="1"/>
      </xdr:nvSpPr>
      <xdr:spPr>
        <a:xfrm>
          <a:off x="14389744" y="925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44467</xdr:rowOff>
    </xdr:from>
    <xdr:ext cx="405111" cy="259045"/>
    <xdr:sp macro="" textlink="">
      <xdr:nvSpPr>
        <xdr:cNvPr id="418" name="n_3mainValue【保健センター・保健所】&#10;有形固定資産減価償却率">
          <a:extLst>
            <a:ext uri="{FF2B5EF4-FFF2-40B4-BE49-F238E27FC236}">
              <a16:creationId xmlns:a16="http://schemas.microsoft.com/office/drawing/2014/main" id="{00000000-0008-0000-0F00-0000A2010000}"/>
            </a:ext>
          </a:extLst>
        </xdr:cNvPr>
        <xdr:cNvSpPr txBox="1"/>
      </xdr:nvSpPr>
      <xdr:spPr>
        <a:xfrm>
          <a:off x="135007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保健センター・保健所】&#10;一人当たり面積グラフ枠">
          <a:extLst>
            <a:ext uri="{FF2B5EF4-FFF2-40B4-BE49-F238E27FC236}">
              <a16:creationId xmlns:a16="http://schemas.microsoft.com/office/drawing/2014/main" id="{00000000-0008-0000-0F00-0000B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41" name="【保健センター・保健所】&#10;一人当たり面積最小値テキスト">
          <a:extLst>
            <a:ext uri="{FF2B5EF4-FFF2-40B4-BE49-F238E27FC236}">
              <a16:creationId xmlns:a16="http://schemas.microsoft.com/office/drawing/2014/main" id="{00000000-0008-0000-0F00-0000B9010000}"/>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443" name="【保健センター・保健所】&#10;一人当たり面積最大値テキスト">
          <a:extLst>
            <a:ext uri="{FF2B5EF4-FFF2-40B4-BE49-F238E27FC236}">
              <a16:creationId xmlns:a16="http://schemas.microsoft.com/office/drawing/2014/main" id="{00000000-0008-0000-0F00-0000BB010000}"/>
            </a:ext>
          </a:extLst>
        </xdr:cNvPr>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445" name="【保健センター・保健所】&#10;一人当たり面積平均値テキスト">
          <a:extLst>
            <a:ext uri="{FF2B5EF4-FFF2-40B4-BE49-F238E27FC236}">
              <a16:creationId xmlns:a16="http://schemas.microsoft.com/office/drawing/2014/main" id="{00000000-0008-0000-0F00-0000BD010000}"/>
            </a:ext>
          </a:extLst>
        </xdr:cNvPr>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78757</xdr:rowOff>
    </xdr:from>
    <xdr:ext cx="469744" cy="259045"/>
    <xdr:sp macro="" textlink="">
      <xdr:nvSpPr>
        <xdr:cNvPr id="448" name="n_1aveValue【保健センター・保健所】&#10;一人当たり面積">
          <a:extLst>
            <a:ext uri="{FF2B5EF4-FFF2-40B4-BE49-F238E27FC236}">
              <a16:creationId xmlns:a16="http://schemas.microsoft.com/office/drawing/2014/main" id="{00000000-0008-0000-0F00-0000C0010000}"/>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51325</xdr:rowOff>
    </xdr:from>
    <xdr:ext cx="469744" cy="259045"/>
    <xdr:sp macro="" textlink="">
      <xdr:nvSpPr>
        <xdr:cNvPr id="450" name="n_2aveValue【保健センター・保健所】&#10;一人当たり面積">
          <a:extLst>
            <a:ext uri="{FF2B5EF4-FFF2-40B4-BE49-F238E27FC236}">
              <a16:creationId xmlns:a16="http://schemas.microsoft.com/office/drawing/2014/main" id="{00000000-0008-0000-0F00-0000C2010000}"/>
            </a:ext>
          </a:extLst>
        </xdr:cNvPr>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3319</xdr:rowOff>
    </xdr:from>
    <xdr:ext cx="469744" cy="259045"/>
    <xdr:sp macro="" textlink="">
      <xdr:nvSpPr>
        <xdr:cNvPr id="452" name="n_3aveValue【保健センター・保健所】&#10;一人当たり面積">
          <a:extLst>
            <a:ext uri="{FF2B5EF4-FFF2-40B4-BE49-F238E27FC236}">
              <a16:creationId xmlns:a16="http://schemas.microsoft.com/office/drawing/2014/main" id="{00000000-0008-0000-0F00-0000C4010000}"/>
            </a:ext>
          </a:extLst>
        </xdr:cNvPr>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15003</xdr:rowOff>
    </xdr:from>
    <xdr:ext cx="469744" cy="259045"/>
    <xdr:sp macro="" textlink="">
      <xdr:nvSpPr>
        <xdr:cNvPr id="459" name="【保健センター・保健所】&#10;一人当たり面積該当値テキスト">
          <a:extLst>
            <a:ext uri="{FF2B5EF4-FFF2-40B4-BE49-F238E27FC236}">
              <a16:creationId xmlns:a16="http://schemas.microsoft.com/office/drawing/2014/main" id="{00000000-0008-0000-0F00-0000CB010000}"/>
            </a:ext>
          </a:extLst>
        </xdr:cNvPr>
        <xdr:cNvSpPr txBox="1"/>
      </xdr:nvSpPr>
      <xdr:spPr>
        <a:xfrm>
          <a:off x="22199600" y="1064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150876</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21323300" y="1078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104648</xdr:rowOff>
    </xdr:from>
    <xdr:to>
      <xdr:col>107</xdr:col>
      <xdr:colOff>101600</xdr:colOff>
      <xdr:row>63</xdr:row>
      <xdr:rowOff>34798</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20383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155448</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20434300" y="1078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104648</xdr:rowOff>
    </xdr:from>
    <xdr:to>
      <xdr:col>102</xdr:col>
      <xdr:colOff>165100</xdr:colOff>
      <xdr:row>63</xdr:row>
      <xdr:rowOff>34798</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9494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155448</xdr:rowOff>
    </xdr:from>
    <xdr:to>
      <xdr:col>107</xdr:col>
      <xdr:colOff>50800</xdr:colOff>
      <xdr:row>62</xdr:row>
      <xdr:rowOff>155448</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9545300" y="1078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21353</xdr:rowOff>
    </xdr:from>
    <xdr:ext cx="469744" cy="259045"/>
    <xdr:sp macro="" textlink="">
      <xdr:nvSpPr>
        <xdr:cNvPr id="466" name="n_1mainValue【保健センター・保健所】&#10;一人当たり面積">
          <a:extLst>
            <a:ext uri="{FF2B5EF4-FFF2-40B4-BE49-F238E27FC236}">
              <a16:creationId xmlns:a16="http://schemas.microsoft.com/office/drawing/2014/main" id="{00000000-0008-0000-0F00-0000D2010000}"/>
            </a:ext>
          </a:extLst>
        </xdr:cNvPr>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25925</xdr:rowOff>
    </xdr:from>
    <xdr:ext cx="469744" cy="259045"/>
    <xdr:sp macro="" textlink="">
      <xdr:nvSpPr>
        <xdr:cNvPr id="467" name="n_2mainValue【保健センター・保健所】&#10;一人当たり面積">
          <a:extLst>
            <a:ext uri="{FF2B5EF4-FFF2-40B4-BE49-F238E27FC236}">
              <a16:creationId xmlns:a16="http://schemas.microsoft.com/office/drawing/2014/main" id="{00000000-0008-0000-0F00-0000D3010000}"/>
            </a:ext>
          </a:extLst>
        </xdr:cNvPr>
        <xdr:cNvSpPr txBox="1"/>
      </xdr:nvSpPr>
      <xdr:spPr>
        <a:xfrm>
          <a:off x="20199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25925</xdr:rowOff>
    </xdr:from>
    <xdr:ext cx="469744" cy="259045"/>
    <xdr:sp macro="" textlink="">
      <xdr:nvSpPr>
        <xdr:cNvPr id="468" name="n_3mainValue【保健センター・保健所】&#10;一人当たり面積">
          <a:extLst>
            <a:ext uri="{FF2B5EF4-FFF2-40B4-BE49-F238E27FC236}">
              <a16:creationId xmlns:a16="http://schemas.microsoft.com/office/drawing/2014/main" id="{00000000-0008-0000-0F00-0000D4010000}"/>
            </a:ext>
          </a:extLst>
        </xdr:cNvPr>
        <xdr:cNvSpPr txBox="1"/>
      </xdr:nvSpPr>
      <xdr:spPr>
        <a:xfrm>
          <a:off x="19310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3" name="【消防施設】&#10;有形固定資産減価償却率グラフ枠">
          <a:extLst>
            <a:ext uri="{FF2B5EF4-FFF2-40B4-BE49-F238E27FC236}">
              <a16:creationId xmlns:a16="http://schemas.microsoft.com/office/drawing/2014/main" id="{00000000-0008-0000-0F00-0000E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495" name="【消防施設】&#10;有形固定資産減価償却率最小値テキスト">
          <a:extLst>
            <a:ext uri="{FF2B5EF4-FFF2-40B4-BE49-F238E27FC236}">
              <a16:creationId xmlns:a16="http://schemas.microsoft.com/office/drawing/2014/main" id="{00000000-0008-0000-0F00-0000EF010000}"/>
            </a:ext>
          </a:extLst>
        </xdr:cNvPr>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497" name="【消防施設】&#10;有形固定資産減価償却率最大値テキスト">
          <a:extLst>
            <a:ext uri="{FF2B5EF4-FFF2-40B4-BE49-F238E27FC236}">
              <a16:creationId xmlns:a16="http://schemas.microsoft.com/office/drawing/2014/main" id="{00000000-0008-0000-0F00-0000F1010000}"/>
            </a:ext>
          </a:extLst>
        </xdr:cNvPr>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99" name="【消防施設】&#10;有形固定資産減価償却率平均値テキスト">
          <a:extLst>
            <a:ext uri="{FF2B5EF4-FFF2-40B4-BE49-F238E27FC236}">
              <a16:creationId xmlns:a16="http://schemas.microsoft.com/office/drawing/2014/main" id="{00000000-0008-0000-0F00-0000F3010000}"/>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502" name="n_1aveValue【消防施設】&#10;有形固定資産減価償却率">
          <a:extLst>
            <a:ext uri="{FF2B5EF4-FFF2-40B4-BE49-F238E27FC236}">
              <a16:creationId xmlns:a16="http://schemas.microsoft.com/office/drawing/2014/main" id="{00000000-0008-0000-0F00-0000F6010000}"/>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167476</xdr:rowOff>
    </xdr:from>
    <xdr:ext cx="405111" cy="259045"/>
    <xdr:sp macro="" textlink="">
      <xdr:nvSpPr>
        <xdr:cNvPr id="504" name="n_2aveValue【消防施設】&#10;有形固定資産減価償却率">
          <a:extLst>
            <a:ext uri="{FF2B5EF4-FFF2-40B4-BE49-F238E27FC236}">
              <a16:creationId xmlns:a16="http://schemas.microsoft.com/office/drawing/2014/main" id="{00000000-0008-0000-0F00-0000F8010000}"/>
            </a:ext>
          </a:extLst>
        </xdr:cNvPr>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75128</xdr:rowOff>
    </xdr:from>
    <xdr:ext cx="405111" cy="259045"/>
    <xdr:sp macro="" textlink="">
      <xdr:nvSpPr>
        <xdr:cNvPr id="506" name="n_3aveValue【消防施設】&#10;有形固定資産減価償却率">
          <a:extLst>
            <a:ext uri="{FF2B5EF4-FFF2-40B4-BE49-F238E27FC236}">
              <a16:creationId xmlns:a16="http://schemas.microsoft.com/office/drawing/2014/main" id="{00000000-0008-0000-0F00-0000FA010000}"/>
            </a:ext>
          </a:extLst>
        </xdr:cNvPr>
        <xdr:cNvSpPr txBox="1"/>
      </xdr:nvSpPr>
      <xdr:spPr>
        <a:xfrm>
          <a:off x="13500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26488</xdr:rowOff>
    </xdr:from>
    <xdr:to>
      <xdr:col>72</xdr:col>
      <xdr:colOff>38100</xdr:colOff>
      <xdr:row>80</xdr:row>
      <xdr:rowOff>128088</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13652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78</xdr:row>
      <xdr:rowOff>144615</xdr:rowOff>
    </xdr:from>
    <xdr:ext cx="405111" cy="259045"/>
    <xdr:sp macro="" textlink="">
      <xdr:nvSpPr>
        <xdr:cNvPr id="513" name="n_3mainValue【消防施設】&#10;有形固定資産減価償却率">
          <a:extLst>
            <a:ext uri="{FF2B5EF4-FFF2-40B4-BE49-F238E27FC236}">
              <a16:creationId xmlns:a16="http://schemas.microsoft.com/office/drawing/2014/main" id="{00000000-0008-0000-0F00-000001020000}"/>
            </a:ext>
          </a:extLst>
        </xdr:cNvPr>
        <xdr:cNvSpPr txBox="1"/>
      </xdr:nvSpPr>
      <xdr:spPr>
        <a:xfrm>
          <a:off x="13500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消防施設】&#10;一人当たり面積グラフ枠">
          <a:extLst>
            <a:ext uri="{FF2B5EF4-FFF2-40B4-BE49-F238E27FC236}">
              <a16:creationId xmlns:a16="http://schemas.microsoft.com/office/drawing/2014/main" id="{00000000-0008-0000-0F00-00001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36" name="【消防施設】&#10;一人当たり面積最小値テキスト">
          <a:extLst>
            <a:ext uri="{FF2B5EF4-FFF2-40B4-BE49-F238E27FC236}">
              <a16:creationId xmlns:a16="http://schemas.microsoft.com/office/drawing/2014/main" id="{00000000-0008-0000-0F00-000018020000}"/>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538" name="【消防施設】&#10;一人当たり面積最大値テキスト">
          <a:extLst>
            <a:ext uri="{FF2B5EF4-FFF2-40B4-BE49-F238E27FC236}">
              <a16:creationId xmlns:a16="http://schemas.microsoft.com/office/drawing/2014/main" id="{00000000-0008-0000-0F00-00001A02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148607</xdr:rowOff>
    </xdr:from>
    <xdr:ext cx="469744" cy="259045"/>
    <xdr:sp macro="" textlink="">
      <xdr:nvSpPr>
        <xdr:cNvPr id="540" name="【消防施設】&#10;一人当たり面積平均値テキスト">
          <a:extLst>
            <a:ext uri="{FF2B5EF4-FFF2-40B4-BE49-F238E27FC236}">
              <a16:creationId xmlns:a16="http://schemas.microsoft.com/office/drawing/2014/main" id="{00000000-0008-0000-0F00-00001C020000}"/>
            </a:ext>
          </a:extLst>
        </xdr:cNvPr>
        <xdr:cNvSpPr txBox="1"/>
      </xdr:nvSpPr>
      <xdr:spPr>
        <a:xfrm>
          <a:off x="22199600" y="1437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543" name="n_1aveValue【消防施設】&#10;一人当たり面積">
          <a:extLst>
            <a:ext uri="{FF2B5EF4-FFF2-40B4-BE49-F238E27FC236}">
              <a16:creationId xmlns:a16="http://schemas.microsoft.com/office/drawing/2014/main" id="{00000000-0008-0000-0F00-00001F02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545" name="n_2aveValue【消防施設】&#10;一人当たり面積">
          <a:extLst>
            <a:ext uri="{FF2B5EF4-FFF2-40B4-BE49-F238E27FC236}">
              <a16:creationId xmlns:a16="http://schemas.microsoft.com/office/drawing/2014/main" id="{00000000-0008-0000-0F00-000021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52849</xdr:rowOff>
    </xdr:from>
    <xdr:ext cx="469744" cy="259045"/>
    <xdr:sp macro="" textlink="">
      <xdr:nvSpPr>
        <xdr:cNvPr id="547" name="n_3aveValue【消防施設】&#10;一人当たり面積">
          <a:extLst>
            <a:ext uri="{FF2B5EF4-FFF2-40B4-BE49-F238E27FC236}">
              <a16:creationId xmlns:a16="http://schemas.microsoft.com/office/drawing/2014/main" id="{00000000-0008-0000-0F00-000023020000}"/>
            </a:ext>
          </a:extLst>
        </xdr:cNvPr>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90170</xdr:rowOff>
    </xdr:from>
    <xdr:to>
      <xdr:col>102</xdr:col>
      <xdr:colOff>165100</xdr:colOff>
      <xdr:row>86</xdr:row>
      <xdr:rowOff>20320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11447</xdr:rowOff>
    </xdr:from>
    <xdr:ext cx="469744" cy="259045"/>
    <xdr:sp macro="" textlink="">
      <xdr:nvSpPr>
        <xdr:cNvPr id="554" name="n_3mainValue【消防施設】&#10;一人当たり面積">
          <a:extLst>
            <a:ext uri="{FF2B5EF4-FFF2-40B4-BE49-F238E27FC236}">
              <a16:creationId xmlns:a16="http://schemas.microsoft.com/office/drawing/2014/main" id="{00000000-0008-0000-0F00-00002A020000}"/>
            </a:ext>
          </a:extLst>
        </xdr:cNvPr>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9" name="【庁舎】&#10;有形固定資産減価償却率グラフ枠">
          <a:extLst>
            <a:ext uri="{FF2B5EF4-FFF2-40B4-BE49-F238E27FC236}">
              <a16:creationId xmlns:a16="http://schemas.microsoft.com/office/drawing/2014/main" id="{00000000-0008-0000-0F00-00004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81" name="【庁舎】&#10;有形固定資産減価償却率最小値テキスト">
          <a:extLst>
            <a:ext uri="{FF2B5EF4-FFF2-40B4-BE49-F238E27FC236}">
              <a16:creationId xmlns:a16="http://schemas.microsoft.com/office/drawing/2014/main" id="{00000000-0008-0000-0F00-00004502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3" name="【庁舎】&#10;有形固定資産減価償却率最大値テキスト">
          <a:extLst>
            <a:ext uri="{FF2B5EF4-FFF2-40B4-BE49-F238E27FC236}">
              <a16:creationId xmlns:a16="http://schemas.microsoft.com/office/drawing/2014/main" id="{00000000-0008-0000-0F00-00004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89098</xdr:rowOff>
    </xdr:from>
    <xdr:ext cx="405111" cy="259045"/>
    <xdr:sp macro="" textlink="">
      <xdr:nvSpPr>
        <xdr:cNvPr id="585" name="【庁舎】&#10;有形固定資産減価償却率平均値テキスト">
          <a:extLst>
            <a:ext uri="{FF2B5EF4-FFF2-40B4-BE49-F238E27FC236}">
              <a16:creationId xmlns:a16="http://schemas.microsoft.com/office/drawing/2014/main" id="{00000000-0008-0000-0F00-000049020000}"/>
            </a:ext>
          </a:extLst>
        </xdr:cNvPr>
        <xdr:cNvSpPr txBox="1"/>
      </xdr:nvSpPr>
      <xdr:spPr>
        <a:xfrm>
          <a:off x="16357600" y="17576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88" name="n_1aveValue【庁舎】&#10;有形固定資産減価償却率">
          <a:extLst>
            <a:ext uri="{FF2B5EF4-FFF2-40B4-BE49-F238E27FC236}">
              <a16:creationId xmlns:a16="http://schemas.microsoft.com/office/drawing/2014/main" id="{00000000-0008-0000-0F00-00004C02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144253</xdr:rowOff>
    </xdr:from>
    <xdr:ext cx="405111" cy="259045"/>
    <xdr:sp macro="" textlink="">
      <xdr:nvSpPr>
        <xdr:cNvPr id="590" name="n_2aveValue【庁舎】&#10;有形固定資産減価償却率">
          <a:extLst>
            <a:ext uri="{FF2B5EF4-FFF2-40B4-BE49-F238E27FC236}">
              <a16:creationId xmlns:a16="http://schemas.microsoft.com/office/drawing/2014/main" id="{00000000-0008-0000-0F00-00004E020000}"/>
            </a:ext>
          </a:extLst>
        </xdr:cNvPr>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47914</xdr:rowOff>
    </xdr:from>
    <xdr:ext cx="405111" cy="259045"/>
    <xdr:sp macro="" textlink="">
      <xdr:nvSpPr>
        <xdr:cNvPr id="592" name="n_3aveValue【庁舎】&#10;有形固定資産減価償却率">
          <a:extLst>
            <a:ext uri="{FF2B5EF4-FFF2-40B4-BE49-F238E27FC236}">
              <a16:creationId xmlns:a16="http://schemas.microsoft.com/office/drawing/2014/main" id="{00000000-0008-0000-0F00-000050020000}"/>
            </a:ext>
          </a:extLst>
        </xdr:cNvPr>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84182</xdr:rowOff>
    </xdr:from>
    <xdr:to>
      <xdr:col>85</xdr:col>
      <xdr:colOff>177800</xdr:colOff>
      <xdr:row>108</xdr:row>
      <xdr:rowOff>14332</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62687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170559</xdr:rowOff>
    </xdr:from>
    <xdr:ext cx="405111" cy="259045"/>
    <xdr:sp macro="" textlink="">
      <xdr:nvSpPr>
        <xdr:cNvPr id="599" name="【庁舎】&#10;有形固定資産減価償却率該当値テキスト">
          <a:extLst>
            <a:ext uri="{FF2B5EF4-FFF2-40B4-BE49-F238E27FC236}">
              <a16:creationId xmlns:a16="http://schemas.microsoft.com/office/drawing/2014/main" id="{00000000-0008-0000-0F00-000057020000}"/>
            </a:ext>
          </a:extLst>
        </xdr:cNvPr>
        <xdr:cNvSpPr txBox="1"/>
      </xdr:nvSpPr>
      <xdr:spPr>
        <a:xfrm>
          <a:off x="16357600" y="18344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121738</xdr:rowOff>
    </xdr:from>
    <xdr:to>
      <xdr:col>81</xdr:col>
      <xdr:colOff>101600</xdr:colOff>
      <xdr:row>101</xdr:row>
      <xdr:rowOff>51888</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5430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xdr:rowOff>
    </xdr:from>
    <xdr:to>
      <xdr:col>85</xdr:col>
      <xdr:colOff>127000</xdr:colOff>
      <xdr:row>107</xdr:row>
      <xdr:rowOff>134982</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5481300" y="17317538"/>
          <a:ext cx="838200" cy="116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84182</xdr:rowOff>
    </xdr:from>
    <xdr:to>
      <xdr:col>76</xdr:col>
      <xdr:colOff>165100</xdr:colOff>
      <xdr:row>101</xdr:row>
      <xdr:rowOff>14332</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4541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134982</xdr:rowOff>
    </xdr:from>
    <xdr:to>
      <xdr:col>81</xdr:col>
      <xdr:colOff>50800</xdr:colOff>
      <xdr:row>101</xdr:row>
      <xdr:rowOff>1088</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4592300" y="1727998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92348</xdr:rowOff>
    </xdr:from>
    <xdr:to>
      <xdr:col>72</xdr:col>
      <xdr:colOff>38100</xdr:colOff>
      <xdr:row>100</xdr:row>
      <xdr:rowOff>22498</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13652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143148</xdr:rowOff>
    </xdr:from>
    <xdr:to>
      <xdr:col>76</xdr:col>
      <xdr:colOff>114300</xdr:colOff>
      <xdr:row>100</xdr:row>
      <xdr:rowOff>134982</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3703300" y="17116698"/>
          <a:ext cx="8890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68415</xdr:rowOff>
    </xdr:from>
    <xdr:ext cx="405111" cy="259045"/>
    <xdr:sp macro="" textlink="">
      <xdr:nvSpPr>
        <xdr:cNvPr id="606" name="n_1mainValue【庁舎】&#10;有形固定資産減価償却率">
          <a:extLst>
            <a:ext uri="{FF2B5EF4-FFF2-40B4-BE49-F238E27FC236}">
              <a16:creationId xmlns:a16="http://schemas.microsoft.com/office/drawing/2014/main" id="{00000000-0008-0000-0F00-00005E020000}"/>
            </a:ext>
          </a:extLst>
        </xdr:cNvPr>
        <xdr:cNvSpPr txBox="1"/>
      </xdr:nvSpPr>
      <xdr:spPr>
        <a:xfrm>
          <a:off x="152660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30859</xdr:rowOff>
    </xdr:from>
    <xdr:ext cx="405111" cy="259045"/>
    <xdr:sp macro="" textlink="">
      <xdr:nvSpPr>
        <xdr:cNvPr id="607" name="n_2mainValue【庁舎】&#10;有形固定資産減価償却率">
          <a:extLst>
            <a:ext uri="{FF2B5EF4-FFF2-40B4-BE49-F238E27FC236}">
              <a16:creationId xmlns:a16="http://schemas.microsoft.com/office/drawing/2014/main" id="{00000000-0008-0000-0F00-00005F020000}"/>
            </a:ext>
          </a:extLst>
        </xdr:cNvPr>
        <xdr:cNvSpPr txBox="1"/>
      </xdr:nvSpPr>
      <xdr:spPr>
        <a:xfrm>
          <a:off x="1438974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39025</xdr:rowOff>
    </xdr:from>
    <xdr:ext cx="405111" cy="259045"/>
    <xdr:sp macro="" textlink="">
      <xdr:nvSpPr>
        <xdr:cNvPr id="608" name="n_3mainValue【庁舎】&#10;有形固定資産減価償却率">
          <a:extLst>
            <a:ext uri="{FF2B5EF4-FFF2-40B4-BE49-F238E27FC236}">
              <a16:creationId xmlns:a16="http://schemas.microsoft.com/office/drawing/2014/main" id="{00000000-0008-0000-0F00-000060020000}"/>
            </a:ext>
          </a:extLst>
        </xdr:cNvPr>
        <xdr:cNvSpPr txBox="1"/>
      </xdr:nvSpPr>
      <xdr:spPr>
        <a:xfrm>
          <a:off x="13500744" y="1684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庁舎】&#10;一人当たり面積グラフ枠">
          <a:extLst>
            <a:ext uri="{FF2B5EF4-FFF2-40B4-BE49-F238E27FC236}">
              <a16:creationId xmlns:a16="http://schemas.microsoft.com/office/drawing/2014/main" id="{00000000-0008-0000-0F00-00007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633" name="【庁舎】&#10;一人当たり面積最小値テキスト">
          <a:extLst>
            <a:ext uri="{FF2B5EF4-FFF2-40B4-BE49-F238E27FC236}">
              <a16:creationId xmlns:a16="http://schemas.microsoft.com/office/drawing/2014/main" id="{00000000-0008-0000-0F00-000079020000}"/>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35" name="【庁舎】&#10;一人当たり面積最大値テキスト">
          <a:extLst>
            <a:ext uri="{FF2B5EF4-FFF2-40B4-BE49-F238E27FC236}">
              <a16:creationId xmlns:a16="http://schemas.microsoft.com/office/drawing/2014/main" id="{00000000-0008-0000-0F00-00007B020000}"/>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637" name="【庁舎】&#10;一人当たり面積平均値テキスト">
          <a:extLst>
            <a:ext uri="{FF2B5EF4-FFF2-40B4-BE49-F238E27FC236}">
              <a16:creationId xmlns:a16="http://schemas.microsoft.com/office/drawing/2014/main" id="{00000000-0008-0000-0F00-00007D020000}"/>
            </a:ext>
          </a:extLst>
        </xdr:cNvPr>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62247</xdr:rowOff>
    </xdr:from>
    <xdr:ext cx="469744" cy="259045"/>
    <xdr:sp macro="" textlink="">
      <xdr:nvSpPr>
        <xdr:cNvPr id="640" name="n_1aveValue【庁舎】&#10;一人当たり面積">
          <a:extLst>
            <a:ext uri="{FF2B5EF4-FFF2-40B4-BE49-F238E27FC236}">
              <a16:creationId xmlns:a16="http://schemas.microsoft.com/office/drawing/2014/main" id="{00000000-0008-0000-0F00-000080020000}"/>
            </a:ext>
          </a:extLst>
        </xdr:cNvPr>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35577</xdr:rowOff>
    </xdr:from>
    <xdr:ext cx="469744" cy="259045"/>
    <xdr:sp macro="" textlink="">
      <xdr:nvSpPr>
        <xdr:cNvPr id="642" name="n_2aveValue【庁舎】&#10;一人当たり面積">
          <a:extLst>
            <a:ext uri="{FF2B5EF4-FFF2-40B4-BE49-F238E27FC236}">
              <a16:creationId xmlns:a16="http://schemas.microsoft.com/office/drawing/2014/main" id="{00000000-0008-0000-0F00-000082020000}"/>
            </a:ext>
          </a:extLst>
        </xdr:cNvPr>
        <xdr:cNvSpPr txBox="1"/>
      </xdr:nvSpPr>
      <xdr:spPr>
        <a:xfrm>
          <a:off x="20199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93997</xdr:rowOff>
    </xdr:from>
    <xdr:ext cx="469744" cy="259045"/>
    <xdr:sp macro="" textlink="">
      <xdr:nvSpPr>
        <xdr:cNvPr id="644" name="n_3aveValue【庁舎】&#10;一人当たり面積">
          <a:extLst>
            <a:ext uri="{FF2B5EF4-FFF2-40B4-BE49-F238E27FC236}">
              <a16:creationId xmlns:a16="http://schemas.microsoft.com/office/drawing/2014/main" id="{00000000-0008-0000-0F00-000084020000}"/>
            </a:ext>
          </a:extLst>
        </xdr:cNvPr>
        <xdr:cNvSpPr txBox="1"/>
      </xdr:nvSpPr>
      <xdr:spPr>
        <a:xfrm>
          <a:off x="19310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27939</xdr:rowOff>
    </xdr:from>
    <xdr:to>
      <xdr:col>116</xdr:col>
      <xdr:colOff>114300</xdr:colOff>
      <xdr:row>103</xdr:row>
      <xdr:rowOff>129539</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22110700" y="176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50816</xdr:rowOff>
    </xdr:from>
    <xdr:ext cx="469744" cy="259045"/>
    <xdr:sp macro="" textlink="">
      <xdr:nvSpPr>
        <xdr:cNvPr id="651" name="【庁舎】&#10;一人当たり面積該当値テキスト">
          <a:extLst>
            <a:ext uri="{FF2B5EF4-FFF2-40B4-BE49-F238E27FC236}">
              <a16:creationId xmlns:a16="http://schemas.microsoft.com/office/drawing/2014/main" id="{00000000-0008-0000-0F00-00008B020000}"/>
            </a:ext>
          </a:extLst>
        </xdr:cNvPr>
        <xdr:cNvSpPr txBox="1"/>
      </xdr:nvSpPr>
      <xdr:spPr>
        <a:xfrm>
          <a:off x="22199600" y="1753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129539</xdr:rowOff>
    </xdr:from>
    <xdr:to>
      <xdr:col>112</xdr:col>
      <xdr:colOff>38100</xdr:colOff>
      <xdr:row>106</xdr:row>
      <xdr:rowOff>59689</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212725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78739</xdr:rowOff>
    </xdr:from>
    <xdr:to>
      <xdr:col>116</xdr:col>
      <xdr:colOff>63500</xdr:colOff>
      <xdr:row>106</xdr:row>
      <xdr:rowOff>8889</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21323300" y="17738089"/>
          <a:ext cx="8382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24130</xdr:rowOff>
    </xdr:from>
    <xdr:to>
      <xdr:col>107</xdr:col>
      <xdr:colOff>101600</xdr:colOff>
      <xdr:row>105</xdr:row>
      <xdr:rowOff>125730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203835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74930</xdr:rowOff>
    </xdr:from>
    <xdr:to>
      <xdr:col>111</xdr:col>
      <xdr:colOff>177800</xdr:colOff>
      <xdr:row>106</xdr:row>
      <xdr:rowOff>8889</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20434300" y="18077180"/>
          <a:ext cx="889000" cy="1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16511</xdr:rowOff>
    </xdr:from>
    <xdr:to>
      <xdr:col>102</xdr:col>
      <xdr:colOff>165100</xdr:colOff>
      <xdr:row>105</xdr:row>
      <xdr:rowOff>118111</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9494500" y="18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67311</xdr:rowOff>
    </xdr:from>
    <xdr:to>
      <xdr:col>107</xdr:col>
      <xdr:colOff>50800</xdr:colOff>
      <xdr:row>105</xdr:row>
      <xdr:rowOff>74930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9545300" y="18069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76216</xdr:rowOff>
    </xdr:from>
    <xdr:ext cx="469744" cy="259045"/>
    <xdr:sp macro="" textlink="">
      <xdr:nvSpPr>
        <xdr:cNvPr id="658" name="n_1mainValue【庁舎】&#10;一人当たり面積">
          <a:extLst>
            <a:ext uri="{FF2B5EF4-FFF2-40B4-BE49-F238E27FC236}">
              <a16:creationId xmlns:a16="http://schemas.microsoft.com/office/drawing/2014/main" id="{00000000-0008-0000-0F00-000092020000}"/>
            </a:ext>
          </a:extLst>
        </xdr:cNvPr>
        <xdr:cNvSpPr txBox="1"/>
      </xdr:nvSpPr>
      <xdr:spPr>
        <a:xfrm>
          <a:off x="210757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142257</xdr:rowOff>
    </xdr:from>
    <xdr:ext cx="469744" cy="259045"/>
    <xdr:sp macro="" textlink="">
      <xdr:nvSpPr>
        <xdr:cNvPr id="659" name="n_2mainValue【庁舎】&#10;一人当たり面積">
          <a:extLst>
            <a:ext uri="{FF2B5EF4-FFF2-40B4-BE49-F238E27FC236}">
              <a16:creationId xmlns:a16="http://schemas.microsoft.com/office/drawing/2014/main" id="{00000000-0008-0000-0F00-000093020000}"/>
            </a:ext>
          </a:extLst>
        </xdr:cNvPr>
        <xdr:cNvSpPr txBox="1"/>
      </xdr:nvSpPr>
      <xdr:spPr>
        <a:xfrm>
          <a:off x="20199427" y="178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134638</xdr:rowOff>
    </xdr:from>
    <xdr:ext cx="469744" cy="259045"/>
    <xdr:sp macro="" textlink="">
      <xdr:nvSpPr>
        <xdr:cNvPr id="660" name="n_3mainValue【庁舎】&#10;一人当たり面積">
          <a:extLst>
            <a:ext uri="{FF2B5EF4-FFF2-40B4-BE49-F238E27FC236}">
              <a16:creationId xmlns:a16="http://schemas.microsoft.com/office/drawing/2014/main" id="{00000000-0008-0000-0F00-000094020000}"/>
            </a:ext>
          </a:extLst>
        </xdr:cNvPr>
        <xdr:cNvSpPr txBox="1"/>
      </xdr:nvSpPr>
      <xdr:spPr>
        <a:xfrm>
          <a:off x="19310427" y="177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を除きほぼ横ばいで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以上の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類似団体よりも高い数値となっている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が完成したことから、大幅に数値が低くなっている。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一人当たりの面積については、全施設においてほぼ横ばいであるが、庁舎のみ類似団体よりも高い数値となっている。これは、震災により約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人が町外転出していること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や、新庁舎の完成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が大きな原因と考えられる。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12,264
12,208
64.58
19,416,140
17,243,787
740,320
4,000,518
7,199,574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東日本大震災の影響による著しい人口減少</a:t>
          </a:r>
          <a:r>
            <a:rPr kumimoji="1" lang="ja-JP" altLang="ja-JP" sz="1000">
              <a:solidFill>
                <a:sysClr val="windowText" lastClr="000000"/>
              </a:solidFill>
              <a:effectLst/>
              <a:latin typeface="+mn-lt"/>
              <a:ea typeface="+mn-ea"/>
              <a:cs typeface="+mn-cs"/>
            </a:rPr>
            <a:t>（前年度比較</a:t>
          </a:r>
          <a:r>
            <a:rPr kumimoji="1" lang="en-US" altLang="ja-JP" sz="1000">
              <a:solidFill>
                <a:sysClr val="windowText" lastClr="000000"/>
              </a:solidFill>
              <a:effectLst/>
              <a:latin typeface="+mn-lt"/>
              <a:ea typeface="+mn-ea"/>
              <a:cs typeface="+mn-cs"/>
            </a:rPr>
            <a:t>112</a:t>
          </a:r>
          <a:r>
            <a:rPr kumimoji="1" lang="ja-JP" altLang="ja-JP" sz="1000">
              <a:solidFill>
                <a:sysClr val="windowText" lastClr="000000"/>
              </a:solidFill>
              <a:effectLst/>
              <a:latin typeface="+mn-lt"/>
              <a:ea typeface="+mn-ea"/>
              <a:cs typeface="+mn-cs"/>
            </a:rPr>
            <a:t>人減）</a:t>
          </a:r>
          <a:r>
            <a:rPr kumimoji="1" lang="ja-JP" altLang="ja-JP" sz="1000">
              <a:solidFill>
                <a:schemeClr val="dk1"/>
              </a:solidFill>
              <a:effectLst/>
              <a:latin typeface="+mn-lt"/>
              <a:ea typeface="+mn-ea"/>
              <a:cs typeface="+mn-cs"/>
            </a:rPr>
            <a:t>や全国平均を上回る高齢化率</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H30</a:t>
          </a:r>
          <a:r>
            <a:rPr kumimoji="1" lang="ja-JP" altLang="ja-JP" sz="1000">
              <a:solidFill>
                <a:sysClr val="windowText" lastClr="000000"/>
              </a:solidFill>
              <a:effectLst/>
              <a:latin typeface="+mn-lt"/>
              <a:ea typeface="+mn-ea"/>
              <a:cs typeface="+mn-cs"/>
            </a:rPr>
            <a:t>年度末</a:t>
          </a:r>
          <a:r>
            <a:rPr kumimoji="1" lang="en-US" altLang="ja-JP" sz="1000">
              <a:solidFill>
                <a:sysClr val="windowText" lastClr="000000"/>
              </a:solidFill>
              <a:effectLst/>
              <a:latin typeface="+mn-lt"/>
              <a:ea typeface="+mn-ea"/>
              <a:cs typeface="+mn-cs"/>
            </a:rPr>
            <a:t>39.6</a:t>
          </a:r>
          <a:r>
            <a:rPr kumimoji="1" lang="ja-JP" altLang="ja-JP" sz="1000">
              <a:solidFill>
                <a:sysClr val="windowText" lastClr="000000"/>
              </a:solidFill>
              <a:effectLst/>
              <a:latin typeface="+mn-lt"/>
              <a:ea typeface="+mn-ea"/>
              <a:cs typeface="+mn-cs"/>
            </a:rPr>
            <a:t>％）</a:t>
          </a:r>
          <a:r>
            <a:rPr kumimoji="1" lang="ja-JP" altLang="ja-JP" sz="1000">
              <a:solidFill>
                <a:schemeClr val="dk1"/>
              </a:solidFill>
              <a:effectLst/>
              <a:latin typeface="+mn-lt"/>
              <a:ea typeface="+mn-ea"/>
              <a:cs typeface="+mn-cs"/>
            </a:rPr>
            <a:t>による町税の減収等、町内の中心産業も少なく財政基盤が弱いうえに再生復興途中であるため類似団体平均を下回っている。このことから、子育て支援策の展開や企業誘致等収入の確保につながる取り組みを積極的に実施し、復興計画に沿った活力あるまちづくりを展開しながら、公共施設等総合管理計画に基づいた各公共施設等の更新・長寿命化、統合・廃止等、施設管理の基本的な方向性を定め、施設の集約や、指定管理者制度による民間活力の活用なども含め、行政コストの縮減に努めることにより財政の健全化を図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917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151554</xdr:rowOff>
    </xdr:from>
    <xdr:to>
      <xdr:col>7</xdr:col>
      <xdr:colOff>31750</xdr:colOff>
      <xdr:row>43</xdr:row>
      <xdr:rowOff>81704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91881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40657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前年度と比較し</a:t>
          </a:r>
          <a:r>
            <a:rPr kumimoji="1" lang="en-US" altLang="ja-JP" sz="1000">
              <a:solidFill>
                <a:schemeClr val="dk1"/>
              </a:solidFill>
              <a:effectLst/>
              <a:latin typeface="+mn-ea"/>
              <a:ea typeface="+mn-ea"/>
              <a:cs typeface="+mn-cs"/>
            </a:rPr>
            <a:t>0.6</a:t>
          </a:r>
          <a:r>
            <a:rPr kumimoji="1" lang="ja-JP" altLang="ja-JP" sz="1000">
              <a:solidFill>
                <a:schemeClr val="dk1"/>
              </a:solidFill>
              <a:effectLst/>
              <a:latin typeface="+mn-ea"/>
              <a:ea typeface="+mn-ea"/>
              <a:cs typeface="+mn-cs"/>
            </a:rPr>
            <a:t>ポイント</a:t>
          </a:r>
          <a:r>
            <a:rPr kumimoji="1" lang="ja-JP" altLang="en-US" sz="1000">
              <a:solidFill>
                <a:schemeClr val="dk1"/>
              </a:solidFill>
              <a:effectLst/>
              <a:latin typeface="+mn-ea"/>
              <a:ea typeface="+mn-ea"/>
              <a:cs typeface="+mn-cs"/>
            </a:rPr>
            <a:t>増加</a:t>
          </a:r>
          <a:r>
            <a:rPr kumimoji="1" lang="ja-JP" altLang="ja-JP" sz="1000">
              <a:solidFill>
                <a:schemeClr val="dk1"/>
              </a:solidFill>
              <a:effectLst/>
              <a:latin typeface="+mn-ea"/>
              <a:ea typeface="+mn-ea"/>
              <a:cs typeface="+mn-cs"/>
            </a:rPr>
            <a:t>しており、主な要因としては、</a:t>
          </a:r>
          <a:r>
            <a:rPr kumimoji="1" lang="ja-JP" altLang="en-US" sz="1000">
              <a:solidFill>
                <a:schemeClr val="dk1"/>
              </a:solidFill>
              <a:effectLst/>
              <a:latin typeface="+mn-ea"/>
              <a:ea typeface="+mn-ea"/>
              <a:cs typeface="+mn-cs"/>
            </a:rPr>
            <a:t>復興事業の進捗により、震災復興交付金の返還額が</a:t>
          </a:r>
          <a:r>
            <a:rPr kumimoji="1" lang="ja-JP" altLang="en-US" sz="1000">
              <a:solidFill>
                <a:sysClr val="windowText" lastClr="000000"/>
              </a:solidFill>
              <a:effectLst/>
              <a:latin typeface="+mn-ea"/>
              <a:ea typeface="+mn-ea"/>
              <a:cs typeface="+mn-cs"/>
            </a:rPr>
            <a:t>増加</a:t>
          </a:r>
          <a:r>
            <a:rPr kumimoji="1" lang="ja-JP" altLang="ja-JP" sz="1000">
              <a:solidFill>
                <a:sysClr val="windowText" lastClr="000000"/>
              </a:solidFill>
              <a:effectLst/>
              <a:latin typeface="+mn-ea"/>
              <a:ea typeface="+mn-ea"/>
              <a:cs typeface="+mn-cs"/>
            </a:rPr>
            <a:t>したこと等により、経常経費が</a:t>
          </a:r>
          <a:r>
            <a:rPr kumimoji="1" lang="ja-JP" altLang="en-US" sz="1000">
              <a:solidFill>
                <a:sysClr val="windowText" lastClr="000000"/>
              </a:solidFill>
              <a:effectLst/>
              <a:latin typeface="+mn-ea"/>
              <a:ea typeface="+mn-ea"/>
              <a:cs typeface="+mn-cs"/>
            </a:rPr>
            <a:t>増加</a:t>
          </a:r>
          <a:r>
            <a:rPr kumimoji="1" lang="ja-JP" altLang="ja-JP" sz="1000">
              <a:solidFill>
                <a:sysClr val="windowText" lastClr="000000"/>
              </a:solidFill>
              <a:effectLst/>
              <a:latin typeface="+mn-ea"/>
              <a:ea typeface="+mn-ea"/>
              <a:cs typeface="+mn-cs"/>
            </a:rPr>
            <a:t>したことが考えられる。</a:t>
          </a:r>
          <a:endParaRPr lang="ja-JP" altLang="ja-JP" sz="1000">
            <a:solidFill>
              <a:sysClr val="windowText" lastClr="000000"/>
            </a:solidFill>
            <a:effectLst/>
            <a:latin typeface="+mn-ea"/>
            <a:ea typeface="+mn-ea"/>
          </a:endParaRPr>
        </a:p>
        <a:p>
          <a:r>
            <a:rPr kumimoji="1" lang="ja-JP" altLang="en-US" sz="1000">
              <a:solidFill>
                <a:srgbClr val="FF0000"/>
              </a:solidFill>
              <a:effectLst/>
              <a:latin typeface="+mn-ea"/>
              <a:ea typeface="+mn-ea"/>
              <a:cs typeface="+mn-cs"/>
            </a:rPr>
            <a:t>　</a:t>
          </a:r>
          <a:r>
            <a:rPr kumimoji="1" lang="ja-JP" altLang="ja-JP" sz="1000">
              <a:solidFill>
                <a:sysClr val="windowText" lastClr="000000"/>
              </a:solidFill>
              <a:effectLst/>
              <a:latin typeface="+mn-ea"/>
              <a:ea typeface="+mn-ea"/>
              <a:cs typeface="+mn-cs"/>
            </a:rPr>
            <a:t>一方で、今後見込まれる退職者の偏りを解消するため新規採用職員の拡充や復興事業に対応するための人件費等により、類似団体と比較すると</a:t>
          </a:r>
          <a:r>
            <a:rPr kumimoji="1" lang="en-US" altLang="ja-JP" sz="1000">
              <a:solidFill>
                <a:sysClr val="windowText" lastClr="000000"/>
              </a:solidFill>
              <a:effectLst/>
              <a:latin typeface="+mn-ea"/>
              <a:ea typeface="+mn-ea"/>
              <a:cs typeface="+mn-cs"/>
            </a:rPr>
            <a:t>6.2</a:t>
          </a:r>
          <a:r>
            <a:rPr kumimoji="1" lang="ja-JP" altLang="en-US" sz="1000">
              <a:solidFill>
                <a:sysClr val="windowText" lastClr="000000"/>
              </a:solidFill>
              <a:effectLst/>
              <a:latin typeface="+mn-ea"/>
              <a:ea typeface="+mn-ea"/>
              <a:cs typeface="+mn-cs"/>
            </a:rPr>
            <a:t>ポイント</a:t>
          </a:r>
          <a:r>
            <a:rPr kumimoji="1" lang="ja-JP" altLang="ja-JP" sz="1000">
              <a:solidFill>
                <a:sysClr val="windowText" lastClr="000000"/>
              </a:solidFill>
              <a:effectLst/>
              <a:latin typeface="+mn-ea"/>
              <a:ea typeface="+mn-ea"/>
              <a:cs typeface="+mn-cs"/>
            </a:rPr>
            <a:t>高いことから、今後も東日本大震災の復興創生事業を進めるにあたって関連して発生する経費等の財源確保や事業進行に係る経費の取捨選択に努め、将来の財政構造を視野に入れた経常経費の削減に努める。</a:t>
          </a:r>
          <a:endParaRPr lang="ja-JP" altLang="ja-JP" sz="1000">
            <a:solidFill>
              <a:sysClr val="windowText" lastClr="000000"/>
            </a:solidFill>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133350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24864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133350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2486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65</xdr:row>
      <xdr:rowOff>133350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4326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65</xdr:row>
      <xdr:rowOff>167132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43260"/>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149877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2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116332</xdr:rowOff>
    </xdr:from>
    <xdr:to>
      <xdr:col>7</xdr:col>
      <xdr:colOff>31750</xdr:colOff>
      <xdr:row>66</xdr:row>
      <xdr:rowOff>46482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31259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類似団体平均と比較し</a:t>
          </a:r>
          <a:r>
            <a:rPr kumimoji="1" lang="en-US" altLang="ja-JP" sz="1000">
              <a:solidFill>
                <a:schemeClr val="dk1"/>
              </a:solidFill>
              <a:effectLst/>
              <a:latin typeface="+mn-ea"/>
              <a:ea typeface="+mn-ea"/>
              <a:cs typeface="+mn-cs"/>
            </a:rPr>
            <a:t>53,927</a:t>
          </a:r>
          <a:r>
            <a:rPr kumimoji="1" lang="ja-JP" altLang="ja-JP" sz="1000">
              <a:solidFill>
                <a:schemeClr val="dk1"/>
              </a:solidFill>
              <a:effectLst/>
              <a:latin typeface="+mn-ea"/>
              <a:ea typeface="+mn-ea"/>
              <a:cs typeface="+mn-cs"/>
            </a:rPr>
            <a:t>円上回る要因は、東日本大震災による著しい人口流出が起こっている反面で復興事業に尽力する人件費を必要としているためと考えられる。前年度比較との</a:t>
          </a:r>
          <a:r>
            <a:rPr kumimoji="1" lang="en-US" altLang="ja-JP" sz="1000">
              <a:solidFill>
                <a:schemeClr val="dk1"/>
              </a:solidFill>
              <a:effectLst/>
              <a:latin typeface="+mn-ea"/>
              <a:ea typeface="+mn-ea"/>
              <a:cs typeface="+mn-cs"/>
            </a:rPr>
            <a:t>5,140</a:t>
          </a:r>
          <a:r>
            <a:rPr kumimoji="1" lang="ja-JP" altLang="ja-JP" sz="1000">
              <a:solidFill>
                <a:schemeClr val="dk1"/>
              </a:solidFill>
              <a:effectLst/>
              <a:latin typeface="+mn-ea"/>
              <a:ea typeface="+mn-ea"/>
              <a:cs typeface="+mn-cs"/>
            </a:rPr>
            <a:t>円増については、沿岸部で実施している、ほ場整備事業に係る換地業務の事業進捗による増加が影響をしていると考えられる。</a:t>
          </a:r>
          <a:endParaRPr lang="ja-JP" altLang="ja-JP" sz="11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64728</xdr:rowOff>
    </xdr:from>
    <xdr:to>
      <xdr:col>23</xdr:col>
      <xdr:colOff>133350</xdr:colOff>
      <xdr:row>83</xdr:row>
      <xdr:rowOff>85399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95078"/>
          <a:ext cx="8382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64728</xdr:rowOff>
    </xdr:from>
    <xdr:to>
      <xdr:col>19</xdr:col>
      <xdr:colOff>133350</xdr:colOff>
      <xdr:row>83</xdr:row>
      <xdr:rowOff>151637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295078"/>
          <a:ext cx="889000" cy="8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122258</xdr:rowOff>
    </xdr:from>
    <xdr:to>
      <xdr:col>15</xdr:col>
      <xdr:colOff>82550</xdr:colOff>
      <xdr:row>83</xdr:row>
      <xdr:rowOff>151637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352608"/>
          <a:ext cx="889000" cy="2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97841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159710</xdr:rowOff>
    </xdr:from>
    <xdr:to>
      <xdr:col>11</xdr:col>
      <xdr:colOff>31750</xdr:colOff>
      <xdr:row>83</xdr:row>
      <xdr:rowOff>122258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218610"/>
          <a:ext cx="889000" cy="1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104650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50980</xdr:rowOff>
    </xdr:from>
    <xdr:to>
      <xdr:col>7</xdr:col>
      <xdr:colOff>31750</xdr:colOff>
      <xdr:row>81</xdr:row>
      <xdr:rowOff>152580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162757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34599</xdr:rowOff>
    </xdr:from>
    <xdr:to>
      <xdr:col>23</xdr:col>
      <xdr:colOff>184150</xdr:colOff>
      <xdr:row>83</xdr:row>
      <xdr:rowOff>136199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6676</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2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13928</xdr:rowOff>
    </xdr:from>
    <xdr:to>
      <xdr:col>19</xdr:col>
      <xdr:colOff>184150</xdr:colOff>
      <xdr:row>83</xdr:row>
      <xdr:rowOff>115528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100305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100837</xdr:rowOff>
    </xdr:from>
    <xdr:to>
      <xdr:col>15</xdr:col>
      <xdr:colOff>133350</xdr:colOff>
      <xdr:row>84</xdr:row>
      <xdr:rowOff>30987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15764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41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71458</xdr:rowOff>
    </xdr:from>
    <xdr:to>
      <xdr:col>11</xdr:col>
      <xdr:colOff>82550</xdr:colOff>
      <xdr:row>84</xdr:row>
      <xdr:rowOff>1608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3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157835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3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108910</xdr:rowOff>
    </xdr:from>
    <xdr:to>
      <xdr:col>7</xdr:col>
      <xdr:colOff>31750</xdr:colOff>
      <xdr:row>83</xdr:row>
      <xdr:rowOff>39060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23837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5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人事院勧告の準拠による適正化を基本にしながら、現在は復興事業のマンパワーを確保するための人事体制に係る経費などが指数に含まれている。</a:t>
          </a:r>
          <a:endParaRPr lang="ja-JP" altLang="ja-JP" sz="11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今後も国の動向に準拠しながら適正な運営を進める。</a:t>
          </a:r>
          <a:endParaRPr lang="ja-JP" altLang="ja-JP" sz="11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51102</xdr:rowOff>
    </xdr:from>
    <xdr:to>
      <xdr:col>81</xdr:col>
      <xdr:colOff>44450</xdr:colOff>
      <xdr:row>81</xdr:row>
      <xdr:rowOff>51102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39385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51102</xdr:rowOff>
    </xdr:from>
    <xdr:to>
      <xdr:col>77</xdr:col>
      <xdr:colOff>44450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3938552"/>
          <a:ext cx="889000" cy="6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144841</xdr:rowOff>
    </xdr:from>
    <xdr:to>
      <xdr:col>72</xdr:col>
      <xdr:colOff>203200</xdr:colOff>
      <xdr:row>85</xdr:row>
      <xdr:rowOff>31750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375191"/>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75898</xdr:rowOff>
    </xdr:from>
    <xdr:to>
      <xdr:col>68</xdr:col>
      <xdr:colOff>152400</xdr:colOff>
      <xdr:row>83</xdr:row>
      <xdr:rowOff>144841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3062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302</xdr:rowOff>
    </xdr:from>
    <xdr:to>
      <xdr:col>81</xdr:col>
      <xdr:colOff>95250</xdr:colOff>
      <xdr:row>81</xdr:row>
      <xdr:rowOff>101902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93029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38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302</xdr:rowOff>
    </xdr:from>
    <xdr:to>
      <xdr:col>77</xdr:col>
      <xdr:colOff>95250</xdr:colOff>
      <xdr:row>81</xdr:row>
      <xdr:rowOff>101902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112079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6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94041</xdr:rowOff>
    </xdr:from>
    <xdr:to>
      <xdr:col>68</xdr:col>
      <xdr:colOff>203200</xdr:colOff>
      <xdr:row>84</xdr:row>
      <xdr:rowOff>24191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34368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東日本大震災による人口流出が進む一方で、将来を見据えた復興事業を実施するためには相応のマンパワーが必要であり、県内外から派遣職員が応援に来ていただいていることで職員数が増加しており、復興事業の推進を優先にしながら、注力のタイミングと定員のバランスの適正管理を計画的に行う。</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169926</xdr:rowOff>
    </xdr:from>
    <xdr:to>
      <xdr:col>81</xdr:col>
      <xdr:colOff>44450</xdr:colOff>
      <xdr:row>63</xdr:row>
      <xdr:rowOff>46736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79982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169926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754783"/>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87884</xdr:rowOff>
    </xdr:from>
    <xdr:to>
      <xdr:col>72</xdr:col>
      <xdr:colOff>203200</xdr:colOff>
      <xdr:row>62</xdr:row>
      <xdr:rowOff>124883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717784"/>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50884</xdr:rowOff>
    </xdr:from>
    <xdr:to>
      <xdr:col>68</xdr:col>
      <xdr:colOff>152400</xdr:colOff>
      <xdr:row>62</xdr:row>
      <xdr:rowOff>87884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8078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167386</xdr:rowOff>
    </xdr:from>
    <xdr:to>
      <xdr:col>81</xdr:col>
      <xdr:colOff>95250</xdr:colOff>
      <xdr:row>63</xdr:row>
      <xdr:rowOff>97536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139463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76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119126</xdr:rowOff>
    </xdr:from>
    <xdr:to>
      <xdr:col>77</xdr:col>
      <xdr:colOff>95250</xdr:colOff>
      <xdr:row>63</xdr:row>
      <xdr:rowOff>49276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34053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37084</xdr:rowOff>
    </xdr:from>
    <xdr:to>
      <xdr:col>68</xdr:col>
      <xdr:colOff>203200</xdr:colOff>
      <xdr:row>62</xdr:row>
      <xdr:rowOff>138684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123461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84</xdr:rowOff>
    </xdr:from>
    <xdr:to>
      <xdr:col>64</xdr:col>
      <xdr:colOff>152400</xdr:colOff>
      <xdr:row>62</xdr:row>
      <xdr:rowOff>101684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6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86461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71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mn-ea"/>
              <a:ea typeface="+mn-ea"/>
              <a:cs typeface="+mn-cs"/>
            </a:rPr>
            <a:t>　</a:t>
          </a:r>
          <a:r>
            <a:rPr lang="ja-JP" altLang="ja-JP" sz="1000">
              <a:solidFill>
                <a:schemeClr val="dk1"/>
              </a:solidFill>
              <a:effectLst/>
              <a:latin typeface="+mn-ea"/>
              <a:ea typeface="+mn-ea"/>
              <a:cs typeface="+mn-cs"/>
            </a:rPr>
            <a:t>過去に借入れた</a:t>
          </a:r>
          <a:r>
            <a:rPr lang="ja-JP" altLang="en-US" sz="1000">
              <a:solidFill>
                <a:schemeClr val="dk1"/>
              </a:solidFill>
              <a:effectLst/>
              <a:latin typeface="+mn-ea"/>
              <a:ea typeface="+mn-ea"/>
              <a:cs typeface="+mn-cs"/>
            </a:rPr>
            <a:t>災害復旧</a:t>
          </a:r>
          <a:r>
            <a:rPr lang="ja-JP" altLang="ja-JP" sz="1000">
              <a:solidFill>
                <a:schemeClr val="dk1"/>
              </a:solidFill>
              <a:effectLst/>
              <a:latin typeface="+mn-ea"/>
              <a:ea typeface="+mn-ea"/>
              <a:cs typeface="+mn-cs"/>
            </a:rPr>
            <a:t>事業や国営</a:t>
          </a:r>
          <a:r>
            <a:rPr lang="ja-JP" altLang="en-US" sz="1000">
              <a:solidFill>
                <a:schemeClr val="dk1"/>
              </a:solidFill>
              <a:effectLst/>
              <a:latin typeface="+mn-ea"/>
              <a:ea typeface="+mn-ea"/>
              <a:cs typeface="+mn-cs"/>
            </a:rPr>
            <a:t>土地改良</a:t>
          </a:r>
          <a:r>
            <a:rPr lang="ja-JP" altLang="ja-JP" sz="1000">
              <a:solidFill>
                <a:schemeClr val="dk1"/>
              </a:solidFill>
              <a:effectLst/>
              <a:latin typeface="+mn-ea"/>
              <a:ea typeface="+mn-ea"/>
              <a:cs typeface="+mn-cs"/>
            </a:rPr>
            <a:t>事業</a:t>
          </a:r>
          <a:r>
            <a:rPr kumimoji="1" lang="ja-JP" altLang="ja-JP" sz="1000">
              <a:solidFill>
                <a:schemeClr val="dk1"/>
              </a:solidFill>
              <a:effectLst/>
              <a:latin typeface="+mn-ea"/>
              <a:ea typeface="+mn-ea"/>
              <a:cs typeface="+mn-cs"/>
            </a:rPr>
            <a:t>の償還が</a:t>
          </a:r>
          <a:r>
            <a:rPr kumimoji="1" lang="en-US" altLang="ja-JP" sz="1000">
              <a:solidFill>
                <a:schemeClr val="dk1"/>
              </a:solidFill>
              <a:effectLst/>
              <a:latin typeface="+mn-ea"/>
              <a:ea typeface="+mn-ea"/>
              <a:cs typeface="+mn-cs"/>
            </a:rPr>
            <a:t>H29</a:t>
          </a:r>
          <a:r>
            <a:rPr kumimoji="1" lang="ja-JP" altLang="en-US" sz="1000">
              <a:solidFill>
                <a:schemeClr val="dk1"/>
              </a:solidFill>
              <a:effectLst/>
              <a:latin typeface="+mn-ea"/>
              <a:ea typeface="+mn-ea"/>
              <a:cs typeface="+mn-cs"/>
            </a:rPr>
            <a:t>年度</a:t>
          </a:r>
          <a:r>
            <a:rPr kumimoji="1" lang="ja-JP" altLang="ja-JP" sz="1000">
              <a:solidFill>
                <a:schemeClr val="dk1"/>
              </a:solidFill>
              <a:effectLst/>
              <a:latin typeface="+mn-ea"/>
              <a:ea typeface="+mn-ea"/>
              <a:cs typeface="+mn-cs"/>
            </a:rPr>
            <a:t>で終了した</a:t>
          </a:r>
          <a:r>
            <a:rPr lang="ja-JP" altLang="ja-JP" sz="1000">
              <a:solidFill>
                <a:schemeClr val="dk1"/>
              </a:solidFill>
              <a:effectLst/>
              <a:latin typeface="+mn-ea"/>
              <a:ea typeface="+mn-ea"/>
              <a:cs typeface="+mn-cs"/>
            </a:rPr>
            <a:t>ため</a:t>
          </a:r>
          <a:r>
            <a:rPr lang="ja-JP" altLang="en-US"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前年比ではポイントを下げている。しかし、東日本大震災以降は被災した町民が入居するための復興公営住宅建設事業や市街地整備に関連する町道等の整備を進めるために多額の地方債を発行していることや、</a:t>
          </a:r>
          <a:r>
            <a:rPr kumimoji="1" lang="en-US" altLang="ja-JP" sz="1000">
              <a:solidFill>
                <a:schemeClr val="dk1"/>
              </a:solidFill>
              <a:effectLst/>
              <a:latin typeface="+mn-ea"/>
              <a:ea typeface="+mn-ea"/>
              <a:cs typeface="+mn-cs"/>
            </a:rPr>
            <a:t>H29</a:t>
          </a:r>
          <a:r>
            <a:rPr kumimoji="1" lang="ja-JP" altLang="ja-JP" sz="1000">
              <a:solidFill>
                <a:schemeClr val="dk1"/>
              </a:solidFill>
              <a:effectLst/>
              <a:latin typeface="+mn-ea"/>
              <a:ea typeface="+mn-ea"/>
              <a:cs typeface="+mn-cs"/>
            </a:rPr>
            <a:t>年度に過疎地域に指定されたことから、各種過疎対策事業の財源として多額の地方債発行が見込まれていること等本数値は増加の推移が想定される。今後も迅速な生活再建を進める中で公平な世代間の負担とのバランスを注視していく。</a:t>
          </a:r>
          <a:endParaRPr lang="ja-JP" altLang="ja-JP" sz="11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138491</xdr:rowOff>
    </xdr:from>
    <xdr:to>
      <xdr:col>81</xdr:col>
      <xdr:colOff>44450</xdr:colOff>
      <xdr:row>41</xdr:row>
      <xdr:rowOff>139398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996491"/>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139398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140305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145867"/>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140305</xdr:rowOff>
    </xdr:from>
    <xdr:to>
      <xdr:col>68</xdr:col>
      <xdr:colOff>152400</xdr:colOff>
      <xdr:row>43</xdr:row>
      <xdr:rowOff>95250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341205"/>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59768</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91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89505</xdr:rowOff>
    </xdr:from>
    <xdr:to>
      <xdr:col>68</xdr:col>
      <xdr:colOff>203200</xdr:colOff>
      <xdr:row>43</xdr:row>
      <xdr:rowOff>19655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4432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133048</xdr:rowOff>
    </xdr:from>
    <xdr:to>
      <xdr:col>73</xdr:col>
      <xdr:colOff>44450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78800</xdr:rowOff>
    </xdr:from>
    <xdr:to>
      <xdr:col>64</xdr:col>
      <xdr:colOff>152400</xdr:colOff>
      <xdr:row>17</xdr:row>
      <xdr:rowOff>8950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19127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12,264
12,208
64.58
19,416,140
17,243,787
740,320
4,000,518
7,199,574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日本大震災の復興事業に関わる人件費の増と退職者数の世代間調整を図るための採用などが重なり、類似団体に比較して高くなっており、復興創生期間では同様に推移していくことが見込まれるが、適正な管理のなかで復興事業に比例して改善させ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42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4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8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39</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8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復興がハード事業のピークからソフト事業にシフトする時期になったことや復興事業により機能停止していた施設等の維持管理費に掛かる経費が近年の変化要因の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つと捉えている。膨大な復興事業を効果的かつ効率的に推進させるため適正なスクラップアンドビルドやアウトソーシングを取り入れながら運営に努める。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162379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361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140607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36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15</xdr:row>
      <xdr:rowOff>140607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98700"/>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167821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2987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類似団体・宮城県平均と比較しても低い数値であるが、県内３位の高齢化率（</a:t>
          </a:r>
          <a:r>
            <a:rPr kumimoji="1" lang="en-US" altLang="ja-JP" sz="1000">
              <a:solidFill>
                <a:schemeClr val="dk1"/>
              </a:solidFill>
              <a:effectLst/>
              <a:latin typeface="+mn-lt"/>
              <a:ea typeface="+mn-ea"/>
              <a:cs typeface="+mn-cs"/>
            </a:rPr>
            <a:t>38.9</a:t>
          </a:r>
          <a:r>
            <a:rPr kumimoji="1" lang="ja-JP" altLang="ja-JP" sz="1000">
              <a:solidFill>
                <a:schemeClr val="dk1"/>
              </a:solidFill>
              <a:effectLst/>
              <a:latin typeface="+mn-lt"/>
              <a:ea typeface="+mn-ea"/>
              <a:cs typeface="+mn-cs"/>
            </a:rPr>
            <a:t>％）を支えつつ、少子化対策に関連する削減困難な社会保障費であり、財政圧迫のない範囲で投資のみに頼らない効果的な取り組みとなるよう努める。</a:t>
          </a:r>
          <a:endParaRPr lang="ja-JP" altLang="ja-JP" sz="11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また、子ども医療費助成について、</a:t>
          </a:r>
          <a:r>
            <a:rPr kumimoji="1" lang="en-US" altLang="ja-JP" sz="1000">
              <a:solidFill>
                <a:schemeClr val="dk1"/>
              </a:solidFill>
              <a:effectLst/>
              <a:latin typeface="+mn-lt"/>
              <a:ea typeface="+mn-ea"/>
              <a:cs typeface="+mn-cs"/>
            </a:rPr>
            <a:t>H29.10</a:t>
          </a:r>
          <a:r>
            <a:rPr kumimoji="1" lang="ja-JP" altLang="ja-JP" sz="1000">
              <a:solidFill>
                <a:schemeClr val="dk1"/>
              </a:solidFill>
              <a:effectLst/>
              <a:latin typeface="+mn-lt"/>
              <a:ea typeface="+mn-ea"/>
              <a:cs typeface="+mn-cs"/>
            </a:rPr>
            <a:t>から</a:t>
          </a:r>
          <a:r>
            <a:rPr lang="ja-JP" altLang="ja-JP" sz="1000" b="0" i="0" baseline="0">
              <a:solidFill>
                <a:schemeClr val="dk1"/>
              </a:solidFill>
              <a:effectLst/>
              <a:latin typeface="+mn-lt"/>
              <a:ea typeface="+mn-ea"/>
              <a:cs typeface="+mn-cs"/>
            </a:rPr>
            <a:t>小学校～高校修了までの外来医療費の一部の助成を</a:t>
          </a:r>
          <a:r>
            <a:rPr kumimoji="1" lang="ja-JP" altLang="ja-JP" sz="1000">
              <a:solidFill>
                <a:schemeClr val="dk1"/>
              </a:solidFill>
              <a:effectLst/>
              <a:latin typeface="+mn-lt"/>
              <a:ea typeface="+mn-ea"/>
              <a:cs typeface="+mn-cs"/>
            </a:rPr>
            <a:t>拡充したことにより若干の増加傾向となっており、さらに、</a:t>
          </a:r>
          <a:r>
            <a:rPr kumimoji="1" lang="en-US" altLang="ja-JP" sz="1000">
              <a:solidFill>
                <a:schemeClr val="dk1"/>
              </a:solidFill>
              <a:effectLst/>
              <a:latin typeface="+mn-lt"/>
              <a:ea typeface="+mn-ea"/>
              <a:cs typeface="+mn-cs"/>
            </a:rPr>
            <a:t>R</a:t>
          </a:r>
          <a:r>
            <a:rPr kumimoji="1" lang="ja-JP" altLang="ja-JP" sz="1000">
              <a:solidFill>
                <a:schemeClr val="dk1"/>
              </a:solidFill>
              <a:effectLst/>
              <a:latin typeface="+mn-lt"/>
              <a:ea typeface="+mn-ea"/>
              <a:cs typeface="+mn-cs"/>
            </a:rPr>
            <a:t>元年度からは、小中学校</a:t>
          </a:r>
          <a:r>
            <a:rPr kumimoji="1" lang="ja-JP" altLang="en-US" sz="1000">
              <a:solidFill>
                <a:schemeClr val="dk1"/>
              </a:solidFill>
              <a:effectLst/>
              <a:latin typeface="+mn-lt"/>
              <a:ea typeface="+mn-ea"/>
              <a:cs typeface="+mn-cs"/>
            </a:rPr>
            <a:t>の第</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子以降の給食費の補助を行っているため、さらなる増加が見込まれる</a:t>
          </a:r>
          <a:r>
            <a:rPr kumimoji="1" lang="ja-JP" altLang="ja-JP" sz="1000">
              <a:solidFill>
                <a:schemeClr val="dk1"/>
              </a:solidFill>
              <a:effectLst/>
              <a:latin typeface="+mn-lt"/>
              <a:ea typeface="+mn-ea"/>
              <a:cs typeface="+mn-cs"/>
            </a:rPr>
            <a:t>。</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48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55</xdr:row>
      <xdr:rowOff>120650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1320800" y="948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同数値となっているものの、前年度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となっていることから、今後も、適正な他会計への繰出しを実施するとともに、公共施設などの適正な管理を行い、経費の必要性を踏まえた財政運営に努める。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117203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70534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56</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59430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164556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51592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92710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004800" y="9515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66403</xdr:rowOff>
    </xdr:from>
    <xdr:to>
      <xdr:col>82</xdr:col>
      <xdr:colOff>158750</xdr:colOff>
      <xdr:row>56</xdr:row>
      <xdr:rowOff>168003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38480</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63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的の企業会計である上水道・下水道事業会計へ補助費が大きくなっており、繰出金が少ない特徴がある。類似団体下位の状況を踏まえ、上下水道事業会計の健全化に注視しながら、一般会計との関係について適正な範囲の補助となるよう改善に取り組む。</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14986</xdr:rowOff>
    </xdr:from>
    <xdr:to>
      <xdr:col>82</xdr:col>
      <xdr:colOff>107950</xdr:colOff>
      <xdr:row>39</xdr:row>
      <xdr:rowOff>42418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7015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42418</xdr:rowOff>
    </xdr:from>
    <xdr:to>
      <xdr:col>78</xdr:col>
      <xdr:colOff>69850</xdr:colOff>
      <xdr:row>39</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7289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168148</xdr:rowOff>
    </xdr:from>
    <xdr:to>
      <xdr:col>73</xdr:col>
      <xdr:colOff>180975</xdr:colOff>
      <xdr:row>39</xdr:row>
      <xdr:rowOff>78994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6832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168148</xdr:rowOff>
    </xdr:from>
    <xdr:to>
      <xdr:col>69</xdr:col>
      <xdr:colOff>92075</xdr:colOff>
      <xdr:row>39</xdr:row>
      <xdr:rowOff>165862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68324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135636</xdr:rowOff>
    </xdr:from>
    <xdr:to>
      <xdr:col>82</xdr:col>
      <xdr:colOff>158750</xdr:colOff>
      <xdr:row>39</xdr:row>
      <xdr:rowOff>65786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107713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163068</xdr:rowOff>
    </xdr:from>
    <xdr:to>
      <xdr:col>78</xdr:col>
      <xdr:colOff>120650</xdr:colOff>
      <xdr:row>39</xdr:row>
      <xdr:rowOff>93218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77995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28194</xdr:rowOff>
    </xdr:from>
    <xdr:to>
      <xdr:col>74</xdr:col>
      <xdr:colOff>31750</xdr:colOff>
      <xdr:row>39</xdr:row>
      <xdr:rowOff>129794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114571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117348</xdr:rowOff>
    </xdr:from>
    <xdr:to>
      <xdr:col>69</xdr:col>
      <xdr:colOff>142875</xdr:colOff>
      <xdr:row>39</xdr:row>
      <xdr:rowOff>47498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32275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115062</xdr:rowOff>
    </xdr:from>
    <xdr:to>
      <xdr:col>65</xdr:col>
      <xdr:colOff>53975</xdr:colOff>
      <xdr:row>40</xdr:row>
      <xdr:rowOff>45212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29989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震災以前に普通建設事業の抑制に努めていたことによる元金償還額の減少により類似団体平均を</a:t>
          </a:r>
          <a:r>
            <a:rPr kumimoji="1" lang="en-US" altLang="ja-JP" sz="1000">
              <a:solidFill>
                <a:schemeClr val="dk1"/>
              </a:solidFill>
              <a:effectLst/>
              <a:latin typeface="+mn-lt"/>
              <a:ea typeface="+mn-ea"/>
              <a:cs typeface="+mn-cs"/>
            </a:rPr>
            <a:t>3.8</a:t>
          </a:r>
          <a:r>
            <a:rPr kumimoji="1" lang="ja-JP" altLang="en-US" sz="1000">
              <a:solidFill>
                <a:schemeClr val="dk1"/>
              </a:solidFill>
              <a:effectLst/>
              <a:latin typeface="+mn-lt"/>
              <a:ea typeface="+mn-ea"/>
              <a:cs typeface="+mn-cs"/>
            </a:rPr>
            <a:t>ポイント</a:t>
          </a:r>
          <a:r>
            <a:rPr kumimoji="1" lang="ja-JP" altLang="ja-JP" sz="1000">
              <a:solidFill>
                <a:schemeClr val="dk1"/>
              </a:solidFill>
              <a:effectLst/>
              <a:latin typeface="+mn-lt"/>
              <a:ea typeface="+mn-ea"/>
              <a:cs typeface="+mn-cs"/>
            </a:rPr>
            <a:t>下回ったことが考えられる。しかし、東日本大震災以降は被災した町民が入居するための復興公営住宅建設事業や市街地整備に関連する町道等の整備を進めるために多額の地方債を発行していることや、</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年度に過疎地域に指定されたことから、各種過疎対策事業の財源として多額の地方債発行が見込まれていること等本数値は増加の推移が想定されるため、他事業については、極力、起債に依存しない事業となるよう財政運営に努めたい。</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251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148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117856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48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77</xdr:row>
      <xdr:rowOff>51563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480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公債費以外の経常経費は、</a:t>
          </a:r>
          <a:r>
            <a:rPr kumimoji="1" lang="en-US" altLang="ja-JP" sz="900">
              <a:solidFill>
                <a:schemeClr val="dk1"/>
              </a:solidFill>
              <a:effectLst/>
              <a:latin typeface="+mn-lt"/>
              <a:ea typeface="+mn-ea"/>
              <a:cs typeface="+mn-cs"/>
            </a:rPr>
            <a:t>H24</a:t>
          </a:r>
          <a:r>
            <a:rPr kumimoji="1" lang="ja-JP" altLang="ja-JP" sz="900">
              <a:solidFill>
                <a:schemeClr val="dk1"/>
              </a:solidFill>
              <a:effectLst/>
              <a:latin typeface="+mn-lt"/>
              <a:ea typeface="+mn-ea"/>
              <a:cs typeface="+mn-cs"/>
            </a:rPr>
            <a:t>から震災復興に要する人件費の増加や、防災集団移転により買取った土地の維持管理費用が増加していることに加え、人口流出等に影響する収入の減少が進んでいることから、前年とほぼ同数値となった。</a:t>
          </a:r>
          <a:endParaRPr lang="ja-JP" altLang="ja-JP" sz="1050">
            <a:effectLst/>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今後は復興事業に比例する経費が落ち着きを見せ、震災以前の水準で推移するものと見込んでいるが、厳しい財政状況の中でも現状の課題を解決するためには計画や目標に沿った復興事業をすすめなくてはならない側面があり、今後も一般財源確保につながるあらゆる可能性の検討に努め経常経費収支比率の改善を図る。</a:t>
          </a:r>
          <a:endParaRPr lang="ja-JP" altLang="ja-JP" sz="105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42418</xdr:rowOff>
    </xdr:from>
    <xdr:to>
      <xdr:col>82</xdr:col>
      <xdr:colOff>107950</xdr:colOff>
      <xdr:row>79</xdr:row>
      <xdr:rowOff>101854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5869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42418</xdr:rowOff>
    </xdr:from>
    <xdr:to>
      <xdr:col>78</xdr:col>
      <xdr:colOff>69850</xdr:colOff>
      <xdr:row>79</xdr:row>
      <xdr:rowOff>78994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5869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79</xdr:row>
      <xdr:rowOff>78994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12063"/>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79</xdr:row>
      <xdr:rowOff>5842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12063"/>
          <a:ext cx="889000" cy="3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163068</xdr:rowOff>
    </xdr:from>
    <xdr:to>
      <xdr:col>78</xdr:col>
      <xdr:colOff>120650</xdr:colOff>
      <xdr:row>79</xdr:row>
      <xdr:rowOff>93218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77995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28194</xdr:rowOff>
    </xdr:from>
    <xdr:to>
      <xdr:col>74</xdr:col>
      <xdr:colOff>31750</xdr:colOff>
      <xdr:row>79</xdr:row>
      <xdr:rowOff>129794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114571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45990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126492</xdr:rowOff>
    </xdr:from>
    <xdr:to>
      <xdr:col>65</xdr:col>
      <xdr:colOff>53975</xdr:colOff>
      <xdr:row>79</xdr:row>
      <xdr:rowOff>56642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41419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76853</xdr:rowOff>
    </xdr:from>
    <xdr:to>
      <xdr:col>29</xdr:col>
      <xdr:colOff>127000</xdr:colOff>
      <xdr:row>16</xdr:row>
      <xdr:rowOff>92565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67678"/>
          <a:ext cx="647700" cy="1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57093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1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74651</xdr:rowOff>
    </xdr:from>
    <xdr:to>
      <xdr:col>26</xdr:col>
      <xdr:colOff>50800</xdr:colOff>
      <xdr:row>16</xdr:row>
      <xdr:rowOff>92565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65476"/>
          <a:ext cx="698500" cy="1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44727</xdr:rowOff>
    </xdr:from>
    <xdr:to>
      <xdr:col>22</xdr:col>
      <xdr:colOff>114300</xdr:colOff>
      <xdr:row>16</xdr:row>
      <xdr:rowOff>74651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35552"/>
          <a:ext cx="698500" cy="29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44727</xdr:rowOff>
    </xdr:from>
    <xdr:to>
      <xdr:col>18</xdr:col>
      <xdr:colOff>177800</xdr:colOff>
      <xdr:row>16</xdr:row>
      <xdr:rowOff>107698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35552"/>
          <a:ext cx="698500" cy="62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30091</xdr:rowOff>
    </xdr:from>
    <xdr:to>
      <xdr:col>15</xdr:col>
      <xdr:colOff>101600</xdr:colOff>
      <xdr:row>18</xdr:row>
      <xdr:rowOff>131691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26053</xdr:rowOff>
    </xdr:from>
    <xdr:to>
      <xdr:col>29</xdr:col>
      <xdr:colOff>177800</xdr:colOff>
      <xdr:row>16</xdr:row>
      <xdr:rowOff>127653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42580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6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41765</xdr:rowOff>
    </xdr:from>
    <xdr:to>
      <xdr:col>26</xdr:col>
      <xdr:colOff>101600</xdr:colOff>
      <xdr:row>16</xdr:row>
      <xdr:rowOff>143365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153542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23851</xdr:rowOff>
    </xdr:from>
    <xdr:to>
      <xdr:col>22</xdr:col>
      <xdr:colOff>165100</xdr:colOff>
      <xdr:row>16</xdr:row>
      <xdr:rowOff>125451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135628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165377</xdr:rowOff>
    </xdr:from>
    <xdr:to>
      <xdr:col>19</xdr:col>
      <xdr:colOff>38100</xdr:colOff>
      <xdr:row>16</xdr:row>
      <xdr:rowOff>95527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4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105704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56898</xdr:rowOff>
    </xdr:from>
    <xdr:to>
      <xdr:col>15</xdr:col>
      <xdr:colOff>101600</xdr:colOff>
      <xdr:row>16</xdr:row>
      <xdr:rowOff>158498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4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168675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1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266979</xdr:rowOff>
    </xdr:from>
    <xdr:to>
      <xdr:col>29</xdr:col>
      <xdr:colOff>127000</xdr:colOff>
      <xdr:row>36</xdr:row>
      <xdr:rowOff>139440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77329"/>
          <a:ext cx="647700" cy="215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266979</xdr:rowOff>
    </xdr:from>
    <xdr:to>
      <xdr:col>26</xdr:col>
      <xdr:colOff>50800</xdr:colOff>
      <xdr:row>36</xdr:row>
      <xdr:rowOff>22968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77329"/>
          <a:ext cx="698500" cy="98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218478</xdr:rowOff>
    </xdr:from>
    <xdr:to>
      <xdr:col>22</xdr:col>
      <xdr:colOff>114300</xdr:colOff>
      <xdr:row>36</xdr:row>
      <xdr:rowOff>22968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28828"/>
          <a:ext cx="698500" cy="147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218478</xdr:rowOff>
    </xdr:from>
    <xdr:to>
      <xdr:col>18</xdr:col>
      <xdr:colOff>177800</xdr:colOff>
      <xdr:row>35</xdr:row>
      <xdr:rowOff>290068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28828"/>
          <a:ext cx="698500" cy="71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120053</xdr:rowOff>
    </xdr:from>
    <xdr:to>
      <xdr:col>15</xdr:col>
      <xdr:colOff>101600</xdr:colOff>
      <xdr:row>37</xdr:row>
      <xdr:rowOff>50203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73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34980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5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88640</xdr:rowOff>
    </xdr:from>
    <xdr:to>
      <xdr:col>29</xdr:col>
      <xdr:colOff>177800</xdr:colOff>
      <xdr:row>37</xdr:row>
      <xdr:rowOff>18790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41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60717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1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216179</xdr:rowOff>
    </xdr:from>
    <xdr:to>
      <xdr:col>26</xdr:col>
      <xdr:colOff>101600</xdr:colOff>
      <xdr:row>35</xdr:row>
      <xdr:rowOff>317779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26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327956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315068</xdr:rowOff>
    </xdr:from>
    <xdr:to>
      <xdr:col>22</xdr:col>
      <xdr:colOff>165100</xdr:colOff>
      <xdr:row>36</xdr:row>
      <xdr:rowOff>73768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2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83945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9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167678</xdr:rowOff>
    </xdr:from>
    <xdr:to>
      <xdr:col>19</xdr:col>
      <xdr:colOff>38100</xdr:colOff>
      <xdr:row>35</xdr:row>
      <xdr:rowOff>269278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7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279455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239268</xdr:rowOff>
    </xdr:from>
    <xdr:to>
      <xdr:col>15</xdr:col>
      <xdr:colOff>101600</xdr:colOff>
      <xdr:row>35</xdr:row>
      <xdr:rowOff>340868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4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8145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1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12,264
12,208
64.58
19,416,140
17,243,787
740,320
4,000,518
7,199,574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48864</xdr:rowOff>
    </xdr:from>
    <xdr:to>
      <xdr:col>24</xdr:col>
      <xdr:colOff>63500</xdr:colOff>
      <xdr:row>35</xdr:row>
      <xdr:rowOff>60970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49614"/>
          <a:ext cx="838200" cy="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49403</xdr:rowOff>
    </xdr:from>
    <xdr:to>
      <xdr:col>19</xdr:col>
      <xdr:colOff>177800</xdr:colOff>
      <xdr:row>35</xdr:row>
      <xdr:rowOff>60970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050153"/>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49403</xdr:rowOff>
    </xdr:from>
    <xdr:to>
      <xdr:col>15</xdr:col>
      <xdr:colOff>50800</xdr:colOff>
      <xdr:row>35</xdr:row>
      <xdr:rowOff>72117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50153"/>
          <a:ext cx="889000" cy="2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72117</xdr:rowOff>
    </xdr:from>
    <xdr:to>
      <xdr:col>10</xdr:col>
      <xdr:colOff>114300</xdr:colOff>
      <xdr:row>35</xdr:row>
      <xdr:rowOff>119848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72867"/>
          <a:ext cx="889000" cy="4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6156</xdr:rowOff>
    </xdr:from>
    <xdr:to>
      <xdr:col>6</xdr:col>
      <xdr:colOff>38100</xdr:colOff>
      <xdr:row>37</xdr:row>
      <xdr:rowOff>107756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4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98883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4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169514</xdr:rowOff>
    </xdr:from>
    <xdr:to>
      <xdr:col>24</xdr:col>
      <xdr:colOff>114300</xdr:colOff>
      <xdr:row>35</xdr:row>
      <xdr:rowOff>99664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9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20941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5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10170</xdr:rowOff>
    </xdr:from>
    <xdr:to>
      <xdr:col>20</xdr:col>
      <xdr:colOff>38100</xdr:colOff>
      <xdr:row>35</xdr:row>
      <xdr:rowOff>111770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128297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78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170053</xdr:rowOff>
    </xdr:from>
    <xdr:to>
      <xdr:col>15</xdr:col>
      <xdr:colOff>101600</xdr:colOff>
      <xdr:row>35</xdr:row>
      <xdr:rowOff>100203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116730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77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21317</xdr:rowOff>
    </xdr:from>
    <xdr:to>
      <xdr:col>10</xdr:col>
      <xdr:colOff>165100</xdr:colOff>
      <xdr:row>35</xdr:row>
      <xdr:rowOff>122917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139444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7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69048</xdr:rowOff>
    </xdr:from>
    <xdr:to>
      <xdr:col>6</xdr:col>
      <xdr:colOff>38100</xdr:colOff>
      <xdr:row>35</xdr:row>
      <xdr:rowOff>170648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15725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84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22378</xdr:rowOff>
    </xdr:from>
    <xdr:to>
      <xdr:col>24</xdr:col>
      <xdr:colOff>63500</xdr:colOff>
      <xdr:row>56</xdr:row>
      <xdr:rowOff>41328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623578"/>
          <a:ext cx="838200" cy="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106023</xdr:rowOff>
    </xdr:from>
    <xdr:to>
      <xdr:col>19</xdr:col>
      <xdr:colOff>177800</xdr:colOff>
      <xdr:row>56</xdr:row>
      <xdr:rowOff>41328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535773"/>
          <a:ext cx="889000" cy="1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134398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106023</xdr:rowOff>
    </xdr:from>
    <xdr:to>
      <xdr:col>15</xdr:col>
      <xdr:colOff>50800</xdr:colOff>
      <xdr:row>55</xdr:row>
      <xdr:rowOff>128435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535773"/>
          <a:ext cx="8890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128435</xdr:rowOff>
    </xdr:from>
    <xdr:to>
      <xdr:col>10</xdr:col>
      <xdr:colOff>114300</xdr:colOff>
      <xdr:row>56</xdr:row>
      <xdr:rowOff>65515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558185"/>
          <a:ext cx="889000" cy="10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103436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108592</xdr:rowOff>
    </xdr:from>
    <xdr:to>
      <xdr:col>6</xdr:col>
      <xdr:colOff>38100</xdr:colOff>
      <xdr:row>57</xdr:row>
      <xdr:rowOff>38742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29869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143028</xdr:rowOff>
    </xdr:from>
    <xdr:to>
      <xdr:col>24</xdr:col>
      <xdr:colOff>114300</xdr:colOff>
      <xdr:row>56</xdr:row>
      <xdr:rowOff>73178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5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165905</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4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161978</xdr:rowOff>
    </xdr:from>
    <xdr:to>
      <xdr:col>20</xdr:col>
      <xdr:colOff>38100</xdr:colOff>
      <xdr:row>56</xdr:row>
      <xdr:rowOff>92128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5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108655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36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55223</xdr:rowOff>
    </xdr:from>
    <xdr:to>
      <xdr:col>15</xdr:col>
      <xdr:colOff>101600</xdr:colOff>
      <xdr:row>55</xdr:row>
      <xdr:rowOff>156823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4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1900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26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77635</xdr:rowOff>
    </xdr:from>
    <xdr:to>
      <xdr:col>10</xdr:col>
      <xdr:colOff>165100</xdr:colOff>
      <xdr:row>56</xdr:row>
      <xdr:rowOff>7785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5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24312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28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14715</xdr:rowOff>
    </xdr:from>
    <xdr:to>
      <xdr:col>6</xdr:col>
      <xdr:colOff>38100</xdr:colOff>
      <xdr:row>56</xdr:row>
      <xdr:rowOff>116315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132842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39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140202</xdr:rowOff>
    </xdr:from>
    <xdr:to>
      <xdr:col>24</xdr:col>
      <xdr:colOff>63500</xdr:colOff>
      <xdr:row>76</xdr:row>
      <xdr:rowOff>143861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170402"/>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84312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285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140202</xdr:rowOff>
    </xdr:from>
    <xdr:to>
      <xdr:col>19</xdr:col>
      <xdr:colOff>177800</xdr:colOff>
      <xdr:row>77</xdr:row>
      <xdr:rowOff>59736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170402"/>
          <a:ext cx="889000" cy="9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59736</xdr:rowOff>
    </xdr:from>
    <xdr:to>
      <xdr:col>15</xdr:col>
      <xdr:colOff>50800</xdr:colOff>
      <xdr:row>77</xdr:row>
      <xdr:rowOff>75395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261386"/>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75395</xdr:rowOff>
    </xdr:from>
    <xdr:to>
      <xdr:col>10</xdr:col>
      <xdr:colOff>114300</xdr:colOff>
      <xdr:row>77</xdr:row>
      <xdr:rowOff>164320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277045"/>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56331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145593</xdr:rowOff>
    </xdr:from>
    <xdr:to>
      <xdr:col>6</xdr:col>
      <xdr:colOff>38100</xdr:colOff>
      <xdr:row>78</xdr:row>
      <xdr:rowOff>75743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66870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4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93061</xdr:rowOff>
    </xdr:from>
    <xdr:to>
      <xdr:col>24</xdr:col>
      <xdr:colOff>114300</xdr:colOff>
      <xdr:row>77</xdr:row>
      <xdr:rowOff>23211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115938</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9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89402</xdr:rowOff>
    </xdr:from>
    <xdr:to>
      <xdr:col>20</xdr:col>
      <xdr:colOff>38100</xdr:colOff>
      <xdr:row>77</xdr:row>
      <xdr:rowOff>19552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36080</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28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8936</xdr:rowOff>
    </xdr:from>
    <xdr:to>
      <xdr:col>15</xdr:col>
      <xdr:colOff>101600</xdr:colOff>
      <xdr:row>77</xdr:row>
      <xdr:rowOff>110536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127063</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298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24595</xdr:rowOff>
    </xdr:from>
    <xdr:to>
      <xdr:col>10</xdr:col>
      <xdr:colOff>165100</xdr:colOff>
      <xdr:row>77</xdr:row>
      <xdr:rowOff>126195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2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142722</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300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113520</xdr:rowOff>
    </xdr:from>
    <xdr:to>
      <xdr:col>6</xdr:col>
      <xdr:colOff>38100</xdr:colOff>
      <xdr:row>78</xdr:row>
      <xdr:rowOff>43670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60197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0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18275</xdr:rowOff>
    </xdr:from>
    <xdr:to>
      <xdr:col>24</xdr:col>
      <xdr:colOff>63500</xdr:colOff>
      <xdr:row>98</xdr:row>
      <xdr:rowOff>68263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820375"/>
          <a:ext cx="838200" cy="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17951</xdr:rowOff>
    </xdr:from>
    <xdr:to>
      <xdr:col>19</xdr:col>
      <xdr:colOff>177800</xdr:colOff>
      <xdr:row>98</xdr:row>
      <xdr:rowOff>18275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820051"/>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17951</xdr:rowOff>
    </xdr:from>
    <xdr:to>
      <xdr:col>15</xdr:col>
      <xdr:colOff>50800</xdr:colOff>
      <xdr:row>98</xdr:row>
      <xdr:rowOff>143015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820051"/>
          <a:ext cx="889000" cy="1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143015</xdr:rowOff>
    </xdr:from>
    <xdr:to>
      <xdr:col>10</xdr:col>
      <xdr:colOff>114300</xdr:colOff>
      <xdr:row>98</xdr:row>
      <xdr:rowOff>146901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94511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123152</xdr:rowOff>
    </xdr:from>
    <xdr:to>
      <xdr:col>6</xdr:col>
      <xdr:colOff>38100</xdr:colOff>
      <xdr:row>97</xdr:row>
      <xdr:rowOff>53302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69829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17463</xdr:rowOff>
    </xdr:from>
    <xdr:to>
      <xdr:col>24</xdr:col>
      <xdr:colOff>114300</xdr:colOff>
      <xdr:row>98</xdr:row>
      <xdr:rowOff>119063</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8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167340</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79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138925</xdr:rowOff>
    </xdr:from>
    <xdr:to>
      <xdr:col>20</xdr:col>
      <xdr:colOff>38100</xdr:colOff>
      <xdr:row>98</xdr:row>
      <xdr:rowOff>69075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7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60202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86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138601</xdr:rowOff>
    </xdr:from>
    <xdr:to>
      <xdr:col>15</xdr:col>
      <xdr:colOff>101600</xdr:colOff>
      <xdr:row>98</xdr:row>
      <xdr:rowOff>68751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7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59878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86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92215</xdr:rowOff>
    </xdr:from>
    <xdr:to>
      <xdr:col>10</xdr:col>
      <xdr:colOff>165100</xdr:colOff>
      <xdr:row>99</xdr:row>
      <xdr:rowOff>22365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13492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9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96101</xdr:rowOff>
    </xdr:from>
    <xdr:to>
      <xdr:col>6</xdr:col>
      <xdr:colOff>38100</xdr:colOff>
      <xdr:row>99</xdr:row>
      <xdr:rowOff>26251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8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17378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9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15884</xdr:rowOff>
    </xdr:from>
    <xdr:to>
      <xdr:col>55</xdr:col>
      <xdr:colOff>0</xdr:colOff>
      <xdr:row>33</xdr:row>
      <xdr:rowOff>156594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159384"/>
          <a:ext cx="838200" cy="6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156594</xdr:rowOff>
    </xdr:from>
    <xdr:to>
      <xdr:col>50</xdr:col>
      <xdr:colOff>114300</xdr:colOff>
      <xdr:row>35</xdr:row>
      <xdr:rowOff>145229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814444"/>
          <a:ext cx="889000" cy="3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142629</xdr:rowOff>
    </xdr:from>
    <xdr:to>
      <xdr:col>45</xdr:col>
      <xdr:colOff>177800</xdr:colOff>
      <xdr:row>35</xdr:row>
      <xdr:rowOff>145229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143379"/>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110139</xdr:rowOff>
    </xdr:from>
    <xdr:to>
      <xdr:col>41</xdr:col>
      <xdr:colOff>50800</xdr:colOff>
      <xdr:row>35</xdr:row>
      <xdr:rowOff>142629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253639"/>
          <a:ext cx="889000" cy="88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22191</xdr:rowOff>
    </xdr:from>
    <xdr:to>
      <xdr:col>36</xdr:col>
      <xdr:colOff>165100</xdr:colOff>
      <xdr:row>38</xdr:row>
      <xdr:rowOff>123791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3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114918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63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136534</xdr:rowOff>
    </xdr:from>
    <xdr:to>
      <xdr:col>55</xdr:col>
      <xdr:colOff>50800</xdr:colOff>
      <xdr:row>30</xdr:row>
      <xdr:rowOff>66684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89561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06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105794</xdr:rowOff>
    </xdr:from>
    <xdr:to>
      <xdr:col>50</xdr:col>
      <xdr:colOff>165100</xdr:colOff>
      <xdr:row>34</xdr:row>
      <xdr:rowOff>35944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7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52471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53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94429</xdr:rowOff>
    </xdr:from>
    <xdr:to>
      <xdr:col>46</xdr:col>
      <xdr:colOff>38100</xdr:colOff>
      <xdr:row>36</xdr:row>
      <xdr:rowOff>24579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41106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7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91829</xdr:rowOff>
    </xdr:from>
    <xdr:to>
      <xdr:col>41</xdr:col>
      <xdr:colOff>101600</xdr:colOff>
      <xdr:row>36</xdr:row>
      <xdr:rowOff>21979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38506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6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59339</xdr:rowOff>
    </xdr:from>
    <xdr:to>
      <xdr:col>36</xdr:col>
      <xdr:colOff>165100</xdr:colOff>
      <xdr:row>30</xdr:row>
      <xdr:rowOff>160939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2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6016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497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60400</xdr:rowOff>
    </xdr:from>
    <xdr:to>
      <xdr:col>55</xdr:col>
      <xdr:colOff>0</xdr:colOff>
      <xdr:row>57</xdr:row>
      <xdr:rowOff>110167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661600"/>
          <a:ext cx="838200" cy="22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91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5800</xdr:rowOff>
    </xdr:from>
    <xdr:to>
      <xdr:col>50</xdr:col>
      <xdr:colOff>114300</xdr:colOff>
      <xdr:row>56</xdr:row>
      <xdr:rowOff>60400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8921200"/>
          <a:ext cx="889000" cy="74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5800</xdr:rowOff>
    </xdr:from>
    <xdr:to>
      <xdr:col>45</xdr:col>
      <xdr:colOff>177800</xdr:colOff>
      <xdr:row>53</xdr:row>
      <xdr:rowOff>18164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8921200"/>
          <a:ext cx="889000" cy="18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18164</xdr:rowOff>
    </xdr:from>
    <xdr:to>
      <xdr:col>41</xdr:col>
      <xdr:colOff>50800</xdr:colOff>
      <xdr:row>54</xdr:row>
      <xdr:rowOff>122627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105014"/>
          <a:ext cx="889000" cy="27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84617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100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10988</xdr:rowOff>
    </xdr:from>
    <xdr:to>
      <xdr:col>36</xdr:col>
      <xdr:colOff>165100</xdr:colOff>
      <xdr:row>58</xdr:row>
      <xdr:rowOff>112588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5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103715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100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59367</xdr:rowOff>
    </xdr:from>
    <xdr:to>
      <xdr:col>55</xdr:col>
      <xdr:colOff>50800</xdr:colOff>
      <xdr:row>57</xdr:row>
      <xdr:rowOff>160967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8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82244</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68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9600</xdr:rowOff>
    </xdr:from>
    <xdr:to>
      <xdr:col>50</xdr:col>
      <xdr:colOff>165100</xdr:colOff>
      <xdr:row>56</xdr:row>
      <xdr:rowOff>111200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6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127727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38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126450</xdr:rowOff>
    </xdr:from>
    <xdr:to>
      <xdr:col>46</xdr:col>
      <xdr:colOff>38100</xdr:colOff>
      <xdr:row>52</xdr:row>
      <xdr:rowOff>56600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88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73127</xdr:rowOff>
    </xdr:from>
    <xdr:ext cx="690189"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05205" y="864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138814</xdr:rowOff>
    </xdr:from>
    <xdr:to>
      <xdr:col>41</xdr:col>
      <xdr:colOff>101600</xdr:colOff>
      <xdr:row>53</xdr:row>
      <xdr:rowOff>68964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0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85491</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16205" y="88294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71827</xdr:rowOff>
    </xdr:from>
    <xdr:to>
      <xdr:col>36</xdr:col>
      <xdr:colOff>165100</xdr:colOff>
      <xdr:row>55</xdr:row>
      <xdr:rowOff>1977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3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18504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910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68532</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3098732"/>
          <a:ext cx="1270" cy="490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57692</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6022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15208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87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68532</xdr:rowOff>
    </xdr:from>
    <xdr:to>
      <xdr:col>55</xdr:col>
      <xdr:colOff>88900</xdr:colOff>
      <xdr:row>76</xdr:row>
      <xdr:rowOff>68532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09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165173</xdr:rowOff>
    </xdr:from>
    <xdr:to>
      <xdr:col>55</xdr:col>
      <xdr:colOff>0</xdr:colOff>
      <xdr:row>78</xdr:row>
      <xdr:rowOff>106380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195373"/>
          <a:ext cx="838200" cy="28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102142</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7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123715</xdr:rowOff>
    </xdr:from>
    <xdr:to>
      <xdr:col>55</xdr:col>
      <xdr:colOff>50800</xdr:colOff>
      <xdr:row>79</xdr:row>
      <xdr:rowOff>53865</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9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82552</xdr:rowOff>
    </xdr:from>
    <xdr:to>
      <xdr:col>50</xdr:col>
      <xdr:colOff>114300</xdr:colOff>
      <xdr:row>76</xdr:row>
      <xdr:rowOff>165173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2255502"/>
          <a:ext cx="889000" cy="9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135531</xdr:rowOff>
    </xdr:from>
    <xdr:to>
      <xdr:col>50</xdr:col>
      <xdr:colOff>165100</xdr:colOff>
      <xdr:row>79</xdr:row>
      <xdr:rowOff>65681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50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56808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60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82552</xdr:rowOff>
    </xdr:from>
    <xdr:to>
      <xdr:col>45</xdr:col>
      <xdr:colOff>177800</xdr:colOff>
      <xdr:row>72</xdr:row>
      <xdr:rowOff>54651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2255502"/>
          <a:ext cx="889000" cy="1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132883</xdr:rowOff>
    </xdr:from>
    <xdr:to>
      <xdr:col>46</xdr:col>
      <xdr:colOff>38100</xdr:colOff>
      <xdr:row>79</xdr:row>
      <xdr:rowOff>63033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5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54160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54651</xdr:rowOff>
    </xdr:from>
    <xdr:to>
      <xdr:col>41</xdr:col>
      <xdr:colOff>50800</xdr:colOff>
      <xdr:row>75</xdr:row>
      <xdr:rowOff>40227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2399051"/>
          <a:ext cx="889000" cy="49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87880</xdr:rowOff>
    </xdr:from>
    <xdr:to>
      <xdr:col>41</xdr:col>
      <xdr:colOff>101600</xdr:colOff>
      <xdr:row>79</xdr:row>
      <xdr:rowOff>18030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6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9157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113801</xdr:rowOff>
    </xdr:from>
    <xdr:to>
      <xdr:col>36</xdr:col>
      <xdr:colOff>165100</xdr:colOff>
      <xdr:row>79</xdr:row>
      <xdr:rowOff>43951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35078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55580</xdr:rowOff>
    </xdr:from>
    <xdr:to>
      <xdr:col>55</xdr:col>
      <xdr:colOff>50800</xdr:colOff>
      <xdr:row>78</xdr:row>
      <xdr:rowOff>157180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14957</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114373</xdr:rowOff>
    </xdr:from>
    <xdr:to>
      <xdr:col>50</xdr:col>
      <xdr:colOff>165100</xdr:colOff>
      <xdr:row>77</xdr:row>
      <xdr:rowOff>44523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4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61049</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291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31752</xdr:rowOff>
    </xdr:from>
    <xdr:to>
      <xdr:col>46</xdr:col>
      <xdr:colOff>38100</xdr:colOff>
      <xdr:row>71</xdr:row>
      <xdr:rowOff>133352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22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69</xdr:row>
      <xdr:rowOff>149879</xdr:rowOff>
    </xdr:from>
    <xdr:ext cx="69018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05205" y="11979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3851</xdr:rowOff>
    </xdr:from>
    <xdr:to>
      <xdr:col>41</xdr:col>
      <xdr:colOff>101600</xdr:colOff>
      <xdr:row>72</xdr:row>
      <xdr:rowOff>105451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23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121978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212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160877</xdr:rowOff>
    </xdr:from>
    <xdr:to>
      <xdr:col>36</xdr:col>
      <xdr:colOff>165100</xdr:colOff>
      <xdr:row>75</xdr:row>
      <xdr:rowOff>91027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8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107554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62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86179</xdr:rowOff>
    </xdr:from>
    <xdr:to>
      <xdr:col>55</xdr:col>
      <xdr:colOff>0</xdr:colOff>
      <xdr:row>98</xdr:row>
      <xdr:rowOff>120968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88279"/>
          <a:ext cx="838200" cy="3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89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120968</xdr:rowOff>
    </xdr:from>
    <xdr:to>
      <xdr:col>50</xdr:col>
      <xdr:colOff>114300</xdr:colOff>
      <xdr:row>99</xdr:row>
      <xdr:rowOff>42346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23068"/>
          <a:ext cx="889000" cy="9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42346</xdr:rowOff>
    </xdr:from>
    <xdr:to>
      <xdr:col>45</xdr:col>
      <xdr:colOff>177800</xdr:colOff>
      <xdr:row>99</xdr:row>
      <xdr:rowOff>85722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7015896"/>
          <a:ext cx="889000" cy="4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167053</xdr:rowOff>
    </xdr:from>
    <xdr:to>
      <xdr:col>41</xdr:col>
      <xdr:colOff>50800</xdr:colOff>
      <xdr:row>99</xdr:row>
      <xdr:rowOff>85722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69153"/>
          <a:ext cx="889000" cy="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167832</xdr:rowOff>
    </xdr:from>
    <xdr:to>
      <xdr:col>36</xdr:col>
      <xdr:colOff>165100</xdr:colOff>
      <xdr:row>99</xdr:row>
      <xdr:rowOff>97982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6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89109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706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35379</xdr:rowOff>
    </xdr:from>
    <xdr:to>
      <xdr:col>55</xdr:col>
      <xdr:colOff>50800</xdr:colOff>
      <xdr:row>98</xdr:row>
      <xdr:rowOff>136979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58256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8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70168</xdr:rowOff>
    </xdr:from>
    <xdr:to>
      <xdr:col>50</xdr:col>
      <xdr:colOff>165100</xdr:colOff>
      <xdr:row>99</xdr:row>
      <xdr:rowOff>318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7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16845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4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162996</xdr:rowOff>
    </xdr:from>
    <xdr:to>
      <xdr:col>46</xdr:col>
      <xdr:colOff>38100</xdr:colOff>
      <xdr:row>99</xdr:row>
      <xdr:rowOff>93146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84273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34922</xdr:rowOff>
    </xdr:from>
    <xdr:to>
      <xdr:col>41</xdr:col>
      <xdr:colOff>101600</xdr:colOff>
      <xdr:row>99</xdr:row>
      <xdr:rowOff>136522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70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127649</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1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116253</xdr:rowOff>
    </xdr:from>
    <xdr:to>
      <xdr:col>36</xdr:col>
      <xdr:colOff>165100</xdr:colOff>
      <xdr:row>99</xdr:row>
      <xdr:rowOff>46403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62930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9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52462</xdr:rowOff>
    </xdr:from>
    <xdr:to>
      <xdr:col>85</xdr:col>
      <xdr:colOff>127000</xdr:colOff>
      <xdr:row>32</xdr:row>
      <xdr:rowOff>142269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5195962"/>
          <a:ext cx="8382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97241</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2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142269</xdr:rowOff>
    </xdr:from>
    <xdr:to>
      <xdr:col>81</xdr:col>
      <xdr:colOff>50800</xdr:colOff>
      <xdr:row>33</xdr:row>
      <xdr:rowOff>130839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562866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88380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7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63957</xdr:rowOff>
    </xdr:from>
    <xdr:to>
      <xdr:col>76</xdr:col>
      <xdr:colOff>114300</xdr:colOff>
      <xdr:row>33</xdr:row>
      <xdr:rowOff>130839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5378907"/>
          <a:ext cx="889000" cy="40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78529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63957</xdr:rowOff>
    </xdr:from>
    <xdr:to>
      <xdr:col>71</xdr:col>
      <xdr:colOff>177800</xdr:colOff>
      <xdr:row>35</xdr:row>
      <xdr:rowOff>121271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5378907"/>
          <a:ext cx="889000" cy="7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58978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9652</xdr:rowOff>
    </xdr:from>
    <xdr:to>
      <xdr:col>67</xdr:col>
      <xdr:colOff>101600</xdr:colOff>
      <xdr:row>39</xdr:row>
      <xdr:rowOff>111252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102379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8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1662</xdr:rowOff>
    </xdr:from>
    <xdr:to>
      <xdr:col>85</xdr:col>
      <xdr:colOff>177800</xdr:colOff>
      <xdr:row>30</xdr:row>
      <xdr:rowOff>103262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1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126139</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09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91469</xdr:rowOff>
    </xdr:from>
    <xdr:to>
      <xdr:col>81</xdr:col>
      <xdr:colOff>101600</xdr:colOff>
      <xdr:row>33</xdr:row>
      <xdr:rowOff>21619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5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38146</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181795" y="53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80039</xdr:rowOff>
    </xdr:from>
    <xdr:to>
      <xdr:col>76</xdr:col>
      <xdr:colOff>165100</xdr:colOff>
      <xdr:row>34</xdr:row>
      <xdr:rowOff>10189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7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26716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551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13157</xdr:rowOff>
    </xdr:from>
    <xdr:to>
      <xdr:col>72</xdr:col>
      <xdr:colOff>38100</xdr:colOff>
      <xdr:row>31</xdr:row>
      <xdr:rowOff>114757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32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131284</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03795" y="510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70471</xdr:rowOff>
    </xdr:from>
    <xdr:to>
      <xdr:col>67</xdr:col>
      <xdr:colOff>101600</xdr:colOff>
      <xdr:row>36</xdr:row>
      <xdr:rowOff>621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0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17148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58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42202</xdr:rowOff>
    </xdr:from>
    <xdr:to>
      <xdr:col>85</xdr:col>
      <xdr:colOff>127000</xdr:colOff>
      <xdr:row>77</xdr:row>
      <xdr:rowOff>45838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243852"/>
          <a:ext cx="8382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42202</xdr:rowOff>
    </xdr:from>
    <xdr:to>
      <xdr:col>81</xdr:col>
      <xdr:colOff>50800</xdr:colOff>
      <xdr:row>77</xdr:row>
      <xdr:rowOff>65633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4385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55201</xdr:rowOff>
    </xdr:from>
    <xdr:to>
      <xdr:col>76</xdr:col>
      <xdr:colOff>114300</xdr:colOff>
      <xdr:row>77</xdr:row>
      <xdr:rowOff>65633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25685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44678</xdr:rowOff>
    </xdr:from>
    <xdr:to>
      <xdr:col>71</xdr:col>
      <xdr:colOff>177800</xdr:colOff>
      <xdr:row>77</xdr:row>
      <xdr:rowOff>55201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24632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91446</xdr:rowOff>
    </xdr:from>
    <xdr:to>
      <xdr:col>67</xdr:col>
      <xdr:colOff>101600</xdr:colOff>
      <xdr:row>77</xdr:row>
      <xdr:rowOff>21596</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38122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166488</xdr:rowOff>
    </xdr:from>
    <xdr:to>
      <xdr:col>85</xdr:col>
      <xdr:colOff>177800</xdr:colOff>
      <xdr:row>77</xdr:row>
      <xdr:rowOff>96638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144915</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7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162852</xdr:rowOff>
    </xdr:from>
    <xdr:to>
      <xdr:col>81</xdr:col>
      <xdr:colOff>101600</xdr:colOff>
      <xdr:row>77</xdr:row>
      <xdr:rowOff>93002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84129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14833</xdr:rowOff>
    </xdr:from>
    <xdr:to>
      <xdr:col>76</xdr:col>
      <xdr:colOff>165100</xdr:colOff>
      <xdr:row>77</xdr:row>
      <xdr:rowOff>116433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107560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3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4401</xdr:rowOff>
    </xdr:from>
    <xdr:to>
      <xdr:col>72</xdr:col>
      <xdr:colOff>38100</xdr:colOff>
      <xdr:row>77</xdr:row>
      <xdr:rowOff>106001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97128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165328</xdr:rowOff>
    </xdr:from>
    <xdr:to>
      <xdr:col>67</xdr:col>
      <xdr:colOff>101600</xdr:colOff>
      <xdr:row>77</xdr:row>
      <xdr:rowOff>95478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86605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68405</xdr:rowOff>
    </xdr:from>
    <xdr:to>
      <xdr:col>85</xdr:col>
      <xdr:colOff>126364</xdr:colOff>
      <xdr:row>99</xdr:row>
      <xdr:rowOff>44439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6699055"/>
          <a:ext cx="1269" cy="31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50738</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242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44439</xdr:rowOff>
    </xdr:from>
    <xdr:to>
      <xdr:col>86</xdr:col>
      <xdr:colOff>25400</xdr:colOff>
      <xdr:row>99</xdr:row>
      <xdr:rowOff>44439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7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15082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6474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68405</xdr:rowOff>
    </xdr:from>
    <xdr:to>
      <xdr:col>86</xdr:col>
      <xdr:colOff>25400</xdr:colOff>
      <xdr:row>97</xdr:row>
      <xdr:rowOff>68405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69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88729</xdr:rowOff>
    </xdr:from>
    <xdr:to>
      <xdr:col>85</xdr:col>
      <xdr:colOff>127000</xdr:colOff>
      <xdr:row>97</xdr:row>
      <xdr:rowOff>68405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547929"/>
          <a:ext cx="838200" cy="15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95187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97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116760</xdr:rowOff>
    </xdr:from>
    <xdr:to>
      <xdr:col>85</xdr:col>
      <xdr:colOff>177800</xdr:colOff>
      <xdr:row>99</xdr:row>
      <xdr:rowOff>46910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88729</xdr:rowOff>
    </xdr:from>
    <xdr:to>
      <xdr:col>81</xdr:col>
      <xdr:colOff>50800</xdr:colOff>
      <xdr:row>96</xdr:row>
      <xdr:rowOff>120134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547929"/>
          <a:ext cx="889000" cy="3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119030</xdr:rowOff>
    </xdr:from>
    <xdr:to>
      <xdr:col>81</xdr:col>
      <xdr:colOff>101600</xdr:colOff>
      <xdr:row>99</xdr:row>
      <xdr:rowOff>49180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40307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130156</xdr:rowOff>
    </xdr:from>
    <xdr:to>
      <xdr:col>76</xdr:col>
      <xdr:colOff>114300</xdr:colOff>
      <xdr:row>96</xdr:row>
      <xdr:rowOff>120134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5560656"/>
          <a:ext cx="889000" cy="10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121081</xdr:rowOff>
    </xdr:from>
    <xdr:to>
      <xdr:col>76</xdr:col>
      <xdr:colOff>165100</xdr:colOff>
      <xdr:row>99</xdr:row>
      <xdr:rowOff>51231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2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42358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130156</xdr:rowOff>
    </xdr:from>
    <xdr:to>
      <xdr:col>71</xdr:col>
      <xdr:colOff>177800</xdr:colOff>
      <xdr:row>95</xdr:row>
      <xdr:rowOff>128859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5560656"/>
          <a:ext cx="889000" cy="8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59953</xdr:rowOff>
    </xdr:from>
    <xdr:to>
      <xdr:col>72</xdr:col>
      <xdr:colOff>38100</xdr:colOff>
      <xdr:row>98</xdr:row>
      <xdr:rowOff>161553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152680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123569</xdr:rowOff>
    </xdr:from>
    <xdr:to>
      <xdr:col>67</xdr:col>
      <xdr:colOff>101600</xdr:colOff>
      <xdr:row>99</xdr:row>
      <xdr:rowOff>53719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2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44846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17605</xdr:rowOff>
    </xdr:from>
    <xdr:to>
      <xdr:col>85</xdr:col>
      <xdr:colOff>177800</xdr:colOff>
      <xdr:row>97</xdr:row>
      <xdr:rowOff>119205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142082</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0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37929</xdr:rowOff>
    </xdr:from>
    <xdr:to>
      <xdr:col>81</xdr:col>
      <xdr:colOff>101600</xdr:colOff>
      <xdr:row>96</xdr:row>
      <xdr:rowOff>139529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4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156056</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27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69334</xdr:rowOff>
    </xdr:from>
    <xdr:to>
      <xdr:col>76</xdr:col>
      <xdr:colOff>165100</xdr:colOff>
      <xdr:row>96</xdr:row>
      <xdr:rowOff>170934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5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16011</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30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79356</xdr:rowOff>
    </xdr:from>
    <xdr:to>
      <xdr:col>72</xdr:col>
      <xdr:colOff>38100</xdr:colOff>
      <xdr:row>91</xdr:row>
      <xdr:rowOff>9506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55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26033</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528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78059</xdr:rowOff>
    </xdr:from>
    <xdr:to>
      <xdr:col>67</xdr:col>
      <xdr:colOff>101600</xdr:colOff>
      <xdr:row>96</xdr:row>
      <xdr:rowOff>8209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3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24736</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14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153759</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68859"/>
          <a:ext cx="8382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97617</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1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146088</xdr:rowOff>
    </xdr:from>
    <xdr:to>
      <xdr:col>98</xdr:col>
      <xdr:colOff>38100</xdr:colOff>
      <xdr:row>39</xdr:row>
      <xdr:rowOff>76238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92765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102959</xdr:rowOff>
    </xdr:from>
    <xdr:to>
      <xdr:col>116</xdr:col>
      <xdr:colOff>114300</xdr:colOff>
      <xdr:row>39</xdr:row>
      <xdr:rowOff>33109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62336</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0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67256</xdr:rowOff>
    </xdr:from>
    <xdr:to>
      <xdr:col>116</xdr:col>
      <xdr:colOff>63500</xdr:colOff>
      <xdr:row>58</xdr:row>
      <xdr:rowOff>71303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11356"/>
          <a:ext cx="8382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35801</xdr:rowOff>
    </xdr:from>
    <xdr:to>
      <xdr:col>111</xdr:col>
      <xdr:colOff>177800</xdr:colOff>
      <xdr:row>58</xdr:row>
      <xdr:rowOff>71303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979901"/>
          <a:ext cx="8890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35801</xdr:rowOff>
    </xdr:from>
    <xdr:to>
      <xdr:col>107</xdr:col>
      <xdr:colOff>50800</xdr:colOff>
      <xdr:row>58</xdr:row>
      <xdr:rowOff>41173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97990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22131</xdr:rowOff>
    </xdr:from>
    <xdr:to>
      <xdr:col>102</xdr:col>
      <xdr:colOff>114300</xdr:colOff>
      <xdr:row>58</xdr:row>
      <xdr:rowOff>41173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966231"/>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48552</xdr:rowOff>
    </xdr:from>
    <xdr:to>
      <xdr:col>98</xdr:col>
      <xdr:colOff>38100</xdr:colOff>
      <xdr:row>58</xdr:row>
      <xdr:rowOff>150152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141279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16456</xdr:rowOff>
    </xdr:from>
    <xdr:to>
      <xdr:col>116</xdr:col>
      <xdr:colOff>114300</xdr:colOff>
      <xdr:row>58</xdr:row>
      <xdr:rowOff>118056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133415</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0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20503</xdr:rowOff>
    </xdr:from>
    <xdr:to>
      <xdr:col>112</xdr:col>
      <xdr:colOff>38100</xdr:colOff>
      <xdr:row>58</xdr:row>
      <xdr:rowOff>122103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113230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05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156451</xdr:rowOff>
    </xdr:from>
    <xdr:to>
      <xdr:col>107</xdr:col>
      <xdr:colOff>101600</xdr:colOff>
      <xdr:row>58</xdr:row>
      <xdr:rowOff>86601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77728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0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161823</xdr:rowOff>
    </xdr:from>
    <xdr:to>
      <xdr:col>102</xdr:col>
      <xdr:colOff>165100</xdr:colOff>
      <xdr:row>58</xdr:row>
      <xdr:rowOff>91973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83100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02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142781</xdr:rowOff>
    </xdr:from>
    <xdr:to>
      <xdr:col>98</xdr:col>
      <xdr:colOff>38100</xdr:colOff>
      <xdr:row>58</xdr:row>
      <xdr:rowOff>72931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89458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69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35103</xdr:rowOff>
    </xdr:from>
    <xdr:to>
      <xdr:col>116</xdr:col>
      <xdr:colOff>63500</xdr:colOff>
      <xdr:row>78</xdr:row>
      <xdr:rowOff>37224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408203"/>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37224</xdr:rowOff>
    </xdr:from>
    <xdr:to>
      <xdr:col>111</xdr:col>
      <xdr:colOff>177800</xdr:colOff>
      <xdr:row>78</xdr:row>
      <xdr:rowOff>43014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410324"/>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43014</xdr:rowOff>
    </xdr:from>
    <xdr:to>
      <xdr:col>107</xdr:col>
      <xdr:colOff>50800</xdr:colOff>
      <xdr:row>78</xdr:row>
      <xdr:rowOff>49327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416114"/>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18720</xdr:rowOff>
    </xdr:from>
    <xdr:to>
      <xdr:col>102</xdr:col>
      <xdr:colOff>114300</xdr:colOff>
      <xdr:row>78</xdr:row>
      <xdr:rowOff>49327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391820"/>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164960</xdr:rowOff>
    </xdr:from>
    <xdr:to>
      <xdr:col>98</xdr:col>
      <xdr:colOff>38100</xdr:colOff>
      <xdr:row>77</xdr:row>
      <xdr:rowOff>95110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111637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155753</xdr:rowOff>
    </xdr:from>
    <xdr:to>
      <xdr:col>116</xdr:col>
      <xdr:colOff>114300</xdr:colOff>
      <xdr:row>78</xdr:row>
      <xdr:rowOff>85903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3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134180</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33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157874</xdr:rowOff>
    </xdr:from>
    <xdr:to>
      <xdr:col>112</xdr:col>
      <xdr:colOff>38100</xdr:colOff>
      <xdr:row>78</xdr:row>
      <xdr:rowOff>88024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3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79151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163664</xdr:rowOff>
    </xdr:from>
    <xdr:to>
      <xdr:col>107</xdr:col>
      <xdr:colOff>101600</xdr:colOff>
      <xdr:row>78</xdr:row>
      <xdr:rowOff>93814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3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84941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45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169977</xdr:rowOff>
    </xdr:from>
    <xdr:to>
      <xdr:col>102</xdr:col>
      <xdr:colOff>165100</xdr:colOff>
      <xdr:row>78</xdr:row>
      <xdr:rowOff>100127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3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91254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4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139370</xdr:rowOff>
    </xdr:from>
    <xdr:to>
      <xdr:col>98</xdr:col>
      <xdr:colOff>38100</xdr:colOff>
      <xdr:row>78</xdr:row>
      <xdr:rowOff>69520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3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60647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43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歳出決算総額は、住民一人当たり</a:t>
          </a:r>
          <a:r>
            <a:rPr lang="en-US" altLang="ja-JP" sz="1000">
              <a:solidFill>
                <a:schemeClr val="dk1"/>
              </a:solidFill>
              <a:effectLst/>
              <a:latin typeface="+mn-lt"/>
              <a:ea typeface="+mn-ea"/>
              <a:cs typeface="+mn-cs"/>
            </a:rPr>
            <a:t>1,406,049</a:t>
          </a:r>
          <a:r>
            <a:rPr lang="ja-JP" altLang="ja-JP" sz="1000">
              <a:solidFill>
                <a:schemeClr val="dk1"/>
              </a:solidFill>
              <a:effectLst/>
              <a:latin typeface="+mn-lt"/>
              <a:ea typeface="+mn-ea"/>
              <a:cs typeface="+mn-cs"/>
            </a:rPr>
            <a:t>円となっており、普通建設事業費及び</a:t>
          </a:r>
          <a:r>
            <a:rPr lang="ja-JP" altLang="en-US" sz="1000">
              <a:solidFill>
                <a:schemeClr val="dk1"/>
              </a:solidFill>
              <a:effectLst/>
              <a:latin typeface="+mn-lt"/>
              <a:ea typeface="+mn-ea"/>
              <a:cs typeface="+mn-cs"/>
            </a:rPr>
            <a:t>補助費等</a:t>
          </a:r>
          <a:r>
            <a:rPr lang="ja-JP" altLang="ja-JP" sz="1000">
              <a:solidFill>
                <a:schemeClr val="dk1"/>
              </a:solidFill>
              <a:effectLst/>
              <a:latin typeface="+mn-lt"/>
              <a:ea typeface="+mn-ea"/>
              <a:cs typeface="+mn-cs"/>
            </a:rPr>
            <a:t>が約５割を占めている。</a:t>
          </a:r>
          <a:r>
            <a:rPr lang="ja-JP" altLang="ja-JP" sz="1100">
              <a:solidFill>
                <a:schemeClr val="dk1"/>
              </a:solidFill>
              <a:effectLst/>
              <a:latin typeface="+mn-lt"/>
              <a:ea typeface="+mn-ea"/>
              <a:cs typeface="+mn-cs"/>
            </a:rPr>
            <a:t>補助費等</a:t>
          </a:r>
          <a:r>
            <a:rPr lang="ja-JP" altLang="ja-JP" sz="1000">
              <a:solidFill>
                <a:schemeClr val="dk1"/>
              </a:solidFill>
              <a:effectLst/>
              <a:latin typeface="+mn-lt"/>
              <a:ea typeface="+mn-ea"/>
              <a:cs typeface="+mn-cs"/>
            </a:rPr>
            <a:t>は類似団体と比較すると５倍以上となっており、</a:t>
          </a:r>
          <a:r>
            <a:rPr lang="ja-JP" altLang="en-US" sz="1000">
              <a:solidFill>
                <a:schemeClr val="dk1"/>
              </a:solidFill>
              <a:effectLst/>
              <a:latin typeface="+mn-lt"/>
              <a:ea typeface="+mn-ea"/>
              <a:cs typeface="+mn-cs"/>
            </a:rPr>
            <a:t>復興交付金返還事業</a:t>
          </a:r>
          <a:r>
            <a:rPr lang="ja-JP" altLang="ja-JP" sz="1000">
              <a:solidFill>
                <a:schemeClr val="dk1"/>
              </a:solidFill>
              <a:effectLst/>
              <a:latin typeface="+mn-lt"/>
              <a:ea typeface="+mn-ea"/>
              <a:cs typeface="+mn-cs"/>
            </a:rPr>
            <a:t>が</a:t>
          </a:r>
          <a:r>
            <a:rPr lang="ja-JP" altLang="en-US" sz="1000">
              <a:solidFill>
                <a:schemeClr val="dk1"/>
              </a:solidFill>
              <a:effectLst/>
              <a:latin typeface="+mn-lt"/>
              <a:ea typeface="+mn-ea"/>
              <a:cs typeface="+mn-cs"/>
            </a:rPr>
            <a:t>増加したことが</a:t>
          </a:r>
          <a:r>
            <a:rPr lang="ja-JP" altLang="ja-JP" sz="1000">
              <a:solidFill>
                <a:schemeClr val="dk1"/>
              </a:solidFill>
              <a:effectLst/>
              <a:latin typeface="+mn-lt"/>
              <a:ea typeface="+mn-ea"/>
              <a:cs typeface="+mn-cs"/>
            </a:rPr>
            <a:t>主な要因である。</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また、</a:t>
          </a:r>
          <a:r>
            <a:rPr lang="ja-JP" altLang="ja-JP" sz="1100">
              <a:solidFill>
                <a:schemeClr val="dk1"/>
              </a:solidFill>
              <a:effectLst/>
              <a:latin typeface="+mn-lt"/>
              <a:ea typeface="+mn-ea"/>
              <a:cs typeface="+mn-cs"/>
            </a:rPr>
            <a:t>普通建設事業費</a:t>
          </a:r>
          <a:r>
            <a:rPr lang="ja-JP" altLang="ja-JP" sz="1000">
              <a:solidFill>
                <a:schemeClr val="dk1"/>
              </a:solidFill>
              <a:effectLst/>
              <a:latin typeface="+mn-lt"/>
              <a:ea typeface="+mn-ea"/>
              <a:cs typeface="+mn-cs"/>
            </a:rPr>
            <a:t>についても類似団体と比較し約</a:t>
          </a:r>
          <a:r>
            <a:rPr lang="ja-JP" altLang="en-US" sz="1000">
              <a:solidFill>
                <a:schemeClr val="dk1"/>
              </a:solidFill>
              <a:effectLst/>
              <a:latin typeface="+mn-lt"/>
              <a:ea typeface="+mn-ea"/>
              <a:cs typeface="+mn-cs"/>
            </a:rPr>
            <a:t>２</a:t>
          </a:r>
          <a:r>
            <a:rPr lang="ja-JP" altLang="ja-JP" sz="1000">
              <a:solidFill>
                <a:schemeClr val="dk1"/>
              </a:solidFill>
              <a:effectLst/>
              <a:latin typeface="+mn-lt"/>
              <a:ea typeface="+mn-ea"/>
              <a:cs typeface="+mn-cs"/>
            </a:rPr>
            <a:t>倍となっており、</a:t>
          </a:r>
          <a:r>
            <a:rPr lang="ja-JP" altLang="en-US" sz="1000">
              <a:solidFill>
                <a:schemeClr val="dk1"/>
              </a:solidFill>
              <a:effectLst/>
              <a:latin typeface="+mn-lt"/>
              <a:ea typeface="+mn-ea"/>
              <a:cs typeface="+mn-cs"/>
            </a:rPr>
            <a:t>交流拠点整備事業</a:t>
          </a:r>
          <a:r>
            <a:rPr lang="ja-JP" altLang="ja-JP" sz="1000">
              <a:solidFill>
                <a:schemeClr val="dk1"/>
              </a:solidFill>
              <a:effectLst/>
              <a:latin typeface="+mn-lt"/>
              <a:ea typeface="+mn-ea"/>
              <a:cs typeface="+mn-cs"/>
            </a:rPr>
            <a:t>を始めとした東日本大震災に関連する復旧・復興事業が主な要因である</a:t>
          </a:r>
          <a:r>
            <a:rPr lang="ja-JP" altLang="en-US" sz="1000">
              <a:solidFill>
                <a:schemeClr val="dk1"/>
              </a:solidFill>
              <a:effectLst/>
              <a:latin typeface="+mn-lt"/>
              <a:ea typeface="+mn-ea"/>
              <a:cs typeface="+mn-cs"/>
            </a:rPr>
            <a:t>。</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東日本大震災発生以降、平常時５０億円程度の予算規模がピーク時には５００億円規模となり各指標に大きな影響を与えているため、類似団体や県平均との差が大きくなっている。</a:t>
          </a:r>
          <a:endParaRPr lang="ja-JP" altLang="ja-JP" sz="1000">
            <a:effectLst/>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震災前には行財政改革により抑制に努めてきた人件費や公債費をはじめとする経費の抑制は、復旧復興事業を優先的に取組む姿勢へシフトしたことにより一変している。</a:t>
          </a:r>
          <a:endParaRPr lang="ja-JP" altLang="ja-JP" sz="1100">
            <a:effectLst/>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震災以前より課題となっていた少子高齢化は、震災により町外流出したことによる人口減によって、より顕在化したため復興計画にも盛り込んだ形で事業展開している。</a:t>
          </a:r>
          <a:endParaRPr lang="ja-JP" altLang="ja-JP" sz="1100">
            <a:effectLst/>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復旧期を終え、復興事業のピークを過ぎ、町の将来を見据え各指標の類似団体との比較、宮城県平均との比較に注視しながらも、独自性のある事業展開による課題解消に努める。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12,264
12,208
64.58
19,416,140
17,243,787
740,320
4,000,518
7,199,574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156028</xdr:rowOff>
    </xdr:from>
    <xdr:to>
      <xdr:col>24</xdr:col>
      <xdr:colOff>63500</xdr:colOff>
      <xdr:row>35</xdr:row>
      <xdr:rowOff>168112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56778"/>
          <a:ext cx="8382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94960</xdr:rowOff>
    </xdr:from>
    <xdr:to>
      <xdr:col>19</xdr:col>
      <xdr:colOff>177800</xdr:colOff>
      <xdr:row>35</xdr:row>
      <xdr:rowOff>168112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9571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102471</xdr:rowOff>
    </xdr:from>
    <xdr:to>
      <xdr:col>15</xdr:col>
      <xdr:colOff>50800</xdr:colOff>
      <xdr:row>35</xdr:row>
      <xdr:rowOff>94960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31771"/>
          <a:ext cx="889000" cy="1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102471</xdr:rowOff>
    </xdr:from>
    <xdr:to>
      <xdr:col>10</xdr:col>
      <xdr:colOff>114300</xdr:colOff>
      <xdr:row>35</xdr:row>
      <xdr:rowOff>25563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31771"/>
          <a:ext cx="889000" cy="9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69306</xdr:rowOff>
    </xdr:from>
    <xdr:to>
      <xdr:col>6</xdr:col>
      <xdr:colOff>38100</xdr:colOff>
      <xdr:row>37</xdr:row>
      <xdr:rowOff>170906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162033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105228</xdr:rowOff>
    </xdr:from>
    <xdr:to>
      <xdr:col>24</xdr:col>
      <xdr:colOff>114300</xdr:colOff>
      <xdr:row>36</xdr:row>
      <xdr:rowOff>35378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128105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5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117312</xdr:rowOff>
    </xdr:from>
    <xdr:to>
      <xdr:col>20</xdr:col>
      <xdr:colOff>38100</xdr:colOff>
      <xdr:row>36</xdr:row>
      <xdr:rowOff>47462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63989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44160</xdr:rowOff>
    </xdr:from>
    <xdr:to>
      <xdr:col>15</xdr:col>
      <xdr:colOff>101600</xdr:colOff>
      <xdr:row>35</xdr:row>
      <xdr:rowOff>145760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4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162287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2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51671</xdr:rowOff>
    </xdr:from>
    <xdr:to>
      <xdr:col>10</xdr:col>
      <xdr:colOff>165100</xdr:colOff>
      <xdr:row>34</xdr:row>
      <xdr:rowOff>153271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169798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5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146213</xdr:rowOff>
    </xdr:from>
    <xdr:to>
      <xdr:col>6</xdr:col>
      <xdr:colOff>38100</xdr:colOff>
      <xdr:row>35</xdr:row>
      <xdr:rowOff>76363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92890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3703</xdr:rowOff>
    </xdr:from>
    <xdr:to>
      <xdr:col>24</xdr:col>
      <xdr:colOff>62865</xdr:colOff>
      <xdr:row>59</xdr:row>
      <xdr:rowOff>23628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262003"/>
          <a:ext cx="1270" cy="87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27455</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23628</xdr:rowOff>
    </xdr:from>
    <xdr:to>
      <xdr:col>24</xdr:col>
      <xdr:colOff>152400</xdr:colOff>
      <xdr:row>59</xdr:row>
      <xdr:rowOff>23628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121830</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03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3703</xdr:rowOff>
    </xdr:from>
    <xdr:to>
      <xdr:col>24</xdr:col>
      <xdr:colOff>152400</xdr:colOff>
      <xdr:row>54</xdr:row>
      <xdr:rowOff>3703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2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47179</xdr:rowOff>
    </xdr:from>
    <xdr:to>
      <xdr:col>24</xdr:col>
      <xdr:colOff>63500</xdr:colOff>
      <xdr:row>57</xdr:row>
      <xdr:rowOff>72413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648379"/>
          <a:ext cx="838200" cy="19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23375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674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44948</xdr:rowOff>
    </xdr:from>
    <xdr:to>
      <xdr:col>24</xdr:col>
      <xdr:colOff>114300</xdr:colOff>
      <xdr:row>58</xdr:row>
      <xdr:rowOff>146548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8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47179</xdr:rowOff>
    </xdr:from>
    <xdr:to>
      <xdr:col>19</xdr:col>
      <xdr:colOff>177800</xdr:colOff>
      <xdr:row>57</xdr:row>
      <xdr:rowOff>24972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648379"/>
          <a:ext cx="889000" cy="14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63065</xdr:rowOff>
    </xdr:from>
    <xdr:to>
      <xdr:col>20</xdr:col>
      <xdr:colOff>38100</xdr:colOff>
      <xdr:row>58</xdr:row>
      <xdr:rowOff>164665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0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155792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9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45569</xdr:rowOff>
    </xdr:from>
    <xdr:to>
      <xdr:col>15</xdr:col>
      <xdr:colOff>50800</xdr:colOff>
      <xdr:row>57</xdr:row>
      <xdr:rowOff>24972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8789519"/>
          <a:ext cx="889000" cy="10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65395</xdr:rowOff>
    </xdr:from>
    <xdr:to>
      <xdr:col>15</xdr:col>
      <xdr:colOff>101600</xdr:colOff>
      <xdr:row>58</xdr:row>
      <xdr:rowOff>166995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0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158122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1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45569</xdr:rowOff>
    </xdr:from>
    <xdr:to>
      <xdr:col>10</xdr:col>
      <xdr:colOff>114300</xdr:colOff>
      <xdr:row>55</xdr:row>
      <xdr:rowOff>102709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8789519"/>
          <a:ext cx="889000" cy="7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19889</xdr:rowOff>
    </xdr:from>
    <xdr:to>
      <xdr:col>10</xdr:col>
      <xdr:colOff>165100</xdr:colOff>
      <xdr:row>58</xdr:row>
      <xdr:rowOff>121489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6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112616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05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90419</xdr:rowOff>
    </xdr:from>
    <xdr:to>
      <xdr:col>6</xdr:col>
      <xdr:colOff>38100</xdr:colOff>
      <xdr:row>59</xdr:row>
      <xdr:rowOff>20569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11696</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1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21613</xdr:rowOff>
    </xdr:from>
    <xdr:to>
      <xdr:col>24</xdr:col>
      <xdr:colOff>114300</xdr:colOff>
      <xdr:row>57</xdr:row>
      <xdr:rowOff>123213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7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44490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4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167829</xdr:rowOff>
    </xdr:from>
    <xdr:to>
      <xdr:col>20</xdr:col>
      <xdr:colOff>38100</xdr:colOff>
      <xdr:row>56</xdr:row>
      <xdr:rowOff>97979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5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114506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37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145622</xdr:rowOff>
    </xdr:from>
    <xdr:to>
      <xdr:col>15</xdr:col>
      <xdr:colOff>101600</xdr:colOff>
      <xdr:row>57</xdr:row>
      <xdr:rowOff>75772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7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92299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52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166219</xdr:rowOff>
    </xdr:from>
    <xdr:to>
      <xdr:col>10</xdr:col>
      <xdr:colOff>165100</xdr:colOff>
      <xdr:row>51</xdr:row>
      <xdr:rowOff>96369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873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112896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851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51909</xdr:rowOff>
    </xdr:from>
    <xdr:to>
      <xdr:col>6</xdr:col>
      <xdr:colOff>38100</xdr:colOff>
      <xdr:row>55</xdr:row>
      <xdr:rowOff>153509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4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170036</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25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4424</xdr:rowOff>
    </xdr:from>
    <xdr:to>
      <xdr:col>24</xdr:col>
      <xdr:colOff>62865</xdr:colOff>
      <xdr:row>78</xdr:row>
      <xdr:rowOff>150901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520274"/>
          <a:ext cx="1270" cy="100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154728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150901</xdr:rowOff>
    </xdr:from>
    <xdr:to>
      <xdr:col>24</xdr:col>
      <xdr:colOff>152400</xdr:colOff>
      <xdr:row>78</xdr:row>
      <xdr:rowOff>150901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122551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2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4424</xdr:rowOff>
    </xdr:from>
    <xdr:to>
      <xdr:col>24</xdr:col>
      <xdr:colOff>152400</xdr:colOff>
      <xdr:row>73</xdr:row>
      <xdr:rowOff>4424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52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139407</xdr:rowOff>
    </xdr:from>
    <xdr:to>
      <xdr:col>24</xdr:col>
      <xdr:colOff>63500</xdr:colOff>
      <xdr:row>77</xdr:row>
      <xdr:rowOff>164846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69607"/>
          <a:ext cx="838200" cy="19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73162</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0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50285</xdr:rowOff>
    </xdr:from>
    <xdr:to>
      <xdr:col>24</xdr:col>
      <xdr:colOff>114300</xdr:colOff>
      <xdr:row>77</xdr:row>
      <xdr:rowOff>151885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139407</xdr:rowOff>
    </xdr:from>
    <xdr:to>
      <xdr:col>19</xdr:col>
      <xdr:colOff>177800</xdr:colOff>
      <xdr:row>77</xdr:row>
      <xdr:rowOff>58849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69607"/>
          <a:ext cx="889000" cy="9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46134</xdr:rowOff>
    </xdr:from>
    <xdr:to>
      <xdr:col>20</xdr:col>
      <xdr:colOff>38100</xdr:colOff>
      <xdr:row>77</xdr:row>
      <xdr:rowOff>147734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138861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4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85074</xdr:rowOff>
    </xdr:from>
    <xdr:to>
      <xdr:col>15</xdr:col>
      <xdr:colOff>50800</xdr:colOff>
      <xdr:row>77</xdr:row>
      <xdr:rowOff>58849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15274"/>
          <a:ext cx="889000" cy="1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56818</xdr:rowOff>
    </xdr:from>
    <xdr:to>
      <xdr:col>15</xdr:col>
      <xdr:colOff>101600</xdr:colOff>
      <xdr:row>77</xdr:row>
      <xdr:rowOff>158418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149545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51200</xdr:rowOff>
    </xdr:from>
    <xdr:to>
      <xdr:col>10</xdr:col>
      <xdr:colOff>114300</xdr:colOff>
      <xdr:row>76</xdr:row>
      <xdr:rowOff>85074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052700"/>
          <a:ext cx="889000" cy="106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29697</xdr:rowOff>
    </xdr:from>
    <xdr:to>
      <xdr:col>10</xdr:col>
      <xdr:colOff>165100</xdr:colOff>
      <xdr:row>77</xdr:row>
      <xdr:rowOff>131297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122424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96458</xdr:rowOff>
    </xdr:from>
    <xdr:to>
      <xdr:col>6</xdr:col>
      <xdr:colOff>38100</xdr:colOff>
      <xdr:row>78</xdr:row>
      <xdr:rowOff>26608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17735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9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114046</xdr:rowOff>
    </xdr:from>
    <xdr:to>
      <xdr:col>24</xdr:col>
      <xdr:colOff>114300</xdr:colOff>
      <xdr:row>78</xdr:row>
      <xdr:rowOff>44196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92473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9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88607</xdr:rowOff>
    </xdr:from>
    <xdr:to>
      <xdr:col>20</xdr:col>
      <xdr:colOff>38100</xdr:colOff>
      <xdr:row>77</xdr:row>
      <xdr:rowOff>18757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35285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8049</xdr:rowOff>
    </xdr:from>
    <xdr:to>
      <xdr:col>15</xdr:col>
      <xdr:colOff>101600</xdr:colOff>
      <xdr:row>77</xdr:row>
      <xdr:rowOff>109649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126176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8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34274</xdr:rowOff>
    </xdr:from>
    <xdr:to>
      <xdr:col>10</xdr:col>
      <xdr:colOff>165100</xdr:colOff>
      <xdr:row>76</xdr:row>
      <xdr:rowOff>135874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6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152401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3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400</xdr:rowOff>
    </xdr:from>
    <xdr:to>
      <xdr:col>6</xdr:col>
      <xdr:colOff>38100</xdr:colOff>
      <xdr:row>70</xdr:row>
      <xdr:rowOff>102000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0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118527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177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57012</xdr:rowOff>
    </xdr:from>
    <xdr:to>
      <xdr:col>24</xdr:col>
      <xdr:colOff>63500</xdr:colOff>
      <xdr:row>98</xdr:row>
      <xdr:rowOff>84493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59112"/>
          <a:ext cx="838200" cy="2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72002</xdr:rowOff>
    </xdr:from>
    <xdr:to>
      <xdr:col>19</xdr:col>
      <xdr:colOff>177800</xdr:colOff>
      <xdr:row>98</xdr:row>
      <xdr:rowOff>84493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874102"/>
          <a:ext cx="8890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26167</xdr:rowOff>
    </xdr:from>
    <xdr:to>
      <xdr:col>15</xdr:col>
      <xdr:colOff>50800</xdr:colOff>
      <xdr:row>98</xdr:row>
      <xdr:rowOff>72002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313917"/>
          <a:ext cx="889000" cy="5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26167</xdr:rowOff>
    </xdr:from>
    <xdr:to>
      <xdr:col>10</xdr:col>
      <xdr:colOff>114300</xdr:colOff>
      <xdr:row>97</xdr:row>
      <xdr:rowOff>77863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313917"/>
          <a:ext cx="889000" cy="39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64910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6212</xdr:rowOff>
    </xdr:from>
    <xdr:to>
      <xdr:col>24</xdr:col>
      <xdr:colOff>114300</xdr:colOff>
      <xdr:row>98</xdr:row>
      <xdr:rowOff>107812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8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156089</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33693</xdr:rowOff>
    </xdr:from>
    <xdr:to>
      <xdr:col>20</xdr:col>
      <xdr:colOff>38100</xdr:colOff>
      <xdr:row>98</xdr:row>
      <xdr:rowOff>135293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126420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2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21202</xdr:rowOff>
    </xdr:from>
    <xdr:to>
      <xdr:col>15</xdr:col>
      <xdr:colOff>101600</xdr:colOff>
      <xdr:row>98</xdr:row>
      <xdr:rowOff>122802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113929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146817</xdr:rowOff>
    </xdr:from>
    <xdr:to>
      <xdr:col>10</xdr:col>
      <xdr:colOff>165100</xdr:colOff>
      <xdr:row>95</xdr:row>
      <xdr:rowOff>76967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2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93494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03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27063</xdr:rowOff>
    </xdr:from>
    <xdr:to>
      <xdr:col>6</xdr:col>
      <xdr:colOff>38100</xdr:colOff>
      <xdr:row>97</xdr:row>
      <xdr:rowOff>128663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145190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43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91694</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749544"/>
          <a:ext cx="1270" cy="98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38371</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52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91694</xdr:rowOff>
    </xdr:from>
    <xdr:to>
      <xdr:col>55</xdr:col>
      <xdr:colOff>88900</xdr:colOff>
      <xdr:row>33</xdr:row>
      <xdr:rowOff>91694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7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86233</xdr:rowOff>
    </xdr:from>
    <xdr:to>
      <xdr:col>55</xdr:col>
      <xdr:colOff>0</xdr:colOff>
      <xdr:row>38</xdr:row>
      <xdr:rowOff>100965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01333"/>
          <a:ext cx="8382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53484</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68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75057</xdr:rowOff>
    </xdr:from>
    <xdr:to>
      <xdr:col>55</xdr:col>
      <xdr:colOff>50800</xdr:colOff>
      <xdr:row>39</xdr:row>
      <xdr:rowOff>5207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34798</xdr:rowOff>
    </xdr:from>
    <xdr:to>
      <xdr:col>50</xdr:col>
      <xdr:colOff>114300</xdr:colOff>
      <xdr:row>38</xdr:row>
      <xdr:rowOff>86233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78448"/>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95885</xdr:rowOff>
    </xdr:from>
    <xdr:to>
      <xdr:col>50</xdr:col>
      <xdr:colOff>165100</xdr:colOff>
      <xdr:row>39</xdr:row>
      <xdr:rowOff>26035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17162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70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69850</xdr:rowOff>
    </xdr:from>
    <xdr:to>
      <xdr:col>45</xdr:col>
      <xdr:colOff>177800</xdr:colOff>
      <xdr:row>37</xdr:row>
      <xdr:rowOff>34798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5384800"/>
          <a:ext cx="889000" cy="99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63373</xdr:rowOff>
    </xdr:from>
    <xdr:to>
      <xdr:col>46</xdr:col>
      <xdr:colOff>38100</xdr:colOff>
      <xdr:row>38</xdr:row>
      <xdr:rowOff>164973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156100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69850</xdr:rowOff>
    </xdr:from>
    <xdr:to>
      <xdr:col>41</xdr:col>
      <xdr:colOff>50800</xdr:colOff>
      <xdr:row>33</xdr:row>
      <xdr:rowOff>127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384800"/>
          <a:ext cx="8890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46482</xdr:rowOff>
    </xdr:from>
    <xdr:to>
      <xdr:col>41</xdr:col>
      <xdr:colOff>101600</xdr:colOff>
      <xdr:row>38</xdr:row>
      <xdr:rowOff>148082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139209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160020</xdr:rowOff>
    </xdr:from>
    <xdr:to>
      <xdr:col>36</xdr:col>
      <xdr:colOff>165100</xdr:colOff>
      <xdr:row>38</xdr:row>
      <xdr:rowOff>90170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81297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50165</xdr:rowOff>
    </xdr:from>
    <xdr:to>
      <xdr:col>55</xdr:col>
      <xdr:colOff>50800</xdr:colOff>
      <xdr:row>38</xdr:row>
      <xdr:rowOff>151765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9542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5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35433</xdr:rowOff>
    </xdr:from>
    <xdr:to>
      <xdr:col>50</xdr:col>
      <xdr:colOff>165100</xdr:colOff>
      <xdr:row>38</xdr:row>
      <xdr:rowOff>137033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153560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3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155448</xdr:rowOff>
    </xdr:from>
    <xdr:to>
      <xdr:col>46</xdr:col>
      <xdr:colOff>38100</xdr:colOff>
      <xdr:row>37</xdr:row>
      <xdr:rowOff>85598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102125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0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19050</xdr:rowOff>
    </xdr:from>
    <xdr:to>
      <xdr:col>41</xdr:col>
      <xdr:colOff>101600</xdr:colOff>
      <xdr:row>31</xdr:row>
      <xdr:rowOff>120650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137177</xdr:rowOff>
    </xdr:from>
    <xdr:ext cx="534377"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594111" y="510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120777</xdr:rowOff>
    </xdr:from>
    <xdr:to>
      <xdr:col>36</xdr:col>
      <xdr:colOff>165100</xdr:colOff>
      <xdr:row>33</xdr:row>
      <xdr:rowOff>50927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6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67454</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38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119514</xdr:rowOff>
    </xdr:from>
    <xdr:to>
      <xdr:col>54</xdr:col>
      <xdr:colOff>189865</xdr:colOff>
      <xdr:row>58</xdr:row>
      <xdr:rowOff>101464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9206364"/>
          <a:ext cx="1270" cy="83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105291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4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101464</xdr:rowOff>
    </xdr:from>
    <xdr:to>
      <xdr:col>55</xdr:col>
      <xdr:colOff>88900</xdr:colOff>
      <xdr:row>58</xdr:row>
      <xdr:rowOff>101464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4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66191</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98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119514</xdr:rowOff>
    </xdr:from>
    <xdr:to>
      <xdr:col>55</xdr:col>
      <xdr:colOff>88900</xdr:colOff>
      <xdr:row>53</xdr:row>
      <xdr:rowOff>119514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920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9068</xdr:rowOff>
    </xdr:from>
    <xdr:to>
      <xdr:col>55</xdr:col>
      <xdr:colOff>0</xdr:colOff>
      <xdr:row>56</xdr:row>
      <xdr:rowOff>50304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095918"/>
          <a:ext cx="838200" cy="55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63834</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836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85407</xdr:rowOff>
    </xdr:from>
    <xdr:to>
      <xdr:col>55</xdr:col>
      <xdr:colOff>50800</xdr:colOff>
      <xdr:row>58</xdr:row>
      <xdr:rowOff>15557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5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83716</xdr:rowOff>
    </xdr:from>
    <xdr:to>
      <xdr:col>50</xdr:col>
      <xdr:colOff>114300</xdr:colOff>
      <xdr:row>53</xdr:row>
      <xdr:rowOff>9068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8827666"/>
          <a:ext cx="889000" cy="26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103041</xdr:rowOff>
    </xdr:from>
    <xdr:to>
      <xdr:col>50</xdr:col>
      <xdr:colOff>165100</xdr:colOff>
      <xdr:row>58</xdr:row>
      <xdr:rowOff>33191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7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24318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96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83716</xdr:rowOff>
    </xdr:from>
    <xdr:to>
      <xdr:col>45</xdr:col>
      <xdr:colOff>177800</xdr:colOff>
      <xdr:row>54</xdr:row>
      <xdr:rowOff>138081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8827666"/>
          <a:ext cx="889000" cy="56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104733</xdr:rowOff>
    </xdr:from>
    <xdr:to>
      <xdr:col>46</xdr:col>
      <xdr:colOff>38100</xdr:colOff>
      <xdr:row>58</xdr:row>
      <xdr:rowOff>34883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26010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9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138081</xdr:rowOff>
    </xdr:from>
    <xdr:to>
      <xdr:col>41</xdr:col>
      <xdr:colOff>50800</xdr:colOff>
      <xdr:row>55</xdr:row>
      <xdr:rowOff>54505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396381"/>
          <a:ext cx="889000" cy="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81142</xdr:rowOff>
    </xdr:from>
    <xdr:to>
      <xdr:col>41</xdr:col>
      <xdr:colOff>101600</xdr:colOff>
      <xdr:row>58</xdr:row>
      <xdr:rowOff>11292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2419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154810</xdr:rowOff>
    </xdr:from>
    <xdr:to>
      <xdr:col>36</xdr:col>
      <xdr:colOff>165100</xdr:colOff>
      <xdr:row>58</xdr:row>
      <xdr:rowOff>84960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76087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170954</xdr:rowOff>
    </xdr:from>
    <xdr:to>
      <xdr:col>55</xdr:col>
      <xdr:colOff>50800</xdr:colOff>
      <xdr:row>56</xdr:row>
      <xdr:rowOff>101104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6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22381</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45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129718</xdr:rowOff>
    </xdr:from>
    <xdr:to>
      <xdr:col>50</xdr:col>
      <xdr:colOff>165100</xdr:colOff>
      <xdr:row>53</xdr:row>
      <xdr:rowOff>59868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0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76395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882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32916</xdr:rowOff>
    </xdr:from>
    <xdr:to>
      <xdr:col>46</xdr:col>
      <xdr:colOff>38100</xdr:colOff>
      <xdr:row>51</xdr:row>
      <xdr:rowOff>134516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87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151043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855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87281</xdr:rowOff>
    </xdr:from>
    <xdr:to>
      <xdr:col>41</xdr:col>
      <xdr:colOff>101600</xdr:colOff>
      <xdr:row>55</xdr:row>
      <xdr:rowOff>17431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3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33958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912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3705</xdr:rowOff>
    </xdr:from>
    <xdr:to>
      <xdr:col>36</xdr:col>
      <xdr:colOff>165100</xdr:colOff>
      <xdr:row>55</xdr:row>
      <xdr:rowOff>105305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4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121832</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920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159885</xdr:rowOff>
    </xdr:from>
    <xdr:to>
      <xdr:col>55</xdr:col>
      <xdr:colOff>0</xdr:colOff>
      <xdr:row>77</xdr:row>
      <xdr:rowOff>89043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90085"/>
          <a:ext cx="838200" cy="10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162080</xdr:rowOff>
    </xdr:from>
    <xdr:to>
      <xdr:col>50</xdr:col>
      <xdr:colOff>114300</xdr:colOff>
      <xdr:row>77</xdr:row>
      <xdr:rowOff>89043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92280"/>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114212</xdr:rowOff>
    </xdr:from>
    <xdr:to>
      <xdr:col>45</xdr:col>
      <xdr:colOff>177800</xdr:colOff>
      <xdr:row>76</xdr:row>
      <xdr:rowOff>162080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144412"/>
          <a:ext cx="889000" cy="4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114212</xdr:rowOff>
    </xdr:from>
    <xdr:to>
      <xdr:col>41</xdr:col>
      <xdr:colOff>50800</xdr:colOff>
      <xdr:row>77</xdr:row>
      <xdr:rowOff>128727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144412"/>
          <a:ext cx="889000" cy="18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48758</xdr:rowOff>
    </xdr:from>
    <xdr:to>
      <xdr:col>36</xdr:col>
      <xdr:colOff>165100</xdr:colOff>
      <xdr:row>77</xdr:row>
      <xdr:rowOff>150358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166885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109085</xdr:rowOff>
    </xdr:from>
    <xdr:to>
      <xdr:col>55</xdr:col>
      <xdr:colOff>50800</xdr:colOff>
      <xdr:row>77</xdr:row>
      <xdr:rowOff>39235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87512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38243</xdr:rowOff>
    </xdr:from>
    <xdr:to>
      <xdr:col>50</xdr:col>
      <xdr:colOff>165100</xdr:colOff>
      <xdr:row>77</xdr:row>
      <xdr:rowOff>139843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130970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111280</xdr:rowOff>
    </xdr:from>
    <xdr:to>
      <xdr:col>46</xdr:col>
      <xdr:colOff>38100</xdr:colOff>
      <xdr:row>77</xdr:row>
      <xdr:rowOff>41430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32557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3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63412</xdr:rowOff>
    </xdr:from>
    <xdr:to>
      <xdr:col>41</xdr:col>
      <xdr:colOff>101600</xdr:colOff>
      <xdr:row>76</xdr:row>
      <xdr:rowOff>165012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156139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77927</xdr:rowOff>
    </xdr:from>
    <xdr:to>
      <xdr:col>36</xdr:col>
      <xdr:colOff>165100</xdr:colOff>
      <xdr:row>78</xdr:row>
      <xdr:rowOff>8077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170654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37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105559</xdr:rowOff>
    </xdr:from>
    <xdr:to>
      <xdr:col>55</xdr:col>
      <xdr:colOff>0</xdr:colOff>
      <xdr:row>95</xdr:row>
      <xdr:rowOff>171143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221859"/>
          <a:ext cx="838200" cy="2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36397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838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98534</xdr:rowOff>
    </xdr:from>
    <xdr:to>
      <xdr:col>50</xdr:col>
      <xdr:colOff>114300</xdr:colOff>
      <xdr:row>95</xdr:row>
      <xdr:rowOff>171143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5529034"/>
          <a:ext cx="889000" cy="9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98534</xdr:rowOff>
    </xdr:from>
    <xdr:to>
      <xdr:col>45</xdr:col>
      <xdr:colOff>177800</xdr:colOff>
      <xdr:row>92</xdr:row>
      <xdr:rowOff>1315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5529034"/>
          <a:ext cx="889000" cy="24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1315</xdr:rowOff>
    </xdr:from>
    <xdr:to>
      <xdr:col>41</xdr:col>
      <xdr:colOff>50800</xdr:colOff>
      <xdr:row>93</xdr:row>
      <xdr:rowOff>110723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5774715"/>
          <a:ext cx="889000" cy="28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160193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87526</xdr:rowOff>
    </xdr:from>
    <xdr:to>
      <xdr:col>36</xdr:col>
      <xdr:colOff>165100</xdr:colOff>
      <xdr:row>99</xdr:row>
      <xdr:rowOff>17676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8803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54759</xdr:rowOff>
    </xdr:from>
    <xdr:to>
      <xdr:col>55</xdr:col>
      <xdr:colOff>50800</xdr:colOff>
      <xdr:row>94</xdr:row>
      <xdr:rowOff>156359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1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77636</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2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120343</xdr:rowOff>
    </xdr:from>
    <xdr:to>
      <xdr:col>50</xdr:col>
      <xdr:colOff>165100</xdr:colOff>
      <xdr:row>96</xdr:row>
      <xdr:rowOff>50493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67020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18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47734</xdr:rowOff>
    </xdr:from>
    <xdr:to>
      <xdr:col>46</xdr:col>
      <xdr:colOff>38100</xdr:colOff>
      <xdr:row>90</xdr:row>
      <xdr:rowOff>149334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4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88</xdr:row>
      <xdr:rowOff>165861</xdr:rowOff>
    </xdr:from>
    <xdr:ext cx="69018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05205" y="15253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121965</xdr:rowOff>
    </xdr:from>
    <xdr:to>
      <xdr:col>41</xdr:col>
      <xdr:colOff>101600</xdr:colOff>
      <xdr:row>92</xdr:row>
      <xdr:rowOff>52115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57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68642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549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59923</xdr:rowOff>
    </xdr:from>
    <xdr:to>
      <xdr:col>36</xdr:col>
      <xdr:colOff>165100</xdr:colOff>
      <xdr:row>93</xdr:row>
      <xdr:rowOff>161523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00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6600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578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115925</xdr:rowOff>
    </xdr:from>
    <xdr:to>
      <xdr:col>85</xdr:col>
      <xdr:colOff>127000</xdr:colOff>
      <xdr:row>36</xdr:row>
      <xdr:rowOff>129242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88125"/>
          <a:ext cx="8382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79292</xdr:rowOff>
    </xdr:from>
    <xdr:to>
      <xdr:col>81</xdr:col>
      <xdr:colOff>50800</xdr:colOff>
      <xdr:row>36</xdr:row>
      <xdr:rowOff>129242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51492"/>
          <a:ext cx="889000" cy="4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79292</xdr:rowOff>
    </xdr:from>
    <xdr:to>
      <xdr:col>76</xdr:col>
      <xdr:colOff>114300</xdr:colOff>
      <xdr:row>36</xdr:row>
      <xdr:rowOff>155588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51492"/>
          <a:ext cx="889000" cy="7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155588</xdr:rowOff>
    </xdr:from>
    <xdr:to>
      <xdr:col>71</xdr:col>
      <xdr:colOff>177800</xdr:colOff>
      <xdr:row>37</xdr:row>
      <xdr:rowOff>1797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27788"/>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65125</xdr:rowOff>
    </xdr:from>
    <xdr:to>
      <xdr:col>85</xdr:col>
      <xdr:colOff>177800</xdr:colOff>
      <xdr:row>36</xdr:row>
      <xdr:rowOff>166725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43552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78442</xdr:rowOff>
    </xdr:from>
    <xdr:to>
      <xdr:col>81</xdr:col>
      <xdr:colOff>101600</xdr:colOff>
      <xdr:row>37</xdr:row>
      <xdr:rowOff>8592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5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171169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28492</xdr:rowOff>
    </xdr:from>
    <xdr:to>
      <xdr:col>76</xdr:col>
      <xdr:colOff>165100</xdr:colOff>
      <xdr:row>36</xdr:row>
      <xdr:rowOff>130092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121219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104788</xdr:rowOff>
    </xdr:from>
    <xdr:to>
      <xdr:col>72</xdr:col>
      <xdr:colOff>38100</xdr:colOff>
      <xdr:row>37</xdr:row>
      <xdr:rowOff>34938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26065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6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122447</xdr:rowOff>
    </xdr:from>
    <xdr:to>
      <xdr:col>67</xdr:col>
      <xdr:colOff>101600</xdr:colOff>
      <xdr:row>37</xdr:row>
      <xdr:rowOff>52597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9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43724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8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129553</xdr:rowOff>
    </xdr:from>
    <xdr:to>
      <xdr:col>85</xdr:col>
      <xdr:colOff>127000</xdr:colOff>
      <xdr:row>57</xdr:row>
      <xdr:rowOff>75184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559303"/>
          <a:ext cx="838200" cy="28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864</xdr:rowOff>
    </xdr:from>
    <xdr:to>
      <xdr:col>81</xdr:col>
      <xdr:colOff>50800</xdr:colOff>
      <xdr:row>55</xdr:row>
      <xdr:rowOff>129553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259164"/>
          <a:ext cx="889000" cy="3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864</xdr:rowOff>
    </xdr:from>
    <xdr:to>
      <xdr:col>76</xdr:col>
      <xdr:colOff>114300</xdr:colOff>
      <xdr:row>58</xdr:row>
      <xdr:rowOff>45034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259164"/>
          <a:ext cx="889000" cy="7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30992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45034</xdr:rowOff>
    </xdr:from>
    <xdr:to>
      <xdr:col>71</xdr:col>
      <xdr:colOff>177800</xdr:colOff>
      <xdr:row>58</xdr:row>
      <xdr:rowOff>166840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89134"/>
          <a:ext cx="889000" cy="1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131369</xdr:rowOff>
    </xdr:from>
    <xdr:to>
      <xdr:col>67</xdr:col>
      <xdr:colOff>101600</xdr:colOff>
      <xdr:row>57</xdr:row>
      <xdr:rowOff>61519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78046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24384</xdr:rowOff>
    </xdr:from>
    <xdr:to>
      <xdr:col>85</xdr:col>
      <xdr:colOff>177800</xdr:colOff>
      <xdr:row>57</xdr:row>
      <xdr:rowOff>125984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2811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7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78753</xdr:rowOff>
    </xdr:from>
    <xdr:to>
      <xdr:col>81</xdr:col>
      <xdr:colOff>101600</xdr:colOff>
      <xdr:row>56</xdr:row>
      <xdr:rowOff>8903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25430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121514</xdr:rowOff>
    </xdr:from>
    <xdr:to>
      <xdr:col>76</xdr:col>
      <xdr:colOff>165100</xdr:colOff>
      <xdr:row>54</xdr:row>
      <xdr:rowOff>51664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0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68191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898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165684</xdr:rowOff>
    </xdr:from>
    <xdr:to>
      <xdr:col>72</xdr:col>
      <xdr:colOff>38100</xdr:colOff>
      <xdr:row>58</xdr:row>
      <xdr:rowOff>95834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86961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3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116040</xdr:rowOff>
    </xdr:from>
    <xdr:to>
      <xdr:col>67</xdr:col>
      <xdr:colOff>101600</xdr:colOff>
      <xdr:row>59</xdr:row>
      <xdr:rowOff>46190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100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37317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1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32769</xdr:rowOff>
    </xdr:from>
    <xdr:to>
      <xdr:col>85</xdr:col>
      <xdr:colOff>127000</xdr:colOff>
      <xdr:row>72</xdr:row>
      <xdr:rowOff>122544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034269"/>
          <a:ext cx="838200" cy="4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97241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7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122544</xdr:rowOff>
    </xdr:from>
    <xdr:to>
      <xdr:col>81</xdr:col>
      <xdr:colOff>50800</xdr:colOff>
      <xdr:row>73</xdr:row>
      <xdr:rowOff>107141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2466944"/>
          <a:ext cx="889000" cy="15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88380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63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167219</xdr:rowOff>
    </xdr:from>
    <xdr:to>
      <xdr:col>76</xdr:col>
      <xdr:colOff>114300</xdr:colOff>
      <xdr:row>73</xdr:row>
      <xdr:rowOff>107141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2168719"/>
          <a:ext cx="889000" cy="45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78528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167219</xdr:rowOff>
    </xdr:from>
    <xdr:to>
      <xdr:col>71</xdr:col>
      <xdr:colOff>177800</xdr:colOff>
      <xdr:row>75</xdr:row>
      <xdr:rowOff>52168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2168719"/>
          <a:ext cx="889000" cy="7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58977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9652</xdr:rowOff>
    </xdr:from>
    <xdr:to>
      <xdr:col>67</xdr:col>
      <xdr:colOff>101600</xdr:colOff>
      <xdr:row>79</xdr:row>
      <xdr:rowOff>111252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102379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6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153419</xdr:rowOff>
    </xdr:from>
    <xdr:to>
      <xdr:col>85</xdr:col>
      <xdr:colOff>177800</xdr:colOff>
      <xdr:row>70</xdr:row>
      <xdr:rowOff>83569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19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106446</xdr:rowOff>
    </xdr:from>
    <xdr:ext cx="599010"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193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71744</xdr:rowOff>
    </xdr:from>
    <xdr:to>
      <xdr:col>81</xdr:col>
      <xdr:colOff>101600</xdr:colOff>
      <xdr:row>73</xdr:row>
      <xdr:rowOff>1894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24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18421</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181795" y="121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56341</xdr:rowOff>
    </xdr:from>
    <xdr:to>
      <xdr:col>76</xdr:col>
      <xdr:colOff>165100</xdr:colOff>
      <xdr:row>73</xdr:row>
      <xdr:rowOff>157941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5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3018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23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116419</xdr:rowOff>
    </xdr:from>
    <xdr:to>
      <xdr:col>72</xdr:col>
      <xdr:colOff>38100</xdr:colOff>
      <xdr:row>71</xdr:row>
      <xdr:rowOff>46569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21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63096</xdr:rowOff>
    </xdr:from>
    <xdr:ext cx="59901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03795" y="1189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1368</xdr:rowOff>
    </xdr:from>
    <xdr:to>
      <xdr:col>67</xdr:col>
      <xdr:colOff>101600</xdr:colOff>
      <xdr:row>75</xdr:row>
      <xdr:rowOff>102968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8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119495</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263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42202</xdr:rowOff>
    </xdr:from>
    <xdr:to>
      <xdr:col>85</xdr:col>
      <xdr:colOff>127000</xdr:colOff>
      <xdr:row>97</xdr:row>
      <xdr:rowOff>45838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72852"/>
          <a:ext cx="8382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42202</xdr:rowOff>
    </xdr:from>
    <xdr:to>
      <xdr:col>81</xdr:col>
      <xdr:colOff>50800</xdr:colOff>
      <xdr:row>97</xdr:row>
      <xdr:rowOff>65633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7285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55201</xdr:rowOff>
    </xdr:from>
    <xdr:to>
      <xdr:col>76</xdr:col>
      <xdr:colOff>114300</xdr:colOff>
      <xdr:row>97</xdr:row>
      <xdr:rowOff>65633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8585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44678</xdr:rowOff>
    </xdr:from>
    <xdr:to>
      <xdr:col>71</xdr:col>
      <xdr:colOff>177800</xdr:colOff>
      <xdr:row>97</xdr:row>
      <xdr:rowOff>55201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7532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91156</xdr:rowOff>
    </xdr:from>
    <xdr:to>
      <xdr:col>67</xdr:col>
      <xdr:colOff>101600</xdr:colOff>
      <xdr:row>97</xdr:row>
      <xdr:rowOff>21306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37833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166488</xdr:rowOff>
    </xdr:from>
    <xdr:to>
      <xdr:col>85</xdr:col>
      <xdr:colOff>177800</xdr:colOff>
      <xdr:row>97</xdr:row>
      <xdr:rowOff>96638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2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144915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0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162852</xdr:rowOff>
    </xdr:from>
    <xdr:to>
      <xdr:col>81</xdr:col>
      <xdr:colOff>101600</xdr:colOff>
      <xdr:row>97</xdr:row>
      <xdr:rowOff>93002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84129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14833</xdr:rowOff>
    </xdr:from>
    <xdr:to>
      <xdr:col>76</xdr:col>
      <xdr:colOff>165100</xdr:colOff>
      <xdr:row>97</xdr:row>
      <xdr:rowOff>116433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107560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3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4401</xdr:rowOff>
    </xdr:from>
    <xdr:to>
      <xdr:col>72</xdr:col>
      <xdr:colOff>38100</xdr:colOff>
      <xdr:row>97</xdr:row>
      <xdr:rowOff>106001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97128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165328</xdr:rowOff>
    </xdr:from>
    <xdr:to>
      <xdr:col>67</xdr:col>
      <xdr:colOff>101600</xdr:colOff>
      <xdr:row>97</xdr:row>
      <xdr:rowOff>95478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86605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88265</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431915"/>
          <a:ext cx="1269" cy="10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34942</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207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88265</xdr:rowOff>
    </xdr:from>
    <xdr:to>
      <xdr:col>116</xdr:col>
      <xdr:colOff>152400</xdr:colOff>
      <xdr:row>37</xdr:row>
      <xdr:rowOff>88265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43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163212</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3541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140335</xdr:rowOff>
    </xdr:from>
    <xdr:to>
      <xdr:col>116</xdr:col>
      <xdr:colOff>114300</xdr:colOff>
      <xdr:row>38</xdr:row>
      <xdr:rowOff>70485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128905</xdr:rowOff>
    </xdr:from>
    <xdr:to>
      <xdr:col>112</xdr:col>
      <xdr:colOff>38100</xdr:colOff>
      <xdr:row>38</xdr:row>
      <xdr:rowOff>59055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75582</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247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43180</xdr:rowOff>
    </xdr:from>
    <xdr:to>
      <xdr:col>107</xdr:col>
      <xdr:colOff>101600</xdr:colOff>
      <xdr:row>31</xdr:row>
      <xdr:rowOff>144780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3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161307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513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77470</xdr:rowOff>
    </xdr:from>
    <xdr:to>
      <xdr:col>102</xdr:col>
      <xdr:colOff>165100</xdr:colOff>
      <xdr:row>35</xdr:row>
      <xdr:rowOff>7620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9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24147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568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100330</xdr:rowOff>
    </xdr:from>
    <xdr:to>
      <xdr:col>98</xdr:col>
      <xdr:colOff>38100</xdr:colOff>
      <xdr:row>31</xdr:row>
      <xdr:rowOff>30480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47007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議会費については、住民一人当たり</a:t>
          </a:r>
          <a:r>
            <a:rPr lang="en-US" altLang="ja-JP" sz="1000">
              <a:solidFill>
                <a:schemeClr val="dk1"/>
              </a:solidFill>
              <a:effectLst/>
              <a:latin typeface="+mn-lt"/>
              <a:ea typeface="+mn-ea"/>
              <a:cs typeface="+mn-cs"/>
            </a:rPr>
            <a:t>7,850</a:t>
          </a:r>
          <a:r>
            <a:rPr lang="ja-JP" altLang="ja-JP" sz="1000">
              <a:solidFill>
                <a:schemeClr val="dk1"/>
              </a:solidFill>
              <a:effectLst/>
              <a:latin typeface="+mn-lt"/>
              <a:ea typeface="+mn-ea"/>
              <a:cs typeface="+mn-cs"/>
            </a:rPr>
            <a:t>円で類似団体と比較し約</a:t>
          </a:r>
          <a:r>
            <a:rPr lang="en-US" altLang="ja-JP" sz="1000">
              <a:solidFill>
                <a:schemeClr val="dk1"/>
              </a:solidFill>
              <a:effectLst/>
              <a:latin typeface="+mn-lt"/>
              <a:ea typeface="+mn-ea"/>
              <a:cs typeface="+mn-cs"/>
            </a:rPr>
            <a:t>1.2</a:t>
          </a:r>
          <a:r>
            <a:rPr lang="ja-JP" altLang="ja-JP" sz="1000">
              <a:solidFill>
                <a:schemeClr val="dk1"/>
              </a:solidFill>
              <a:effectLst/>
              <a:latin typeface="+mn-lt"/>
              <a:ea typeface="+mn-ea"/>
              <a:cs typeface="+mn-cs"/>
            </a:rPr>
            <a:t>倍となっており、復興事業に関連する議会開会や各種委員会の開会なども要因としてあるが全国平均を大幅に上回っており、県平均や類似団体平均との差が住民に納得していただけるよう努めつつ適正化を図る。</a:t>
          </a:r>
          <a:endParaRPr lang="ja-JP" altLang="ja-JP" sz="1100">
            <a:effectLst/>
          </a:endParaRPr>
        </a:p>
        <a:p>
          <a:r>
            <a:rPr lang="ja-JP" altLang="ja-JP" sz="1000">
              <a:solidFill>
                <a:schemeClr val="dk1"/>
              </a:solidFill>
              <a:effectLst/>
              <a:latin typeface="+mn-lt"/>
              <a:ea typeface="+mn-ea"/>
              <a:cs typeface="+mn-cs"/>
            </a:rPr>
            <a:t>類似団体内順位で上位となっている、総務費・農林水産業費・土木費・災害復旧費は、東日本大震災に関連する復旧・復興事業によって金額が大きくなっている。金額が大きくなっている要因の内訳を見ると総務費については、震災復興交付金基金、震災復興基金の積立金が主な要因となっている。</a:t>
          </a:r>
          <a:r>
            <a:rPr lang="ja-JP" altLang="en-US" sz="1000">
              <a:solidFill>
                <a:schemeClr val="dk1"/>
              </a:solidFill>
              <a:effectLst/>
              <a:latin typeface="+mn-lt"/>
              <a:ea typeface="+mn-ea"/>
              <a:cs typeface="+mn-cs"/>
            </a:rPr>
            <a:t>土木</a:t>
          </a:r>
          <a:r>
            <a:rPr lang="ja-JP" altLang="ja-JP" sz="1000">
              <a:solidFill>
                <a:schemeClr val="dk1"/>
              </a:solidFill>
              <a:effectLst/>
              <a:latin typeface="+mn-lt"/>
              <a:ea typeface="+mn-ea"/>
              <a:cs typeface="+mn-cs"/>
            </a:rPr>
            <a:t>費については、東日本大震災復興交付金返還金が主な要因であり、災害復旧費については、</a:t>
          </a:r>
          <a:r>
            <a:rPr lang="ja-JP" altLang="en-US" sz="1000">
              <a:solidFill>
                <a:schemeClr val="dk1"/>
              </a:solidFill>
              <a:effectLst/>
              <a:latin typeface="+mn-lt"/>
              <a:ea typeface="+mn-ea"/>
              <a:cs typeface="+mn-cs"/>
            </a:rPr>
            <a:t>役場新庁舎新築復旧建設事業</a:t>
          </a:r>
          <a:r>
            <a:rPr lang="ja-JP" altLang="ja-JP" sz="1000">
              <a:solidFill>
                <a:schemeClr val="dk1"/>
              </a:solidFill>
              <a:effectLst/>
              <a:latin typeface="+mn-lt"/>
              <a:ea typeface="+mn-ea"/>
              <a:cs typeface="+mn-cs"/>
            </a:rPr>
            <a:t>等が主な要因となっている。</a:t>
          </a:r>
          <a:endParaRPr lang="ja-JP" altLang="ja-JP" sz="1100">
            <a:effectLst/>
          </a:endParaRPr>
        </a:p>
        <a:p>
          <a:r>
            <a:rPr lang="ja-JP" altLang="ja-JP" sz="1000">
              <a:solidFill>
                <a:schemeClr val="dk1"/>
              </a:solidFill>
              <a:effectLst/>
              <a:latin typeface="+mn-lt"/>
              <a:ea typeface="+mn-ea"/>
              <a:cs typeface="+mn-cs"/>
            </a:rPr>
            <a:t>県平均を下回る商工費や</a:t>
          </a:r>
          <a:r>
            <a:rPr lang="ja-JP" altLang="en-US" sz="1000">
              <a:solidFill>
                <a:schemeClr val="dk1"/>
              </a:solidFill>
              <a:effectLst/>
              <a:latin typeface="+mn-lt"/>
              <a:ea typeface="+mn-ea"/>
              <a:cs typeface="+mn-cs"/>
            </a:rPr>
            <a:t>民生費</a:t>
          </a:r>
          <a:r>
            <a:rPr lang="ja-JP" altLang="ja-JP" sz="1000">
              <a:solidFill>
                <a:schemeClr val="dk1"/>
              </a:solidFill>
              <a:effectLst/>
              <a:latin typeface="+mn-lt"/>
              <a:ea typeface="+mn-ea"/>
              <a:cs typeface="+mn-cs"/>
            </a:rPr>
            <a:t>については、震災復興期中であっても水準を維持し概ね横ばいとなった。今後も地場産品のブランド化等、コストパフォーマンスを考慮していく。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実質単年度収支の減については、復興事業に係る復興交付金・震災復興</a:t>
          </a:r>
          <a:r>
            <a:rPr kumimoji="1" lang="ja-JP" altLang="en-US" sz="1100">
              <a:solidFill>
                <a:schemeClr val="dk1"/>
              </a:solidFill>
              <a:effectLst/>
              <a:latin typeface="+mn-lt"/>
              <a:ea typeface="+mn-ea"/>
              <a:cs typeface="+mn-cs"/>
            </a:rPr>
            <a:t>特別</a:t>
          </a:r>
          <a:r>
            <a:rPr kumimoji="1" lang="ja-JP" altLang="ja-JP" sz="1100">
              <a:solidFill>
                <a:schemeClr val="dk1"/>
              </a:solidFill>
              <a:effectLst/>
              <a:latin typeface="+mn-lt"/>
              <a:ea typeface="+mn-ea"/>
              <a:cs typeface="+mn-cs"/>
            </a:rPr>
            <a:t>交付税の変動や、震災復興基金の繰入金・繰出金の減が要因となっている。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なお、財政調整基金は、今後、復興事業の進捗による震災復興特別交付税の返還に伴い減少し、震災前の水準になるものと見込んでいる。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東日本大震災の影響により予算規模が大きく変わっているが、連結実質赤字比率は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％を維持しており、健全な財政状況となっている。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また、一般会計については、復興事業関連の復興交付金・震災復興特別交付税の交付額や、震災復興基金の繰入金に比例して数値変動している。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3"/>
      <c r="DK3" s="183"/>
      <c r="DL3" s="183"/>
      <c r="DM3" s="183"/>
      <c r="DN3" s="183"/>
      <c r="DO3" s="183"/>
    </row>
    <row r="4" spans="1:119" ht="18.75" customHeight="1" x14ac:dyDescent="0.15">
      <c r="A4" s="184"/>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19416140</v>
      </c>
      <c r="BO4" s="431"/>
      <c r="BP4" s="431"/>
      <c r="BQ4" s="431"/>
      <c r="BR4" s="431"/>
      <c r="BS4" s="431"/>
      <c r="BT4" s="431"/>
      <c r="BU4" s="432"/>
      <c r="BV4" s="430">
        <v>20966248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18.5</v>
      </c>
      <c r="CU4" s="437"/>
      <c r="CV4" s="437"/>
      <c r="CW4" s="437"/>
      <c r="CX4" s="437"/>
      <c r="CY4" s="437"/>
      <c r="CZ4" s="437"/>
      <c r="DA4" s="438"/>
      <c r="DB4" s="436">
        <v>31.9</v>
      </c>
      <c r="DC4" s="437"/>
      <c r="DD4" s="437"/>
      <c r="DE4" s="437"/>
      <c r="DF4" s="437"/>
      <c r="DG4" s="437"/>
      <c r="DH4" s="437"/>
      <c r="DI4" s="438"/>
      <c r="DJ4" s="183"/>
      <c r="DK4" s="183"/>
      <c r="DL4" s="183"/>
      <c r="DM4" s="183"/>
      <c r="DN4" s="183"/>
      <c r="DO4" s="183"/>
    </row>
    <row r="5" spans="1:119" ht="18.75" customHeight="1" x14ac:dyDescent="0.15">
      <c r="A5" s="184"/>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17243787</v>
      </c>
      <c r="BO5" s="468"/>
      <c r="BP5" s="468"/>
      <c r="BQ5" s="468"/>
      <c r="BR5" s="468"/>
      <c r="BS5" s="468"/>
      <c r="BT5" s="468"/>
      <c r="BU5" s="469"/>
      <c r="BV5" s="467">
        <v>18388504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v>
      </c>
      <c r="CU5" s="465"/>
      <c r="CV5" s="465"/>
      <c r="CW5" s="465"/>
      <c r="CX5" s="465"/>
      <c r="CY5" s="465"/>
      <c r="CZ5" s="465"/>
      <c r="DA5" s="466"/>
      <c r="DB5" s="464">
        <v>94.4</v>
      </c>
      <c r="DC5" s="465"/>
      <c r="DD5" s="465"/>
      <c r="DE5" s="465"/>
      <c r="DF5" s="465"/>
      <c r="DG5" s="465"/>
      <c r="DH5" s="465"/>
      <c r="DI5" s="466"/>
      <c r="DJ5" s="183"/>
      <c r="DK5" s="183"/>
      <c r="DL5" s="183"/>
      <c r="DM5" s="183"/>
      <c r="DN5" s="183"/>
      <c r="DO5" s="183"/>
    </row>
    <row r="6" spans="1:119" ht="18.75" customHeight="1" x14ac:dyDescent="0.15">
      <c r="A6" s="184"/>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2172353</v>
      </c>
      <c r="BO6" s="468"/>
      <c r="BP6" s="468"/>
      <c r="BQ6" s="468"/>
      <c r="BR6" s="468"/>
      <c r="BS6" s="468"/>
      <c r="BT6" s="468"/>
      <c r="BU6" s="469"/>
      <c r="BV6" s="467">
        <v>2577744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99.5</v>
      </c>
      <c r="CU6" s="505"/>
      <c r="CV6" s="505"/>
      <c r="CW6" s="505"/>
      <c r="CX6" s="505"/>
      <c r="CY6" s="505"/>
      <c r="CZ6" s="505"/>
      <c r="DA6" s="506"/>
      <c r="DB6" s="504">
        <v>99.2</v>
      </c>
      <c r="DC6" s="505"/>
      <c r="DD6" s="505"/>
      <c r="DE6" s="505"/>
      <c r="DF6" s="505"/>
      <c r="DG6" s="505"/>
      <c r="DH6" s="505"/>
      <c r="DI6" s="506"/>
      <c r="DJ6" s="183"/>
      <c r="DK6" s="183"/>
      <c r="DL6" s="183"/>
      <c r="DM6" s="183"/>
      <c r="DN6" s="183"/>
      <c r="DO6" s="183"/>
    </row>
    <row r="7" spans="1:119" ht="18.75" customHeight="1" x14ac:dyDescent="0.15">
      <c r="A7" s="184"/>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1432033</v>
      </c>
      <c r="BO7" s="468"/>
      <c r="BP7" s="468"/>
      <c r="BQ7" s="468"/>
      <c r="BR7" s="468"/>
      <c r="BS7" s="468"/>
      <c r="BT7" s="468"/>
      <c r="BU7" s="469"/>
      <c r="BV7" s="467">
        <v>1303726</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4000518</v>
      </c>
      <c r="CU7" s="468"/>
      <c r="CV7" s="468"/>
      <c r="CW7" s="468"/>
      <c r="CX7" s="468"/>
      <c r="CY7" s="468"/>
      <c r="CZ7" s="468"/>
      <c r="DA7" s="469"/>
      <c r="DB7" s="467">
        <v>3989955</v>
      </c>
      <c r="DC7" s="468"/>
      <c r="DD7" s="468"/>
      <c r="DE7" s="468"/>
      <c r="DF7" s="468"/>
      <c r="DG7" s="468"/>
      <c r="DH7" s="468"/>
      <c r="DI7" s="469"/>
      <c r="DJ7" s="183"/>
      <c r="DK7" s="183"/>
      <c r="DL7" s="183"/>
      <c r="DM7" s="183"/>
      <c r="DN7" s="183"/>
      <c r="DO7" s="183"/>
    </row>
    <row r="8" spans="1:119" ht="18.75" customHeight="1" thickBot="1" x14ac:dyDescent="0.2">
      <c r="A8" s="184"/>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740320</v>
      </c>
      <c r="BO8" s="468"/>
      <c r="BP8" s="468"/>
      <c r="BQ8" s="468"/>
      <c r="BR8" s="468"/>
      <c r="BS8" s="468"/>
      <c r="BT8" s="468"/>
      <c r="BU8" s="469"/>
      <c r="BV8" s="467">
        <v>1274018</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0.37</v>
      </c>
      <c r="CU8" s="508"/>
      <c r="CV8" s="508"/>
      <c r="CW8" s="508"/>
      <c r="CX8" s="508"/>
      <c r="CY8" s="508"/>
      <c r="CZ8" s="508"/>
      <c r="DA8" s="509"/>
      <c r="DB8" s="507">
        <v>0.35</v>
      </c>
      <c r="DC8" s="508"/>
      <c r="DD8" s="508"/>
      <c r="DE8" s="508"/>
      <c r="DF8" s="508"/>
      <c r="DG8" s="508"/>
      <c r="DH8" s="508"/>
      <c r="DI8" s="509"/>
      <c r="DJ8" s="183"/>
      <c r="DK8" s="183"/>
      <c r="DL8" s="183"/>
      <c r="DM8" s="183"/>
      <c r="DN8" s="183"/>
      <c r="DO8" s="183"/>
    </row>
    <row r="9" spans="1:119" ht="18.75" customHeight="1" thickBot="1" x14ac:dyDescent="0.2">
      <c r="A9" s="184"/>
      <c r="B9" s="461" t="s">
        <v>111</v>
      </c>
      <c r="C9" s="462"/>
      <c r="D9" s="462"/>
      <c r="E9" s="462"/>
      <c r="F9" s="462"/>
      <c r="G9" s="462"/>
      <c r="H9" s="462"/>
      <c r="I9" s="462"/>
      <c r="J9" s="462"/>
      <c r="K9" s="510"/>
      <c r="L9" s="511" t="s">
        <v>112</v>
      </c>
      <c r="M9" s="512"/>
      <c r="N9" s="512"/>
      <c r="O9" s="512"/>
      <c r="P9" s="512"/>
      <c r="Q9" s="513"/>
      <c r="R9" s="514">
        <v>12315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-533698</v>
      </c>
      <c r="BO9" s="468"/>
      <c r="BP9" s="468"/>
      <c r="BQ9" s="468"/>
      <c r="BR9" s="468"/>
      <c r="BS9" s="468"/>
      <c r="BT9" s="468"/>
      <c r="BU9" s="469"/>
      <c r="BV9" s="467">
        <v>-1367524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5.2</v>
      </c>
      <c r="CU9" s="465"/>
      <c r="CV9" s="465"/>
      <c r="CW9" s="465"/>
      <c r="CX9" s="465"/>
      <c r="CY9" s="465"/>
      <c r="CZ9" s="465"/>
      <c r="DA9" s="466"/>
      <c r="DB9" s="464">
        <v>4.3</v>
      </c>
      <c r="DC9" s="465"/>
      <c r="DD9" s="465"/>
      <c r="DE9" s="465"/>
      <c r="DF9" s="465"/>
      <c r="DG9" s="465"/>
      <c r="DH9" s="465"/>
      <c r="DI9" s="466"/>
      <c r="DJ9" s="183"/>
      <c r="DK9" s="183"/>
      <c r="DL9" s="183"/>
      <c r="DM9" s="183"/>
      <c r="DN9" s="183"/>
      <c r="DO9" s="183"/>
    </row>
    <row r="10" spans="1:119" ht="18.75" customHeight="1" thickBot="1" x14ac:dyDescent="0.2">
      <c r="A10" s="184"/>
      <c r="B10" s="461"/>
      <c r="C10" s="462"/>
      <c r="D10" s="462"/>
      <c r="E10" s="462"/>
      <c r="F10" s="462"/>
      <c r="G10" s="462"/>
      <c r="H10" s="462"/>
      <c r="I10" s="462"/>
      <c r="J10" s="462"/>
      <c r="K10" s="510"/>
      <c r="L10" s="517" t="s">
        <v>117</v>
      </c>
      <c r="M10" s="497"/>
      <c r="N10" s="497"/>
      <c r="O10" s="497"/>
      <c r="P10" s="497"/>
      <c r="Q10" s="498"/>
      <c r="R10" s="518">
        <v>16704</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5005</v>
      </c>
      <c r="BO10" s="468"/>
      <c r="BP10" s="468"/>
      <c r="BQ10" s="468"/>
      <c r="BR10" s="468"/>
      <c r="BS10" s="468"/>
      <c r="BT10" s="468"/>
      <c r="BU10" s="469"/>
      <c r="BV10" s="467">
        <v>5736</v>
      </c>
      <c r="BW10" s="468"/>
      <c r="BX10" s="468"/>
      <c r="BY10" s="468"/>
      <c r="BZ10" s="468"/>
      <c r="CA10" s="468"/>
      <c r="CB10" s="468"/>
      <c r="CC10" s="469"/>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3"/>
      <c r="DK11" s="183"/>
      <c r="DL11" s="183"/>
      <c r="DM11" s="183"/>
      <c r="DN11" s="183"/>
      <c r="DO11" s="183"/>
    </row>
    <row r="12" spans="1:119" ht="18.75" customHeight="1" x14ac:dyDescent="0.15">
      <c r="A12" s="184"/>
      <c r="B12" s="527" t="s">
        <v>128</v>
      </c>
      <c r="C12" s="528"/>
      <c r="D12" s="528"/>
      <c r="E12" s="528"/>
      <c r="F12" s="528"/>
      <c r="G12" s="528"/>
      <c r="H12" s="528"/>
      <c r="I12" s="528"/>
      <c r="J12" s="528"/>
      <c r="K12" s="529"/>
      <c r="L12" s="536" t="s">
        <v>129</v>
      </c>
      <c r="M12" s="537"/>
      <c r="N12" s="537"/>
      <c r="O12" s="537"/>
      <c r="P12" s="537"/>
      <c r="Q12" s="538"/>
      <c r="R12" s="539">
        <v>12264</v>
      </c>
      <c r="S12" s="540"/>
      <c r="T12" s="540"/>
      <c r="U12" s="540"/>
      <c r="V12" s="541"/>
      <c r="W12" s="542" t="s">
        <v>1</v>
      </c>
      <c r="X12" s="500"/>
      <c r="Y12" s="500"/>
      <c r="Z12" s="500"/>
      <c r="AA12" s="500"/>
      <c r="AB12" s="543"/>
      <c r="AC12" s="499" t="s">
        <v>130</v>
      </c>
      <c r="AD12" s="500"/>
      <c r="AE12" s="500"/>
      <c r="AF12" s="500"/>
      <c r="AG12" s="543"/>
      <c r="AH12" s="499" t="s">
        <v>131</v>
      </c>
      <c r="AI12" s="500"/>
      <c r="AJ12" s="500"/>
      <c r="AK12" s="500"/>
      <c r="AL12" s="544"/>
      <c r="AM12" s="496" t="s">
        <v>132</v>
      </c>
      <c r="AN12" s="497"/>
      <c r="AO12" s="497"/>
      <c r="AP12" s="497"/>
      <c r="AQ12" s="497"/>
      <c r="AR12" s="497"/>
      <c r="AS12" s="497"/>
      <c r="AT12" s="498"/>
      <c r="AU12" s="499" t="s">
        <v>94</v>
      </c>
      <c r="AV12" s="500"/>
      <c r="AW12" s="500"/>
      <c r="AX12" s="500"/>
      <c r="AY12" s="501" t="s">
        <v>133</v>
      </c>
      <c r="AZ12" s="502"/>
      <c r="BA12" s="502"/>
      <c r="BB12" s="502"/>
      <c r="BC12" s="502"/>
      <c r="BD12" s="502"/>
      <c r="BE12" s="502"/>
      <c r="BF12" s="502"/>
      <c r="BG12" s="502"/>
      <c r="BH12" s="502"/>
      <c r="BI12" s="502"/>
      <c r="BJ12" s="502"/>
      <c r="BK12" s="502"/>
      <c r="BL12" s="502"/>
      <c r="BM12" s="503"/>
      <c r="BN12" s="467">
        <v>3137874</v>
      </c>
      <c r="BO12" s="468"/>
      <c r="BP12" s="468"/>
      <c r="BQ12" s="468"/>
      <c r="BR12" s="468"/>
      <c r="BS12" s="468"/>
      <c r="BT12" s="468"/>
      <c r="BU12" s="469"/>
      <c r="BV12" s="467">
        <v>141859</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135</v>
      </c>
      <c r="DC12" s="508"/>
      <c r="DD12" s="508"/>
      <c r="DE12" s="508"/>
      <c r="DF12" s="508"/>
      <c r="DG12" s="508"/>
      <c r="DH12" s="508"/>
      <c r="DI12" s="509"/>
      <c r="DJ12" s="183"/>
      <c r="DK12" s="183"/>
      <c r="DL12" s="183"/>
      <c r="DM12" s="183"/>
      <c r="DN12" s="183"/>
      <c r="DO12" s="183"/>
    </row>
    <row r="13" spans="1:119" ht="18.75" customHeight="1" x14ac:dyDescent="0.15">
      <c r="A13" s="184"/>
      <c r="B13" s="530"/>
      <c r="C13" s="531"/>
      <c r="D13" s="531"/>
      <c r="E13" s="531"/>
      <c r="F13" s="531"/>
      <c r="G13" s="531"/>
      <c r="H13" s="531"/>
      <c r="I13" s="531"/>
      <c r="J13" s="531"/>
      <c r="K13" s="532"/>
      <c r="L13" s="194"/>
      <c r="M13" s="555" t="s">
        <v>136</v>
      </c>
      <c r="N13" s="556"/>
      <c r="O13" s="556"/>
      <c r="P13" s="556"/>
      <c r="Q13" s="557"/>
      <c r="R13" s="548">
        <v>12208</v>
      </c>
      <c r="S13" s="549"/>
      <c r="T13" s="549"/>
      <c r="U13" s="549"/>
      <c r="V13" s="550"/>
      <c r="W13" s="483" t="s">
        <v>137</v>
      </c>
      <c r="X13" s="484"/>
      <c r="Y13" s="484"/>
      <c r="Z13" s="484"/>
      <c r="AA13" s="484"/>
      <c r="AB13" s="474"/>
      <c r="AC13" s="518">
        <v>518</v>
      </c>
      <c r="AD13" s="519"/>
      <c r="AE13" s="519"/>
      <c r="AF13" s="519"/>
      <c r="AG13" s="558"/>
      <c r="AH13" s="518">
        <v>841</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-3666567</v>
      </c>
      <c r="BO13" s="468"/>
      <c r="BP13" s="468"/>
      <c r="BQ13" s="468"/>
      <c r="BR13" s="468"/>
      <c r="BS13" s="468"/>
      <c r="BT13" s="468"/>
      <c r="BU13" s="469"/>
      <c r="BV13" s="467">
        <v>-1503647</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10.6</v>
      </c>
      <c r="CU13" s="465"/>
      <c r="CV13" s="465"/>
      <c r="CW13" s="465"/>
      <c r="CX13" s="465"/>
      <c r="CY13" s="465"/>
      <c r="CZ13" s="465"/>
      <c r="DA13" s="466"/>
      <c r="DB13" s="464">
        <v>12.1</v>
      </c>
      <c r="DC13" s="465"/>
      <c r="DD13" s="465"/>
      <c r="DE13" s="465"/>
      <c r="DF13" s="465"/>
      <c r="DG13" s="465"/>
      <c r="DH13" s="465"/>
      <c r="DI13" s="466"/>
      <c r="DJ13" s="183"/>
      <c r="DK13" s="183"/>
      <c r="DL13" s="183"/>
      <c r="DM13" s="183"/>
      <c r="DN13" s="183"/>
      <c r="DO13" s="183"/>
    </row>
    <row r="14" spans="1:119" ht="18.75" customHeight="1" thickBot="1" x14ac:dyDescent="0.2">
      <c r="A14" s="184"/>
      <c r="B14" s="530"/>
      <c r="C14" s="531"/>
      <c r="D14" s="531"/>
      <c r="E14" s="531"/>
      <c r="F14" s="531"/>
      <c r="G14" s="531"/>
      <c r="H14" s="531"/>
      <c r="I14" s="531"/>
      <c r="J14" s="531"/>
      <c r="K14" s="532"/>
      <c r="L14" s="545" t="s">
        <v>142</v>
      </c>
      <c r="M14" s="546"/>
      <c r="N14" s="546"/>
      <c r="O14" s="546"/>
      <c r="P14" s="546"/>
      <c r="Q14" s="547"/>
      <c r="R14" s="548">
        <v>12415</v>
      </c>
      <c r="S14" s="549"/>
      <c r="T14" s="549"/>
      <c r="U14" s="549"/>
      <c r="V14" s="550"/>
      <c r="W14" s="457"/>
      <c r="X14" s="458"/>
      <c r="Y14" s="458"/>
      <c r="Z14" s="458"/>
      <c r="AA14" s="458"/>
      <c r="AB14" s="447"/>
      <c r="AC14" s="551">
        <v>9.3000000000000007</v>
      </c>
      <c r="AD14" s="552"/>
      <c r="AE14" s="552"/>
      <c r="AF14" s="552"/>
      <c r="AG14" s="553"/>
      <c r="AH14" s="551">
        <v>11.5</v>
      </c>
      <c r="AI14" s="552"/>
      <c r="AJ14" s="552"/>
      <c r="AK14" s="552"/>
      <c r="AL14" s="554"/>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59" t="s">
        <v>143</v>
      </c>
      <c r="CE14" s="560"/>
      <c r="CF14" s="560"/>
      <c r="CG14" s="560"/>
      <c r="CH14" s="560"/>
      <c r="CI14" s="560"/>
      <c r="CJ14" s="560"/>
      <c r="CK14" s="560"/>
      <c r="CL14" s="560"/>
      <c r="CM14" s="560"/>
      <c r="CN14" s="560"/>
      <c r="CO14" s="560"/>
      <c r="CP14" s="560"/>
      <c r="CQ14" s="560"/>
      <c r="CR14" s="560"/>
      <c r="CS14" s="561"/>
      <c r="CT14" s="562" t="s">
        <v>127</v>
      </c>
      <c r="CU14" s="563"/>
      <c r="CV14" s="563"/>
      <c r="CW14" s="563"/>
      <c r="CX14" s="563"/>
      <c r="CY14" s="563"/>
      <c r="CZ14" s="563"/>
      <c r="DA14" s="564"/>
      <c r="DB14" s="562" t="s">
        <v>135</v>
      </c>
      <c r="DC14" s="563"/>
      <c r="DD14" s="563"/>
      <c r="DE14" s="563"/>
      <c r="DF14" s="563"/>
      <c r="DG14" s="563"/>
      <c r="DH14" s="563"/>
      <c r="DI14" s="564"/>
      <c r="DJ14" s="183"/>
      <c r="DK14" s="183"/>
      <c r="DL14" s="183"/>
      <c r="DM14" s="183"/>
      <c r="DN14" s="183"/>
      <c r="DO14" s="183"/>
    </row>
    <row r="15" spans="1:119" ht="18.75" customHeight="1" x14ac:dyDescent="0.15">
      <c r="A15" s="184"/>
      <c r="B15" s="530"/>
      <c r="C15" s="531"/>
      <c r="D15" s="531"/>
      <c r="E15" s="531"/>
      <c r="F15" s="531"/>
      <c r="G15" s="531"/>
      <c r="H15" s="531"/>
      <c r="I15" s="531"/>
      <c r="J15" s="531"/>
      <c r="K15" s="532"/>
      <c r="L15" s="194"/>
      <c r="M15" s="555" t="s">
        <v>136</v>
      </c>
      <c r="N15" s="556"/>
      <c r="O15" s="556"/>
      <c r="P15" s="556"/>
      <c r="Q15" s="557"/>
      <c r="R15" s="548">
        <v>12361</v>
      </c>
      <c r="S15" s="549"/>
      <c r="T15" s="549"/>
      <c r="U15" s="549"/>
      <c r="V15" s="550"/>
      <c r="W15" s="483" t="s">
        <v>144</v>
      </c>
      <c r="X15" s="484"/>
      <c r="Y15" s="484"/>
      <c r="Z15" s="484"/>
      <c r="AA15" s="484"/>
      <c r="AB15" s="474"/>
      <c r="AC15" s="518">
        <v>1973</v>
      </c>
      <c r="AD15" s="519"/>
      <c r="AE15" s="519"/>
      <c r="AF15" s="519"/>
      <c r="AG15" s="558"/>
      <c r="AH15" s="518">
        <v>2332</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1374732</v>
      </c>
      <c r="BO15" s="431"/>
      <c r="BP15" s="431"/>
      <c r="BQ15" s="431"/>
      <c r="BR15" s="431"/>
      <c r="BS15" s="431"/>
      <c r="BT15" s="431"/>
      <c r="BU15" s="432"/>
      <c r="BV15" s="430">
        <v>1249861</v>
      </c>
      <c r="BW15" s="431"/>
      <c r="BX15" s="431"/>
      <c r="BY15" s="431"/>
      <c r="BZ15" s="431"/>
      <c r="CA15" s="431"/>
      <c r="CB15" s="431"/>
      <c r="CC15" s="432"/>
      <c r="CD15" s="565" t="s">
        <v>146</v>
      </c>
      <c r="CE15" s="566"/>
      <c r="CF15" s="566"/>
      <c r="CG15" s="566"/>
      <c r="CH15" s="566"/>
      <c r="CI15" s="566"/>
      <c r="CJ15" s="566"/>
      <c r="CK15" s="566"/>
      <c r="CL15" s="566"/>
      <c r="CM15" s="566"/>
      <c r="CN15" s="566"/>
      <c r="CO15" s="566"/>
      <c r="CP15" s="566"/>
      <c r="CQ15" s="566"/>
      <c r="CR15" s="566"/>
      <c r="CS15" s="567"/>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30"/>
      <c r="C16" s="531"/>
      <c r="D16" s="531"/>
      <c r="E16" s="531"/>
      <c r="F16" s="531"/>
      <c r="G16" s="531"/>
      <c r="H16" s="531"/>
      <c r="I16" s="531"/>
      <c r="J16" s="531"/>
      <c r="K16" s="532"/>
      <c r="L16" s="545" t="s">
        <v>147</v>
      </c>
      <c r="M16" s="576"/>
      <c r="N16" s="576"/>
      <c r="O16" s="576"/>
      <c r="P16" s="576"/>
      <c r="Q16" s="577"/>
      <c r="R16" s="568" t="s">
        <v>148</v>
      </c>
      <c r="S16" s="569"/>
      <c r="T16" s="569"/>
      <c r="U16" s="569"/>
      <c r="V16" s="570"/>
      <c r="W16" s="457"/>
      <c r="X16" s="458"/>
      <c r="Y16" s="458"/>
      <c r="Z16" s="458"/>
      <c r="AA16" s="458"/>
      <c r="AB16" s="447"/>
      <c r="AC16" s="551">
        <v>35.4</v>
      </c>
      <c r="AD16" s="552"/>
      <c r="AE16" s="552"/>
      <c r="AF16" s="552"/>
      <c r="AG16" s="553"/>
      <c r="AH16" s="551">
        <v>31.8</v>
      </c>
      <c r="AI16" s="552"/>
      <c r="AJ16" s="552"/>
      <c r="AK16" s="552"/>
      <c r="AL16" s="554"/>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3451005</v>
      </c>
      <c r="BO16" s="468"/>
      <c r="BP16" s="468"/>
      <c r="BQ16" s="468"/>
      <c r="BR16" s="468"/>
      <c r="BS16" s="468"/>
      <c r="BT16" s="468"/>
      <c r="BU16" s="469"/>
      <c r="BV16" s="467">
        <v>3469494</v>
      </c>
      <c r="BW16" s="468"/>
      <c r="BX16" s="468"/>
      <c r="BY16" s="468"/>
      <c r="BZ16" s="468"/>
      <c r="CA16" s="468"/>
      <c r="CB16" s="468"/>
      <c r="CC16" s="469"/>
      <c r="CD16" s="198"/>
      <c r="CE16" s="574"/>
      <c r="CF16" s="574"/>
      <c r="CG16" s="574"/>
      <c r="CH16" s="574"/>
      <c r="CI16" s="574"/>
      <c r="CJ16" s="574"/>
      <c r="CK16" s="574"/>
      <c r="CL16" s="574"/>
      <c r="CM16" s="574"/>
      <c r="CN16" s="574"/>
      <c r="CO16" s="574"/>
      <c r="CP16" s="574"/>
      <c r="CQ16" s="574"/>
      <c r="CR16" s="574"/>
      <c r="CS16" s="575"/>
      <c r="CT16" s="464"/>
      <c r="CU16" s="465"/>
      <c r="CV16" s="465"/>
      <c r="CW16" s="465"/>
      <c r="CX16" s="465"/>
      <c r="CY16" s="465"/>
      <c r="CZ16" s="465"/>
      <c r="DA16" s="466"/>
      <c r="DB16" s="464"/>
      <c r="DC16" s="465"/>
      <c r="DD16" s="465"/>
      <c r="DE16" s="465"/>
      <c r="DF16" s="465"/>
      <c r="DG16" s="465"/>
      <c r="DH16" s="465"/>
      <c r="DI16" s="466"/>
      <c r="DJ16" s="183"/>
      <c r="DK16" s="183"/>
      <c r="DL16" s="183"/>
      <c r="DM16" s="183"/>
      <c r="DN16" s="183"/>
      <c r="DO16" s="183"/>
    </row>
    <row r="17" spans="1:119" ht="18.75" customHeight="1" thickBot="1" x14ac:dyDescent="0.2">
      <c r="A17" s="184"/>
      <c r="B17" s="533"/>
      <c r="C17" s="534"/>
      <c r="D17" s="534"/>
      <c r="E17" s="534"/>
      <c r="F17" s="534"/>
      <c r="G17" s="534"/>
      <c r="H17" s="534"/>
      <c r="I17" s="534"/>
      <c r="J17" s="534"/>
      <c r="K17" s="535"/>
      <c r="L17" s="199"/>
      <c r="M17" s="571" t="s">
        <v>150</v>
      </c>
      <c r="N17" s="572"/>
      <c r="O17" s="572"/>
      <c r="P17" s="572"/>
      <c r="Q17" s="573"/>
      <c r="R17" s="568" t="s">
        <v>148</v>
      </c>
      <c r="S17" s="569"/>
      <c r="T17" s="569"/>
      <c r="U17" s="569"/>
      <c r="V17" s="570"/>
      <c r="W17" s="483" t="s">
        <v>151</v>
      </c>
      <c r="X17" s="484"/>
      <c r="Y17" s="484"/>
      <c r="Z17" s="484"/>
      <c r="AA17" s="484"/>
      <c r="AB17" s="474"/>
      <c r="AC17" s="518">
        <v>3089</v>
      </c>
      <c r="AD17" s="519"/>
      <c r="AE17" s="519"/>
      <c r="AF17" s="519"/>
      <c r="AG17" s="558"/>
      <c r="AH17" s="518">
        <v>4171</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1745199</v>
      </c>
      <c r="BO17" s="468"/>
      <c r="BP17" s="468"/>
      <c r="BQ17" s="468"/>
      <c r="BR17" s="468"/>
      <c r="BS17" s="468"/>
      <c r="BT17" s="468"/>
      <c r="BU17" s="469"/>
      <c r="BV17" s="467">
        <v>1583411</v>
      </c>
      <c r="BW17" s="468"/>
      <c r="BX17" s="468"/>
      <c r="BY17" s="468"/>
      <c r="BZ17" s="468"/>
      <c r="CA17" s="468"/>
      <c r="CB17" s="468"/>
      <c r="CC17" s="469"/>
      <c r="CD17" s="198"/>
      <c r="CE17" s="574"/>
      <c r="CF17" s="574"/>
      <c r="CG17" s="574"/>
      <c r="CH17" s="574"/>
      <c r="CI17" s="574"/>
      <c r="CJ17" s="574"/>
      <c r="CK17" s="574"/>
      <c r="CL17" s="574"/>
      <c r="CM17" s="574"/>
      <c r="CN17" s="574"/>
      <c r="CO17" s="574"/>
      <c r="CP17" s="574"/>
      <c r="CQ17" s="574"/>
      <c r="CR17" s="574"/>
      <c r="CS17" s="575"/>
      <c r="CT17" s="464"/>
      <c r="CU17" s="465"/>
      <c r="CV17" s="465"/>
      <c r="CW17" s="465"/>
      <c r="CX17" s="465"/>
      <c r="CY17" s="465"/>
      <c r="CZ17" s="465"/>
      <c r="DA17" s="466"/>
      <c r="DB17" s="464"/>
      <c r="DC17" s="465"/>
      <c r="DD17" s="465"/>
      <c r="DE17" s="465"/>
      <c r="DF17" s="465"/>
      <c r="DG17" s="465"/>
      <c r="DH17" s="465"/>
      <c r="DI17" s="466"/>
      <c r="DJ17" s="183"/>
      <c r="DK17" s="183"/>
      <c r="DL17" s="183"/>
      <c r="DM17" s="183"/>
      <c r="DN17" s="183"/>
      <c r="DO17" s="183"/>
    </row>
    <row r="18" spans="1:119" ht="18.75" customHeight="1" thickBot="1" x14ac:dyDescent="0.2">
      <c r="A18" s="184"/>
      <c r="B18" s="578" t="s">
        <v>153</v>
      </c>
      <c r="C18" s="510"/>
      <c r="D18" s="510"/>
      <c r="E18" s="579"/>
      <c r="F18" s="579"/>
      <c r="G18" s="579"/>
      <c r="H18" s="579"/>
      <c r="I18" s="579"/>
      <c r="J18" s="579"/>
      <c r="K18" s="579"/>
      <c r="L18" s="580">
        <v>64.58</v>
      </c>
      <c r="M18" s="580"/>
      <c r="N18" s="580"/>
      <c r="O18" s="580"/>
      <c r="P18" s="580"/>
      <c r="Q18" s="580"/>
      <c r="R18" s="581"/>
      <c r="S18" s="581"/>
      <c r="T18" s="581"/>
      <c r="U18" s="581"/>
      <c r="V18" s="582"/>
      <c r="W18" s="485"/>
      <c r="X18" s="486"/>
      <c r="Y18" s="486"/>
      <c r="Z18" s="486"/>
      <c r="AA18" s="486"/>
      <c r="AB18" s="477"/>
      <c r="AC18" s="583">
        <v>55.4</v>
      </c>
      <c r="AD18" s="584"/>
      <c r="AE18" s="584"/>
      <c r="AF18" s="584"/>
      <c r="AG18" s="585"/>
      <c r="AH18" s="583">
        <v>56.8</v>
      </c>
      <c r="AI18" s="584"/>
      <c r="AJ18" s="584"/>
      <c r="AK18" s="584"/>
      <c r="AL18" s="586"/>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3740126</v>
      </c>
      <c r="BO18" s="468"/>
      <c r="BP18" s="468"/>
      <c r="BQ18" s="468"/>
      <c r="BR18" s="468"/>
      <c r="BS18" s="468"/>
      <c r="BT18" s="468"/>
      <c r="BU18" s="469"/>
      <c r="BV18" s="467">
        <v>3738351</v>
      </c>
      <c r="BW18" s="468"/>
      <c r="BX18" s="468"/>
      <c r="BY18" s="468"/>
      <c r="BZ18" s="468"/>
      <c r="CA18" s="468"/>
      <c r="CB18" s="468"/>
      <c r="CC18" s="469"/>
      <c r="CD18" s="198"/>
      <c r="CE18" s="574"/>
      <c r="CF18" s="574"/>
      <c r="CG18" s="574"/>
      <c r="CH18" s="574"/>
      <c r="CI18" s="574"/>
      <c r="CJ18" s="574"/>
      <c r="CK18" s="574"/>
      <c r="CL18" s="574"/>
      <c r="CM18" s="574"/>
      <c r="CN18" s="574"/>
      <c r="CO18" s="574"/>
      <c r="CP18" s="574"/>
      <c r="CQ18" s="574"/>
      <c r="CR18" s="574"/>
      <c r="CS18" s="575"/>
      <c r="CT18" s="464"/>
      <c r="CU18" s="465"/>
      <c r="CV18" s="465"/>
      <c r="CW18" s="465"/>
      <c r="CX18" s="465"/>
      <c r="CY18" s="465"/>
      <c r="CZ18" s="465"/>
      <c r="DA18" s="466"/>
      <c r="DB18" s="464"/>
      <c r="DC18" s="465"/>
      <c r="DD18" s="465"/>
      <c r="DE18" s="465"/>
      <c r="DF18" s="465"/>
      <c r="DG18" s="465"/>
      <c r="DH18" s="465"/>
      <c r="DI18" s="466"/>
      <c r="DJ18" s="183"/>
      <c r="DK18" s="183"/>
      <c r="DL18" s="183"/>
      <c r="DM18" s="183"/>
      <c r="DN18" s="183"/>
      <c r="DO18" s="183"/>
    </row>
    <row r="19" spans="1:119" ht="18.75" customHeight="1" thickBot="1" x14ac:dyDescent="0.2">
      <c r="A19" s="184"/>
      <c r="B19" s="578" t="s">
        <v>155</v>
      </c>
      <c r="C19" s="510"/>
      <c r="D19" s="510"/>
      <c r="E19" s="579"/>
      <c r="F19" s="579"/>
      <c r="G19" s="579"/>
      <c r="H19" s="579"/>
      <c r="I19" s="579"/>
      <c r="J19" s="579"/>
      <c r="K19" s="579"/>
      <c r="L19" s="587">
        <v>191</v>
      </c>
      <c r="M19" s="587"/>
      <c r="N19" s="587"/>
      <c r="O19" s="587"/>
      <c r="P19" s="587"/>
      <c r="Q19" s="587"/>
      <c r="R19" s="588"/>
      <c r="S19" s="588"/>
      <c r="T19" s="588"/>
      <c r="U19" s="588"/>
      <c r="V19" s="589"/>
      <c r="W19" s="424"/>
      <c r="X19" s="425"/>
      <c r="Y19" s="425"/>
      <c r="Z19" s="425"/>
      <c r="AA19" s="425"/>
      <c r="AB19" s="425"/>
      <c r="AC19" s="596"/>
      <c r="AD19" s="596"/>
      <c r="AE19" s="596"/>
      <c r="AF19" s="596"/>
      <c r="AG19" s="596"/>
      <c r="AH19" s="596"/>
      <c r="AI19" s="596"/>
      <c r="AJ19" s="596"/>
      <c r="AK19" s="596"/>
      <c r="AL19" s="597"/>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8897001</v>
      </c>
      <c r="BO19" s="468"/>
      <c r="BP19" s="468"/>
      <c r="BQ19" s="468"/>
      <c r="BR19" s="468"/>
      <c r="BS19" s="468"/>
      <c r="BT19" s="468"/>
      <c r="BU19" s="469"/>
      <c r="BV19" s="467">
        <v>11736313</v>
      </c>
      <c r="BW19" s="468"/>
      <c r="BX19" s="468"/>
      <c r="BY19" s="468"/>
      <c r="BZ19" s="468"/>
      <c r="CA19" s="468"/>
      <c r="CB19" s="468"/>
      <c r="CC19" s="469"/>
      <c r="CD19" s="198"/>
      <c r="CE19" s="574"/>
      <c r="CF19" s="574"/>
      <c r="CG19" s="574"/>
      <c r="CH19" s="574"/>
      <c r="CI19" s="574"/>
      <c r="CJ19" s="574"/>
      <c r="CK19" s="574"/>
      <c r="CL19" s="574"/>
      <c r="CM19" s="574"/>
      <c r="CN19" s="574"/>
      <c r="CO19" s="574"/>
      <c r="CP19" s="574"/>
      <c r="CQ19" s="574"/>
      <c r="CR19" s="574"/>
      <c r="CS19" s="575"/>
      <c r="CT19" s="464"/>
      <c r="CU19" s="465"/>
      <c r="CV19" s="465"/>
      <c r="CW19" s="465"/>
      <c r="CX19" s="465"/>
      <c r="CY19" s="465"/>
      <c r="CZ19" s="465"/>
      <c r="DA19" s="466"/>
      <c r="DB19" s="464"/>
      <c r="DC19" s="465"/>
      <c r="DD19" s="465"/>
      <c r="DE19" s="465"/>
      <c r="DF19" s="465"/>
      <c r="DG19" s="465"/>
      <c r="DH19" s="465"/>
      <c r="DI19" s="466"/>
      <c r="DJ19" s="183"/>
      <c r="DK19" s="183"/>
      <c r="DL19" s="183"/>
      <c r="DM19" s="183"/>
      <c r="DN19" s="183"/>
      <c r="DO19" s="183"/>
    </row>
    <row r="20" spans="1:119" ht="18.75" customHeight="1" thickBot="1" x14ac:dyDescent="0.2">
      <c r="A20" s="184"/>
      <c r="B20" s="578" t="s">
        <v>157</v>
      </c>
      <c r="C20" s="510"/>
      <c r="D20" s="510"/>
      <c r="E20" s="579"/>
      <c r="F20" s="579"/>
      <c r="G20" s="579"/>
      <c r="H20" s="579"/>
      <c r="I20" s="579"/>
      <c r="J20" s="579"/>
      <c r="K20" s="579"/>
      <c r="L20" s="587">
        <v>4429</v>
      </c>
      <c r="M20" s="587"/>
      <c r="N20" s="587"/>
      <c r="O20" s="587"/>
      <c r="P20" s="587"/>
      <c r="Q20" s="587"/>
      <c r="R20" s="588"/>
      <c r="S20" s="588"/>
      <c r="T20" s="588"/>
      <c r="U20" s="588"/>
      <c r="V20" s="589"/>
      <c r="W20" s="485"/>
      <c r="X20" s="486"/>
      <c r="Y20" s="486"/>
      <c r="Z20" s="486"/>
      <c r="AA20" s="486"/>
      <c r="AB20" s="486"/>
      <c r="AC20" s="590"/>
      <c r="AD20" s="590"/>
      <c r="AE20" s="590"/>
      <c r="AF20" s="590"/>
      <c r="AG20" s="590"/>
      <c r="AH20" s="590"/>
      <c r="AI20" s="590"/>
      <c r="AJ20" s="590"/>
      <c r="AK20" s="590"/>
      <c r="AL20" s="591"/>
      <c r="AM20" s="592"/>
      <c r="AN20" s="522"/>
      <c r="AO20" s="522"/>
      <c r="AP20" s="522"/>
      <c r="AQ20" s="522"/>
      <c r="AR20" s="522"/>
      <c r="AS20" s="522"/>
      <c r="AT20" s="523"/>
      <c r="AU20" s="593"/>
      <c r="AV20" s="594"/>
      <c r="AW20" s="594"/>
      <c r="AX20" s="595"/>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8"/>
      <c r="CE20" s="574"/>
      <c r="CF20" s="574"/>
      <c r="CG20" s="574"/>
      <c r="CH20" s="574"/>
      <c r="CI20" s="574"/>
      <c r="CJ20" s="574"/>
      <c r="CK20" s="574"/>
      <c r="CL20" s="574"/>
      <c r="CM20" s="574"/>
      <c r="CN20" s="574"/>
      <c r="CO20" s="574"/>
      <c r="CP20" s="574"/>
      <c r="CQ20" s="574"/>
      <c r="CR20" s="574"/>
      <c r="CS20" s="575"/>
      <c r="CT20" s="464"/>
      <c r="CU20" s="465"/>
      <c r="CV20" s="465"/>
      <c r="CW20" s="465"/>
      <c r="CX20" s="465"/>
      <c r="CY20" s="465"/>
      <c r="CZ20" s="465"/>
      <c r="DA20" s="466"/>
      <c r="DB20" s="464"/>
      <c r="DC20" s="465"/>
      <c r="DD20" s="465"/>
      <c r="DE20" s="465"/>
      <c r="DF20" s="465"/>
      <c r="DG20" s="465"/>
      <c r="DH20" s="465"/>
      <c r="DI20" s="466"/>
      <c r="DJ20" s="183"/>
      <c r="DK20" s="183"/>
      <c r="DL20" s="183"/>
      <c r="DM20" s="183"/>
      <c r="DN20" s="183"/>
      <c r="DO20" s="183"/>
    </row>
    <row r="21" spans="1:119" ht="18.75" customHeight="1" x14ac:dyDescent="0.15">
      <c r="A21" s="184"/>
      <c r="B21" s="598" t="s">
        <v>158</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8"/>
      <c r="CE21" s="574"/>
      <c r="CF21" s="574"/>
      <c r="CG21" s="574"/>
      <c r="CH21" s="574"/>
      <c r="CI21" s="574"/>
      <c r="CJ21" s="574"/>
      <c r="CK21" s="574"/>
      <c r="CL21" s="574"/>
      <c r="CM21" s="574"/>
      <c r="CN21" s="574"/>
      <c r="CO21" s="574"/>
      <c r="CP21" s="574"/>
      <c r="CQ21" s="574"/>
      <c r="CR21" s="574"/>
      <c r="CS21" s="575"/>
      <c r="CT21" s="464"/>
      <c r="CU21" s="465"/>
      <c r="CV21" s="465"/>
      <c r="CW21" s="465"/>
      <c r="CX21" s="465"/>
      <c r="CY21" s="465"/>
      <c r="CZ21" s="465"/>
      <c r="DA21" s="466"/>
      <c r="DB21" s="464"/>
      <c r="DC21" s="465"/>
      <c r="DD21" s="465"/>
      <c r="DE21" s="465"/>
      <c r="DF21" s="465"/>
      <c r="DG21" s="465"/>
      <c r="DH21" s="465"/>
      <c r="DI21" s="466"/>
      <c r="DJ21" s="183"/>
      <c r="DK21" s="183"/>
      <c r="DL21" s="183"/>
      <c r="DM21" s="183"/>
      <c r="DN21" s="183"/>
      <c r="DO21" s="183"/>
    </row>
    <row r="22" spans="1:119" ht="18.75" customHeight="1" thickBot="1" x14ac:dyDescent="0.2">
      <c r="A22" s="184"/>
      <c r="B22" s="601" t="s">
        <v>159</v>
      </c>
      <c r="C22" s="602"/>
      <c r="D22" s="603"/>
      <c r="E22" s="479" t="s">
        <v>1</v>
      </c>
      <c r="F22" s="484"/>
      <c r="G22" s="484"/>
      <c r="H22" s="484"/>
      <c r="I22" s="484"/>
      <c r="J22" s="484"/>
      <c r="K22" s="474"/>
      <c r="L22" s="479" t="s">
        <v>160</v>
      </c>
      <c r="M22" s="484"/>
      <c r="N22" s="484"/>
      <c r="O22" s="484"/>
      <c r="P22" s="474"/>
      <c r="Q22" s="610" t="s">
        <v>161</v>
      </c>
      <c r="R22" s="611"/>
      <c r="S22" s="611"/>
      <c r="T22" s="611"/>
      <c r="U22" s="611"/>
      <c r="V22" s="612"/>
      <c r="W22" s="616" t="s">
        <v>162</v>
      </c>
      <c r="X22" s="602"/>
      <c r="Y22" s="603"/>
      <c r="Z22" s="479" t="s">
        <v>1</v>
      </c>
      <c r="AA22" s="484"/>
      <c r="AB22" s="484"/>
      <c r="AC22" s="484"/>
      <c r="AD22" s="484"/>
      <c r="AE22" s="484"/>
      <c r="AF22" s="484"/>
      <c r="AG22" s="474"/>
      <c r="AH22" s="629" t="s">
        <v>163</v>
      </c>
      <c r="AI22" s="484"/>
      <c r="AJ22" s="484"/>
      <c r="AK22" s="484"/>
      <c r="AL22" s="474"/>
      <c r="AM22" s="629" t="s">
        <v>164</v>
      </c>
      <c r="AN22" s="630"/>
      <c r="AO22" s="630"/>
      <c r="AP22" s="630"/>
      <c r="AQ22" s="630"/>
      <c r="AR22" s="631"/>
      <c r="AS22" s="610" t="s">
        <v>161</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198"/>
      <c r="CE22" s="574"/>
      <c r="CF22" s="574"/>
      <c r="CG22" s="574"/>
      <c r="CH22" s="574"/>
      <c r="CI22" s="574"/>
      <c r="CJ22" s="574"/>
      <c r="CK22" s="574"/>
      <c r="CL22" s="574"/>
      <c r="CM22" s="574"/>
      <c r="CN22" s="574"/>
      <c r="CO22" s="574"/>
      <c r="CP22" s="574"/>
      <c r="CQ22" s="574"/>
      <c r="CR22" s="574"/>
      <c r="CS22" s="575"/>
      <c r="CT22" s="464"/>
      <c r="CU22" s="465"/>
      <c r="CV22" s="465"/>
      <c r="CW22" s="465"/>
      <c r="CX22" s="465"/>
      <c r="CY22" s="465"/>
      <c r="CZ22" s="465"/>
      <c r="DA22" s="466"/>
      <c r="DB22" s="464"/>
      <c r="DC22" s="465"/>
      <c r="DD22" s="465"/>
      <c r="DE22" s="465"/>
      <c r="DF22" s="465"/>
      <c r="DG22" s="465"/>
      <c r="DH22" s="465"/>
      <c r="DI22" s="466"/>
      <c r="DJ22" s="183"/>
      <c r="DK22" s="183"/>
      <c r="DL22" s="183"/>
      <c r="DM22" s="183"/>
      <c r="DN22" s="183"/>
      <c r="DO22" s="183"/>
    </row>
    <row r="23" spans="1:119" ht="18.75" customHeight="1" x14ac:dyDescent="0.15">
      <c r="A23" s="184"/>
      <c r="B23" s="604"/>
      <c r="C23" s="605"/>
      <c r="D23" s="606"/>
      <c r="E23" s="453"/>
      <c r="F23" s="458"/>
      <c r="G23" s="458"/>
      <c r="H23" s="458"/>
      <c r="I23" s="458"/>
      <c r="J23" s="458"/>
      <c r="K23" s="447"/>
      <c r="L23" s="453"/>
      <c r="M23" s="458"/>
      <c r="N23" s="458"/>
      <c r="O23" s="458"/>
      <c r="P23" s="447"/>
      <c r="Q23" s="613"/>
      <c r="R23" s="614"/>
      <c r="S23" s="614"/>
      <c r="T23" s="614"/>
      <c r="U23" s="614"/>
      <c r="V23" s="615"/>
      <c r="W23" s="617"/>
      <c r="X23" s="605"/>
      <c r="Y23" s="606"/>
      <c r="Z23" s="453"/>
      <c r="AA23" s="458"/>
      <c r="AB23" s="458"/>
      <c r="AC23" s="458"/>
      <c r="AD23" s="458"/>
      <c r="AE23" s="458"/>
      <c r="AF23" s="458"/>
      <c r="AG23" s="447"/>
      <c r="AH23" s="453"/>
      <c r="AI23" s="458"/>
      <c r="AJ23" s="458"/>
      <c r="AK23" s="458"/>
      <c r="AL23" s="447"/>
      <c r="AM23" s="632"/>
      <c r="AN23" s="633"/>
      <c r="AO23" s="633"/>
      <c r="AP23" s="633"/>
      <c r="AQ23" s="633"/>
      <c r="AR23" s="634"/>
      <c r="AS23" s="613"/>
      <c r="AT23" s="614"/>
      <c r="AU23" s="614"/>
      <c r="AV23" s="614"/>
      <c r="AW23" s="614"/>
      <c r="AX23" s="636"/>
      <c r="AY23" s="427" t="s">
        <v>165</v>
      </c>
      <c r="AZ23" s="428"/>
      <c r="BA23" s="428"/>
      <c r="BB23" s="428"/>
      <c r="BC23" s="428"/>
      <c r="BD23" s="428"/>
      <c r="BE23" s="428"/>
      <c r="BF23" s="428"/>
      <c r="BG23" s="428"/>
      <c r="BH23" s="428"/>
      <c r="BI23" s="428"/>
      <c r="BJ23" s="428"/>
      <c r="BK23" s="428"/>
      <c r="BL23" s="428"/>
      <c r="BM23" s="429"/>
      <c r="BN23" s="467">
        <v>7199574</v>
      </c>
      <c r="BO23" s="468"/>
      <c r="BP23" s="468"/>
      <c r="BQ23" s="468"/>
      <c r="BR23" s="468"/>
      <c r="BS23" s="468"/>
      <c r="BT23" s="468"/>
      <c r="BU23" s="469"/>
      <c r="BV23" s="467">
        <v>6856260</v>
      </c>
      <c r="BW23" s="468"/>
      <c r="BX23" s="468"/>
      <c r="BY23" s="468"/>
      <c r="BZ23" s="468"/>
      <c r="CA23" s="468"/>
      <c r="CB23" s="468"/>
      <c r="CC23" s="469"/>
      <c r="CD23" s="198"/>
      <c r="CE23" s="574"/>
      <c r="CF23" s="574"/>
      <c r="CG23" s="574"/>
      <c r="CH23" s="574"/>
      <c r="CI23" s="574"/>
      <c r="CJ23" s="574"/>
      <c r="CK23" s="574"/>
      <c r="CL23" s="574"/>
      <c r="CM23" s="574"/>
      <c r="CN23" s="574"/>
      <c r="CO23" s="574"/>
      <c r="CP23" s="574"/>
      <c r="CQ23" s="574"/>
      <c r="CR23" s="574"/>
      <c r="CS23" s="575"/>
      <c r="CT23" s="464"/>
      <c r="CU23" s="465"/>
      <c r="CV23" s="465"/>
      <c r="CW23" s="465"/>
      <c r="CX23" s="465"/>
      <c r="CY23" s="465"/>
      <c r="CZ23" s="465"/>
      <c r="DA23" s="466"/>
      <c r="DB23" s="464"/>
      <c r="DC23" s="465"/>
      <c r="DD23" s="465"/>
      <c r="DE23" s="465"/>
      <c r="DF23" s="465"/>
      <c r="DG23" s="465"/>
      <c r="DH23" s="465"/>
      <c r="DI23" s="466"/>
      <c r="DJ23" s="183"/>
      <c r="DK23" s="183"/>
      <c r="DL23" s="183"/>
      <c r="DM23" s="183"/>
      <c r="DN23" s="183"/>
      <c r="DO23" s="183"/>
    </row>
    <row r="24" spans="1:119" ht="18.75" customHeight="1" thickBot="1" x14ac:dyDescent="0.2">
      <c r="A24" s="184"/>
      <c r="B24" s="604"/>
      <c r="C24" s="605"/>
      <c r="D24" s="606"/>
      <c r="E24" s="517" t="s">
        <v>166</v>
      </c>
      <c r="F24" s="497"/>
      <c r="G24" s="497"/>
      <c r="H24" s="497"/>
      <c r="I24" s="497"/>
      <c r="J24" s="497"/>
      <c r="K24" s="498"/>
      <c r="L24" s="518">
        <v>1</v>
      </c>
      <c r="M24" s="519"/>
      <c r="N24" s="519"/>
      <c r="O24" s="519"/>
      <c r="P24" s="558"/>
      <c r="Q24" s="518">
        <v>8280</v>
      </c>
      <c r="R24" s="519"/>
      <c r="S24" s="519"/>
      <c r="T24" s="519"/>
      <c r="U24" s="519"/>
      <c r="V24" s="558"/>
      <c r="W24" s="617"/>
      <c r="X24" s="605"/>
      <c r="Y24" s="606"/>
      <c r="Z24" s="517" t="s">
        <v>167</v>
      </c>
      <c r="AA24" s="497"/>
      <c r="AB24" s="497"/>
      <c r="AC24" s="497"/>
      <c r="AD24" s="497"/>
      <c r="AE24" s="497"/>
      <c r="AF24" s="497"/>
      <c r="AG24" s="498"/>
      <c r="AH24" s="518">
        <v>191</v>
      </c>
      <c r="AI24" s="519"/>
      <c r="AJ24" s="519"/>
      <c r="AK24" s="519"/>
      <c r="AL24" s="558"/>
      <c r="AM24" s="518">
        <v>517992</v>
      </c>
      <c r="AN24" s="519"/>
      <c r="AO24" s="519"/>
      <c r="AP24" s="519"/>
      <c r="AQ24" s="519"/>
      <c r="AR24" s="558"/>
      <c r="AS24" s="518">
        <v>2712</v>
      </c>
      <c r="AT24" s="519"/>
      <c r="AU24" s="519"/>
      <c r="AV24" s="519"/>
      <c r="AW24" s="519"/>
      <c r="AX24" s="520"/>
      <c r="AY24" s="637" t="s">
        <v>168</v>
      </c>
      <c r="AZ24" s="638"/>
      <c r="BA24" s="638"/>
      <c r="BB24" s="638"/>
      <c r="BC24" s="638"/>
      <c r="BD24" s="638"/>
      <c r="BE24" s="638"/>
      <c r="BF24" s="638"/>
      <c r="BG24" s="638"/>
      <c r="BH24" s="638"/>
      <c r="BI24" s="638"/>
      <c r="BJ24" s="638"/>
      <c r="BK24" s="638"/>
      <c r="BL24" s="638"/>
      <c r="BM24" s="639"/>
      <c r="BN24" s="467">
        <v>6785252</v>
      </c>
      <c r="BO24" s="468"/>
      <c r="BP24" s="468"/>
      <c r="BQ24" s="468"/>
      <c r="BR24" s="468"/>
      <c r="BS24" s="468"/>
      <c r="BT24" s="468"/>
      <c r="BU24" s="469"/>
      <c r="BV24" s="467">
        <v>6428290</v>
      </c>
      <c r="BW24" s="468"/>
      <c r="BX24" s="468"/>
      <c r="BY24" s="468"/>
      <c r="BZ24" s="468"/>
      <c r="CA24" s="468"/>
      <c r="CB24" s="468"/>
      <c r="CC24" s="469"/>
      <c r="CD24" s="198"/>
      <c r="CE24" s="574"/>
      <c r="CF24" s="574"/>
      <c r="CG24" s="574"/>
      <c r="CH24" s="574"/>
      <c r="CI24" s="574"/>
      <c r="CJ24" s="574"/>
      <c r="CK24" s="574"/>
      <c r="CL24" s="574"/>
      <c r="CM24" s="574"/>
      <c r="CN24" s="574"/>
      <c r="CO24" s="574"/>
      <c r="CP24" s="574"/>
      <c r="CQ24" s="574"/>
      <c r="CR24" s="574"/>
      <c r="CS24" s="575"/>
      <c r="CT24" s="464"/>
      <c r="CU24" s="465"/>
      <c r="CV24" s="465"/>
      <c r="CW24" s="465"/>
      <c r="CX24" s="465"/>
      <c r="CY24" s="465"/>
      <c r="CZ24" s="465"/>
      <c r="DA24" s="466"/>
      <c r="DB24" s="464"/>
      <c r="DC24" s="465"/>
      <c r="DD24" s="465"/>
      <c r="DE24" s="465"/>
      <c r="DF24" s="465"/>
      <c r="DG24" s="465"/>
      <c r="DH24" s="465"/>
      <c r="DI24" s="466"/>
      <c r="DJ24" s="183"/>
      <c r="DK24" s="183"/>
      <c r="DL24" s="183"/>
      <c r="DM24" s="183"/>
      <c r="DN24" s="183"/>
      <c r="DO24" s="183"/>
    </row>
    <row r="25" spans="1:119" s="183" customFormat="1" ht="18.75" customHeight="1" x14ac:dyDescent="0.15">
      <c r="A25" s="184"/>
      <c r="B25" s="604"/>
      <c r="C25" s="605"/>
      <c r="D25" s="606"/>
      <c r="E25" s="517" t="s">
        <v>169</v>
      </c>
      <c r="F25" s="497"/>
      <c r="G25" s="497"/>
      <c r="H25" s="497"/>
      <c r="I25" s="497"/>
      <c r="J25" s="497"/>
      <c r="K25" s="498"/>
      <c r="L25" s="518">
        <v>1</v>
      </c>
      <c r="M25" s="519"/>
      <c r="N25" s="519"/>
      <c r="O25" s="519"/>
      <c r="P25" s="558"/>
      <c r="Q25" s="518">
        <v>6270</v>
      </c>
      <c r="R25" s="519"/>
      <c r="S25" s="519"/>
      <c r="T25" s="519"/>
      <c r="U25" s="519"/>
      <c r="V25" s="558"/>
      <c r="W25" s="617"/>
      <c r="X25" s="605"/>
      <c r="Y25" s="606"/>
      <c r="Z25" s="517" t="s">
        <v>170</v>
      </c>
      <c r="AA25" s="497"/>
      <c r="AB25" s="497"/>
      <c r="AC25" s="497"/>
      <c r="AD25" s="497"/>
      <c r="AE25" s="497"/>
      <c r="AF25" s="497"/>
      <c r="AG25" s="498"/>
      <c r="AH25" s="518" t="s">
        <v>135</v>
      </c>
      <c r="AI25" s="519"/>
      <c r="AJ25" s="519"/>
      <c r="AK25" s="519"/>
      <c r="AL25" s="558"/>
      <c r="AM25" s="518" t="s">
        <v>135</v>
      </c>
      <c r="AN25" s="519"/>
      <c r="AO25" s="519"/>
      <c r="AP25" s="519"/>
      <c r="AQ25" s="519"/>
      <c r="AR25" s="558"/>
      <c r="AS25" s="518" t="s">
        <v>135</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2167300</v>
      </c>
      <c r="BO25" s="431"/>
      <c r="BP25" s="431"/>
      <c r="BQ25" s="431"/>
      <c r="BR25" s="431"/>
      <c r="BS25" s="431"/>
      <c r="BT25" s="431"/>
      <c r="BU25" s="432"/>
      <c r="BV25" s="430">
        <v>1865077</v>
      </c>
      <c r="BW25" s="431"/>
      <c r="BX25" s="431"/>
      <c r="BY25" s="431"/>
      <c r="BZ25" s="431"/>
      <c r="CA25" s="431"/>
      <c r="CB25" s="431"/>
      <c r="CC25" s="432"/>
      <c r="CD25" s="198"/>
      <c r="CE25" s="574"/>
      <c r="CF25" s="574"/>
      <c r="CG25" s="574"/>
      <c r="CH25" s="574"/>
      <c r="CI25" s="574"/>
      <c r="CJ25" s="574"/>
      <c r="CK25" s="574"/>
      <c r="CL25" s="574"/>
      <c r="CM25" s="574"/>
      <c r="CN25" s="574"/>
      <c r="CO25" s="574"/>
      <c r="CP25" s="574"/>
      <c r="CQ25" s="574"/>
      <c r="CR25" s="574"/>
      <c r="CS25" s="575"/>
      <c r="CT25" s="464"/>
      <c r="CU25" s="465"/>
      <c r="CV25" s="465"/>
      <c r="CW25" s="465"/>
      <c r="CX25" s="465"/>
      <c r="CY25" s="465"/>
      <c r="CZ25" s="465"/>
      <c r="DA25" s="466"/>
      <c r="DB25" s="464"/>
      <c r="DC25" s="465"/>
      <c r="DD25" s="465"/>
      <c r="DE25" s="465"/>
      <c r="DF25" s="465"/>
      <c r="DG25" s="465"/>
      <c r="DH25" s="465"/>
      <c r="DI25" s="466"/>
    </row>
    <row r="26" spans="1:119" s="183" customFormat="1" ht="18.75" customHeight="1" x14ac:dyDescent="0.15">
      <c r="A26" s="184"/>
      <c r="B26" s="604"/>
      <c r="C26" s="605"/>
      <c r="D26" s="606"/>
      <c r="E26" s="517" t="s">
        <v>172</v>
      </c>
      <c r="F26" s="497"/>
      <c r="G26" s="497"/>
      <c r="H26" s="497"/>
      <c r="I26" s="497"/>
      <c r="J26" s="497"/>
      <c r="K26" s="498"/>
      <c r="L26" s="518">
        <v>1</v>
      </c>
      <c r="M26" s="519"/>
      <c r="N26" s="519"/>
      <c r="O26" s="519"/>
      <c r="P26" s="558"/>
      <c r="Q26" s="518">
        <v>5220</v>
      </c>
      <c r="R26" s="519"/>
      <c r="S26" s="519"/>
      <c r="T26" s="519"/>
      <c r="U26" s="519"/>
      <c r="V26" s="558"/>
      <c r="W26" s="617"/>
      <c r="X26" s="605"/>
      <c r="Y26" s="606"/>
      <c r="Z26" s="517" t="s">
        <v>173</v>
      </c>
      <c r="AA26" s="627"/>
      <c r="AB26" s="627"/>
      <c r="AC26" s="627"/>
      <c r="AD26" s="627"/>
      <c r="AE26" s="627"/>
      <c r="AF26" s="627"/>
      <c r="AG26" s="628"/>
      <c r="AH26" s="518">
        <v>14</v>
      </c>
      <c r="AI26" s="519"/>
      <c r="AJ26" s="519"/>
      <c r="AK26" s="519"/>
      <c r="AL26" s="558"/>
      <c r="AM26" s="518">
        <v>34776</v>
      </c>
      <c r="AN26" s="519"/>
      <c r="AO26" s="519"/>
      <c r="AP26" s="519"/>
      <c r="AQ26" s="519"/>
      <c r="AR26" s="558"/>
      <c r="AS26" s="518">
        <v>2484</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t="s">
        <v>135</v>
      </c>
      <c r="BO26" s="468"/>
      <c r="BP26" s="468"/>
      <c r="BQ26" s="468"/>
      <c r="BR26" s="468"/>
      <c r="BS26" s="468"/>
      <c r="BT26" s="468"/>
      <c r="BU26" s="469"/>
      <c r="BV26" s="467" t="s">
        <v>175</v>
      </c>
      <c r="BW26" s="468"/>
      <c r="BX26" s="468"/>
      <c r="BY26" s="468"/>
      <c r="BZ26" s="468"/>
      <c r="CA26" s="468"/>
      <c r="CB26" s="468"/>
      <c r="CC26" s="469"/>
      <c r="CD26" s="198"/>
      <c r="CE26" s="574"/>
      <c r="CF26" s="574"/>
      <c r="CG26" s="574"/>
      <c r="CH26" s="574"/>
      <c r="CI26" s="574"/>
      <c r="CJ26" s="574"/>
      <c r="CK26" s="574"/>
      <c r="CL26" s="574"/>
      <c r="CM26" s="574"/>
      <c r="CN26" s="574"/>
      <c r="CO26" s="574"/>
      <c r="CP26" s="574"/>
      <c r="CQ26" s="574"/>
      <c r="CR26" s="574"/>
      <c r="CS26" s="575"/>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4"/>
      <c r="B27" s="604"/>
      <c r="C27" s="605"/>
      <c r="D27" s="606"/>
      <c r="E27" s="517" t="s">
        <v>176</v>
      </c>
      <c r="F27" s="497"/>
      <c r="G27" s="497"/>
      <c r="H27" s="497"/>
      <c r="I27" s="497"/>
      <c r="J27" s="497"/>
      <c r="K27" s="498"/>
      <c r="L27" s="518">
        <v>1</v>
      </c>
      <c r="M27" s="519"/>
      <c r="N27" s="519"/>
      <c r="O27" s="519"/>
      <c r="P27" s="558"/>
      <c r="Q27" s="518">
        <v>3110</v>
      </c>
      <c r="R27" s="519"/>
      <c r="S27" s="519"/>
      <c r="T27" s="519"/>
      <c r="U27" s="519"/>
      <c r="V27" s="558"/>
      <c r="W27" s="617"/>
      <c r="X27" s="605"/>
      <c r="Y27" s="606"/>
      <c r="Z27" s="517" t="s">
        <v>177</v>
      </c>
      <c r="AA27" s="497"/>
      <c r="AB27" s="497"/>
      <c r="AC27" s="497"/>
      <c r="AD27" s="497"/>
      <c r="AE27" s="497"/>
      <c r="AF27" s="497"/>
      <c r="AG27" s="498"/>
      <c r="AH27" s="518">
        <v>1</v>
      </c>
      <c r="AI27" s="519"/>
      <c r="AJ27" s="519"/>
      <c r="AK27" s="519"/>
      <c r="AL27" s="558"/>
      <c r="AM27" s="518" t="s">
        <v>178</v>
      </c>
      <c r="AN27" s="519"/>
      <c r="AO27" s="519"/>
      <c r="AP27" s="519"/>
      <c r="AQ27" s="519"/>
      <c r="AR27" s="558"/>
      <c r="AS27" s="518" t="s">
        <v>178</v>
      </c>
      <c r="AT27" s="519"/>
      <c r="AU27" s="519"/>
      <c r="AV27" s="519"/>
      <c r="AW27" s="519"/>
      <c r="AX27" s="520"/>
      <c r="AY27" s="559" t="s">
        <v>179</v>
      </c>
      <c r="AZ27" s="560"/>
      <c r="BA27" s="560"/>
      <c r="BB27" s="560"/>
      <c r="BC27" s="560"/>
      <c r="BD27" s="560"/>
      <c r="BE27" s="560"/>
      <c r="BF27" s="560"/>
      <c r="BG27" s="560"/>
      <c r="BH27" s="560"/>
      <c r="BI27" s="560"/>
      <c r="BJ27" s="560"/>
      <c r="BK27" s="560"/>
      <c r="BL27" s="560"/>
      <c r="BM27" s="561"/>
      <c r="BN27" s="640">
        <v>255479</v>
      </c>
      <c r="BO27" s="641"/>
      <c r="BP27" s="641"/>
      <c r="BQ27" s="641"/>
      <c r="BR27" s="641"/>
      <c r="BS27" s="641"/>
      <c r="BT27" s="641"/>
      <c r="BU27" s="642"/>
      <c r="BV27" s="640">
        <v>255455</v>
      </c>
      <c r="BW27" s="641"/>
      <c r="BX27" s="641"/>
      <c r="BY27" s="641"/>
      <c r="BZ27" s="641"/>
      <c r="CA27" s="641"/>
      <c r="CB27" s="641"/>
      <c r="CC27" s="642"/>
      <c r="CD27" s="200"/>
      <c r="CE27" s="574"/>
      <c r="CF27" s="574"/>
      <c r="CG27" s="574"/>
      <c r="CH27" s="574"/>
      <c r="CI27" s="574"/>
      <c r="CJ27" s="574"/>
      <c r="CK27" s="574"/>
      <c r="CL27" s="574"/>
      <c r="CM27" s="574"/>
      <c r="CN27" s="574"/>
      <c r="CO27" s="574"/>
      <c r="CP27" s="574"/>
      <c r="CQ27" s="574"/>
      <c r="CR27" s="574"/>
      <c r="CS27" s="575"/>
      <c r="CT27" s="464"/>
      <c r="CU27" s="465"/>
      <c r="CV27" s="465"/>
      <c r="CW27" s="465"/>
      <c r="CX27" s="465"/>
      <c r="CY27" s="465"/>
      <c r="CZ27" s="465"/>
      <c r="DA27" s="466"/>
      <c r="DB27" s="464"/>
      <c r="DC27" s="465"/>
      <c r="DD27" s="465"/>
      <c r="DE27" s="465"/>
      <c r="DF27" s="465"/>
      <c r="DG27" s="465"/>
      <c r="DH27" s="465"/>
      <c r="DI27" s="466"/>
      <c r="DJ27" s="183"/>
      <c r="DK27" s="183"/>
      <c r="DL27" s="183"/>
      <c r="DM27" s="183"/>
      <c r="DN27" s="183"/>
      <c r="DO27" s="183"/>
    </row>
    <row r="28" spans="1:119" ht="18.75" customHeight="1" x14ac:dyDescent="0.15">
      <c r="A28" s="184"/>
      <c r="B28" s="604"/>
      <c r="C28" s="605"/>
      <c r="D28" s="606"/>
      <c r="E28" s="517" t="s">
        <v>180</v>
      </c>
      <c r="F28" s="497"/>
      <c r="G28" s="497"/>
      <c r="H28" s="497"/>
      <c r="I28" s="497"/>
      <c r="J28" s="497"/>
      <c r="K28" s="498"/>
      <c r="L28" s="518">
        <v>1</v>
      </c>
      <c r="M28" s="519"/>
      <c r="N28" s="519"/>
      <c r="O28" s="519"/>
      <c r="P28" s="558"/>
      <c r="Q28" s="518">
        <v>2610</v>
      </c>
      <c r="R28" s="519"/>
      <c r="S28" s="519"/>
      <c r="T28" s="519"/>
      <c r="U28" s="519"/>
      <c r="V28" s="558"/>
      <c r="W28" s="617"/>
      <c r="X28" s="605"/>
      <c r="Y28" s="606"/>
      <c r="Z28" s="517" t="s">
        <v>181</v>
      </c>
      <c r="AA28" s="497"/>
      <c r="AB28" s="497"/>
      <c r="AC28" s="497"/>
      <c r="AD28" s="497"/>
      <c r="AE28" s="497"/>
      <c r="AF28" s="497"/>
      <c r="AG28" s="498"/>
      <c r="AH28" s="518" t="s">
        <v>135</v>
      </c>
      <c r="AI28" s="519"/>
      <c r="AJ28" s="519"/>
      <c r="AK28" s="519"/>
      <c r="AL28" s="558"/>
      <c r="AM28" s="518" t="s">
        <v>135</v>
      </c>
      <c r="AN28" s="519"/>
      <c r="AO28" s="519"/>
      <c r="AP28" s="519"/>
      <c r="AQ28" s="519"/>
      <c r="AR28" s="558"/>
      <c r="AS28" s="518" t="s">
        <v>135</v>
      </c>
      <c r="AT28" s="519"/>
      <c r="AU28" s="519"/>
      <c r="AV28" s="519"/>
      <c r="AW28" s="519"/>
      <c r="AX28" s="520"/>
      <c r="AY28" s="643" t="s">
        <v>182</v>
      </c>
      <c r="AZ28" s="644"/>
      <c r="BA28" s="644"/>
      <c r="BB28" s="645"/>
      <c r="BC28" s="427" t="s">
        <v>48</v>
      </c>
      <c r="BD28" s="428"/>
      <c r="BE28" s="428"/>
      <c r="BF28" s="428"/>
      <c r="BG28" s="428"/>
      <c r="BH28" s="428"/>
      <c r="BI28" s="428"/>
      <c r="BJ28" s="428"/>
      <c r="BK28" s="428"/>
      <c r="BL28" s="428"/>
      <c r="BM28" s="429"/>
      <c r="BN28" s="430">
        <v>5783354</v>
      </c>
      <c r="BO28" s="431"/>
      <c r="BP28" s="431"/>
      <c r="BQ28" s="431"/>
      <c r="BR28" s="431"/>
      <c r="BS28" s="431"/>
      <c r="BT28" s="431"/>
      <c r="BU28" s="432"/>
      <c r="BV28" s="430">
        <v>8276223</v>
      </c>
      <c r="BW28" s="431"/>
      <c r="BX28" s="431"/>
      <c r="BY28" s="431"/>
      <c r="BZ28" s="431"/>
      <c r="CA28" s="431"/>
      <c r="CB28" s="431"/>
      <c r="CC28" s="432"/>
      <c r="CD28" s="198"/>
      <c r="CE28" s="574"/>
      <c r="CF28" s="574"/>
      <c r="CG28" s="574"/>
      <c r="CH28" s="574"/>
      <c r="CI28" s="574"/>
      <c r="CJ28" s="574"/>
      <c r="CK28" s="574"/>
      <c r="CL28" s="574"/>
      <c r="CM28" s="574"/>
      <c r="CN28" s="574"/>
      <c r="CO28" s="574"/>
      <c r="CP28" s="574"/>
      <c r="CQ28" s="574"/>
      <c r="CR28" s="574"/>
      <c r="CS28" s="575"/>
      <c r="CT28" s="464"/>
      <c r="CU28" s="465"/>
      <c r="CV28" s="465"/>
      <c r="CW28" s="465"/>
      <c r="CX28" s="465"/>
      <c r="CY28" s="465"/>
      <c r="CZ28" s="465"/>
      <c r="DA28" s="466"/>
      <c r="DB28" s="464"/>
      <c r="DC28" s="465"/>
      <c r="DD28" s="465"/>
      <c r="DE28" s="465"/>
      <c r="DF28" s="465"/>
      <c r="DG28" s="465"/>
      <c r="DH28" s="465"/>
      <c r="DI28" s="466"/>
      <c r="DJ28" s="183"/>
      <c r="DK28" s="183"/>
      <c r="DL28" s="183"/>
      <c r="DM28" s="183"/>
      <c r="DN28" s="183"/>
      <c r="DO28" s="183"/>
    </row>
    <row r="29" spans="1:119" ht="18.75" customHeight="1" x14ac:dyDescent="0.15">
      <c r="A29" s="184"/>
      <c r="B29" s="604"/>
      <c r="C29" s="605"/>
      <c r="D29" s="606"/>
      <c r="E29" s="517" t="s">
        <v>183</v>
      </c>
      <c r="F29" s="497"/>
      <c r="G29" s="497"/>
      <c r="H29" s="497"/>
      <c r="I29" s="497"/>
      <c r="J29" s="497"/>
      <c r="K29" s="498"/>
      <c r="L29" s="518">
        <v>11</v>
      </c>
      <c r="M29" s="519"/>
      <c r="N29" s="519"/>
      <c r="O29" s="519"/>
      <c r="P29" s="558"/>
      <c r="Q29" s="518">
        <v>2510</v>
      </c>
      <c r="R29" s="519"/>
      <c r="S29" s="519"/>
      <c r="T29" s="519"/>
      <c r="U29" s="519"/>
      <c r="V29" s="558"/>
      <c r="W29" s="618"/>
      <c r="X29" s="619"/>
      <c r="Y29" s="620"/>
      <c r="Z29" s="517" t="s">
        <v>184</v>
      </c>
      <c r="AA29" s="497"/>
      <c r="AB29" s="497"/>
      <c r="AC29" s="497"/>
      <c r="AD29" s="497"/>
      <c r="AE29" s="497"/>
      <c r="AF29" s="497"/>
      <c r="AG29" s="498"/>
      <c r="AH29" s="518">
        <v>192</v>
      </c>
      <c r="AI29" s="519"/>
      <c r="AJ29" s="519"/>
      <c r="AK29" s="519"/>
      <c r="AL29" s="558"/>
      <c r="AM29" s="518">
        <v>521953</v>
      </c>
      <c r="AN29" s="519"/>
      <c r="AO29" s="519"/>
      <c r="AP29" s="519"/>
      <c r="AQ29" s="519"/>
      <c r="AR29" s="558"/>
      <c r="AS29" s="518">
        <v>2719</v>
      </c>
      <c r="AT29" s="519"/>
      <c r="AU29" s="519"/>
      <c r="AV29" s="519"/>
      <c r="AW29" s="519"/>
      <c r="AX29" s="520"/>
      <c r="AY29" s="646"/>
      <c r="AZ29" s="647"/>
      <c r="BA29" s="647"/>
      <c r="BB29" s="648"/>
      <c r="BC29" s="501" t="s">
        <v>185</v>
      </c>
      <c r="BD29" s="502"/>
      <c r="BE29" s="502"/>
      <c r="BF29" s="502"/>
      <c r="BG29" s="502"/>
      <c r="BH29" s="502"/>
      <c r="BI29" s="502"/>
      <c r="BJ29" s="502"/>
      <c r="BK29" s="502"/>
      <c r="BL29" s="502"/>
      <c r="BM29" s="503"/>
      <c r="BN29" s="467">
        <v>520480</v>
      </c>
      <c r="BO29" s="468"/>
      <c r="BP29" s="468"/>
      <c r="BQ29" s="468"/>
      <c r="BR29" s="468"/>
      <c r="BS29" s="468"/>
      <c r="BT29" s="468"/>
      <c r="BU29" s="469"/>
      <c r="BV29" s="467">
        <v>520428</v>
      </c>
      <c r="BW29" s="468"/>
      <c r="BX29" s="468"/>
      <c r="BY29" s="468"/>
      <c r="BZ29" s="468"/>
      <c r="CA29" s="468"/>
      <c r="CB29" s="468"/>
      <c r="CC29" s="469"/>
      <c r="CD29" s="200"/>
      <c r="CE29" s="574"/>
      <c r="CF29" s="574"/>
      <c r="CG29" s="574"/>
      <c r="CH29" s="574"/>
      <c r="CI29" s="574"/>
      <c r="CJ29" s="574"/>
      <c r="CK29" s="574"/>
      <c r="CL29" s="574"/>
      <c r="CM29" s="574"/>
      <c r="CN29" s="574"/>
      <c r="CO29" s="574"/>
      <c r="CP29" s="574"/>
      <c r="CQ29" s="574"/>
      <c r="CR29" s="574"/>
      <c r="CS29" s="575"/>
      <c r="CT29" s="464"/>
      <c r="CU29" s="465"/>
      <c r="CV29" s="465"/>
      <c r="CW29" s="465"/>
      <c r="CX29" s="465"/>
      <c r="CY29" s="465"/>
      <c r="CZ29" s="465"/>
      <c r="DA29" s="466"/>
      <c r="DB29" s="464"/>
      <c r="DC29" s="465"/>
      <c r="DD29" s="465"/>
      <c r="DE29" s="465"/>
      <c r="DF29" s="465"/>
      <c r="DG29" s="465"/>
      <c r="DH29" s="465"/>
      <c r="DI29" s="466"/>
      <c r="DJ29" s="183"/>
      <c r="DK29" s="183"/>
      <c r="DL29" s="183"/>
      <c r="DM29" s="183"/>
      <c r="DN29" s="183"/>
      <c r="DO29" s="183"/>
    </row>
    <row r="30" spans="1:119" ht="18.75" customHeight="1" thickBot="1" x14ac:dyDescent="0.2">
      <c r="A30" s="184"/>
      <c r="B30" s="607"/>
      <c r="C30" s="608"/>
      <c r="D30" s="609"/>
      <c r="E30" s="521"/>
      <c r="F30" s="522"/>
      <c r="G30" s="522"/>
      <c r="H30" s="522"/>
      <c r="I30" s="522"/>
      <c r="J30" s="522"/>
      <c r="K30" s="523"/>
      <c r="L30" s="621"/>
      <c r="M30" s="622"/>
      <c r="N30" s="622"/>
      <c r="O30" s="622"/>
      <c r="P30" s="623"/>
      <c r="Q30" s="621"/>
      <c r="R30" s="622"/>
      <c r="S30" s="622"/>
      <c r="T30" s="622"/>
      <c r="U30" s="622"/>
      <c r="V30" s="623"/>
      <c r="W30" s="624" t="s">
        <v>186</v>
      </c>
      <c r="X30" s="625"/>
      <c r="Y30" s="625"/>
      <c r="Z30" s="625"/>
      <c r="AA30" s="625"/>
      <c r="AB30" s="625"/>
      <c r="AC30" s="625"/>
      <c r="AD30" s="625"/>
      <c r="AE30" s="625"/>
      <c r="AF30" s="625"/>
      <c r="AG30" s="626"/>
      <c r="AH30" s="583">
        <v>88.7</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50</v>
      </c>
      <c r="BD30" s="638"/>
      <c r="BE30" s="638"/>
      <c r="BF30" s="638"/>
      <c r="BG30" s="638"/>
      <c r="BH30" s="638"/>
      <c r="BI30" s="638"/>
      <c r="BJ30" s="638"/>
      <c r="BK30" s="638"/>
      <c r="BL30" s="638"/>
      <c r="BM30" s="639"/>
      <c r="BN30" s="640">
        <v>7801871</v>
      </c>
      <c r="BO30" s="641"/>
      <c r="BP30" s="641"/>
      <c r="BQ30" s="641"/>
      <c r="BR30" s="641"/>
      <c r="BS30" s="641"/>
      <c r="BT30" s="641"/>
      <c r="BU30" s="642"/>
      <c r="BV30" s="640">
        <v>12108748</v>
      </c>
      <c r="BW30" s="641"/>
      <c r="BX30" s="641"/>
      <c r="BY30" s="641"/>
      <c r="BZ30" s="641"/>
      <c r="CA30" s="641"/>
      <c r="CB30" s="641"/>
      <c r="CC30" s="642"/>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187</v>
      </c>
      <c r="D32" s="211"/>
      <c r="E32" s="211"/>
      <c r="F32" s="208"/>
      <c r="G32" s="208"/>
      <c r="H32" s="208"/>
      <c r="I32" s="208"/>
      <c r="J32" s="208"/>
      <c r="K32" s="208"/>
      <c r="L32" s="208"/>
      <c r="M32" s="208"/>
      <c r="N32" s="208"/>
      <c r="O32" s="208"/>
      <c r="P32" s="208"/>
      <c r="Q32" s="208"/>
      <c r="R32" s="208"/>
      <c r="S32" s="208"/>
      <c r="T32" s="208"/>
      <c r="U32" s="208" t="s">
        <v>188</v>
      </c>
      <c r="V32" s="208"/>
      <c r="W32" s="208"/>
      <c r="X32" s="208"/>
      <c r="Y32" s="208"/>
      <c r="Z32" s="208"/>
      <c r="AA32" s="208"/>
      <c r="AB32" s="208"/>
      <c r="AC32" s="208"/>
      <c r="AD32" s="208"/>
      <c r="AE32" s="208"/>
      <c r="AF32" s="208"/>
      <c r="AG32" s="208"/>
      <c r="AH32" s="208"/>
      <c r="AI32" s="208"/>
      <c r="AJ32" s="208"/>
      <c r="AK32" s="208"/>
      <c r="AL32" s="208"/>
      <c r="AM32" s="212" t="s">
        <v>189</v>
      </c>
      <c r="AN32" s="208"/>
      <c r="AO32" s="208"/>
      <c r="AP32" s="208"/>
      <c r="AQ32" s="208"/>
      <c r="AR32" s="208"/>
      <c r="AS32" s="212"/>
      <c r="AT32" s="212"/>
      <c r="AU32" s="212"/>
      <c r="AV32" s="212"/>
      <c r="AW32" s="212"/>
      <c r="AX32" s="212"/>
      <c r="AY32" s="212"/>
      <c r="AZ32" s="212"/>
      <c r="BA32" s="212"/>
      <c r="BB32" s="208"/>
      <c r="BC32" s="212"/>
      <c r="BD32" s="208"/>
      <c r="BE32" s="212" t="s">
        <v>190</v>
      </c>
      <c r="BF32" s="208"/>
      <c r="BG32" s="208"/>
      <c r="BH32" s="208"/>
      <c r="BI32" s="208"/>
      <c r="BJ32" s="212"/>
      <c r="BK32" s="212"/>
      <c r="BL32" s="212"/>
      <c r="BM32" s="212"/>
      <c r="BN32" s="212"/>
      <c r="BO32" s="212"/>
      <c r="BP32" s="212"/>
      <c r="BQ32" s="212"/>
      <c r="BR32" s="208"/>
      <c r="BS32" s="208"/>
      <c r="BT32" s="208"/>
      <c r="BU32" s="208"/>
      <c r="BV32" s="208"/>
      <c r="BW32" s="208" t="s">
        <v>191</v>
      </c>
      <c r="BX32" s="208"/>
      <c r="BY32" s="208"/>
      <c r="BZ32" s="208"/>
      <c r="CA32" s="208"/>
      <c r="CB32" s="212"/>
      <c r="CC32" s="212"/>
      <c r="CD32" s="212"/>
      <c r="CE32" s="212"/>
      <c r="CF32" s="212"/>
      <c r="CG32" s="212"/>
      <c r="CH32" s="212"/>
      <c r="CI32" s="212"/>
      <c r="CJ32" s="212"/>
      <c r="CK32" s="212"/>
      <c r="CL32" s="212"/>
      <c r="CM32" s="212"/>
      <c r="CN32" s="212"/>
      <c r="CO32" s="212" t="s">
        <v>192</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91" t="s">
        <v>193</v>
      </c>
      <c r="D33" s="491"/>
      <c r="E33" s="456" t="s">
        <v>194</v>
      </c>
      <c r="F33" s="456"/>
      <c r="G33" s="456"/>
      <c r="H33" s="456"/>
      <c r="I33" s="456"/>
      <c r="J33" s="456"/>
      <c r="K33" s="456"/>
      <c r="L33" s="456"/>
      <c r="M33" s="456"/>
      <c r="N33" s="456"/>
      <c r="O33" s="456"/>
      <c r="P33" s="456"/>
      <c r="Q33" s="456"/>
      <c r="R33" s="456"/>
      <c r="S33" s="456"/>
      <c r="T33" s="213"/>
      <c r="U33" s="491" t="s">
        <v>195</v>
      </c>
      <c r="V33" s="491"/>
      <c r="W33" s="456" t="s">
        <v>196</v>
      </c>
      <c r="X33" s="456"/>
      <c r="Y33" s="456"/>
      <c r="Z33" s="456"/>
      <c r="AA33" s="456"/>
      <c r="AB33" s="456"/>
      <c r="AC33" s="456"/>
      <c r="AD33" s="456"/>
      <c r="AE33" s="456"/>
      <c r="AF33" s="456"/>
      <c r="AG33" s="456"/>
      <c r="AH33" s="456"/>
      <c r="AI33" s="456"/>
      <c r="AJ33" s="456"/>
      <c r="AK33" s="456"/>
      <c r="AL33" s="213"/>
      <c r="AM33" s="491" t="s">
        <v>193</v>
      </c>
      <c r="AN33" s="491"/>
      <c r="AO33" s="456" t="s">
        <v>197</v>
      </c>
      <c r="AP33" s="456"/>
      <c r="AQ33" s="456"/>
      <c r="AR33" s="456"/>
      <c r="AS33" s="456"/>
      <c r="AT33" s="456"/>
      <c r="AU33" s="456"/>
      <c r="AV33" s="456"/>
      <c r="AW33" s="456"/>
      <c r="AX33" s="456"/>
      <c r="AY33" s="456"/>
      <c r="AZ33" s="456"/>
      <c r="BA33" s="456"/>
      <c r="BB33" s="456"/>
      <c r="BC33" s="456"/>
      <c r="BD33" s="214"/>
      <c r="BE33" s="456" t="s">
        <v>198</v>
      </c>
      <c r="BF33" s="456"/>
      <c r="BG33" s="456" t="s">
        <v>199</v>
      </c>
      <c r="BH33" s="456"/>
      <c r="BI33" s="456"/>
      <c r="BJ33" s="456"/>
      <c r="BK33" s="456"/>
      <c r="BL33" s="456"/>
      <c r="BM33" s="456"/>
      <c r="BN33" s="456"/>
      <c r="BO33" s="456"/>
      <c r="BP33" s="456"/>
      <c r="BQ33" s="456"/>
      <c r="BR33" s="456"/>
      <c r="BS33" s="456"/>
      <c r="BT33" s="456"/>
      <c r="BU33" s="456"/>
      <c r="BV33" s="214"/>
      <c r="BW33" s="491" t="s">
        <v>198</v>
      </c>
      <c r="BX33" s="491"/>
      <c r="BY33" s="456" t="s">
        <v>200</v>
      </c>
      <c r="BZ33" s="456"/>
      <c r="CA33" s="456"/>
      <c r="CB33" s="456"/>
      <c r="CC33" s="456"/>
      <c r="CD33" s="456"/>
      <c r="CE33" s="456"/>
      <c r="CF33" s="456"/>
      <c r="CG33" s="456"/>
      <c r="CH33" s="456"/>
      <c r="CI33" s="456"/>
      <c r="CJ33" s="456"/>
      <c r="CK33" s="456"/>
      <c r="CL33" s="456"/>
      <c r="CM33" s="456"/>
      <c r="CN33" s="213"/>
      <c r="CO33" s="491" t="s">
        <v>193</v>
      </c>
      <c r="CP33" s="491"/>
      <c r="CQ33" s="456" t="s">
        <v>201</v>
      </c>
      <c r="CR33" s="456"/>
      <c r="CS33" s="456"/>
      <c r="CT33" s="456"/>
      <c r="CU33" s="456"/>
      <c r="CV33" s="456"/>
      <c r="CW33" s="456"/>
      <c r="CX33" s="456"/>
      <c r="CY33" s="456"/>
      <c r="CZ33" s="456"/>
      <c r="DA33" s="456"/>
      <c r="DB33" s="456"/>
      <c r="DC33" s="456"/>
      <c r="DD33" s="456"/>
      <c r="DE33" s="456"/>
      <c r="DF33" s="213"/>
      <c r="DG33" s="652" t="s">
        <v>202</v>
      </c>
      <c r="DH33" s="652"/>
      <c r="DI33" s="215"/>
      <c r="DJ33" s="183"/>
      <c r="DK33" s="183"/>
      <c r="DL33" s="183"/>
      <c r="DM33" s="183"/>
      <c r="DN33" s="183"/>
      <c r="DO33" s="183"/>
    </row>
    <row r="34" spans="1:119" ht="32.25" customHeight="1" x14ac:dyDescent="0.15">
      <c r="A34" s="184"/>
      <c r="B34" s="210"/>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11"/>
      <c r="U34" s="653">
        <f>IF(W34="","",MAX(C34:D43)+1)</f>
        <v>2</v>
      </c>
      <c r="V34" s="653"/>
      <c r="W34" s="654" t="str">
        <f>IF('各会計、関係団体の財政状況及び健全化判断比率'!B28="","",'各会計、関係団体の財政状況及び健全化判断比率'!B28)</f>
        <v>国民健康保険事業特別会計</v>
      </c>
      <c r="X34" s="654"/>
      <c r="Y34" s="654"/>
      <c r="Z34" s="654"/>
      <c r="AA34" s="654"/>
      <c r="AB34" s="654"/>
      <c r="AC34" s="654"/>
      <c r="AD34" s="654"/>
      <c r="AE34" s="654"/>
      <c r="AF34" s="654"/>
      <c r="AG34" s="654"/>
      <c r="AH34" s="654"/>
      <c r="AI34" s="654"/>
      <c r="AJ34" s="654"/>
      <c r="AK34" s="654"/>
      <c r="AL34" s="211"/>
      <c r="AM34" s="653">
        <f>IF(AO34="","",MAX(C34:D43,U34:V43)+1)</f>
        <v>5</v>
      </c>
      <c r="AN34" s="653"/>
      <c r="AO34" s="654" t="str">
        <f>IF('各会計、関係団体の財政状況及び健全化判断比率'!B31="","",'各会計、関係団体の財政状況及び健全化判断比率'!B31)</f>
        <v>水道事業会計</v>
      </c>
      <c r="AP34" s="654"/>
      <c r="AQ34" s="654"/>
      <c r="AR34" s="654"/>
      <c r="AS34" s="654"/>
      <c r="AT34" s="654"/>
      <c r="AU34" s="654"/>
      <c r="AV34" s="654"/>
      <c r="AW34" s="654"/>
      <c r="AX34" s="654"/>
      <c r="AY34" s="654"/>
      <c r="AZ34" s="654"/>
      <c r="BA34" s="654"/>
      <c r="BB34" s="654"/>
      <c r="BC34" s="654"/>
      <c r="BD34" s="211"/>
      <c r="BE34" s="653" t="str">
        <f>IF(BG34="","",MAX(C34:D43,U34:V43,AM34:AN43)+1)</f>
        <v/>
      </c>
      <c r="BF34" s="653"/>
      <c r="BG34" s="654"/>
      <c r="BH34" s="654"/>
      <c r="BI34" s="654"/>
      <c r="BJ34" s="654"/>
      <c r="BK34" s="654"/>
      <c r="BL34" s="654"/>
      <c r="BM34" s="654"/>
      <c r="BN34" s="654"/>
      <c r="BO34" s="654"/>
      <c r="BP34" s="654"/>
      <c r="BQ34" s="654"/>
      <c r="BR34" s="654"/>
      <c r="BS34" s="654"/>
      <c r="BT34" s="654"/>
      <c r="BU34" s="654"/>
      <c r="BV34" s="211"/>
      <c r="BW34" s="653">
        <f>IF(BY34="","",MAX(C34:D43,U34:V43,AM34:AN43,BE34:BF43)+1)</f>
        <v>7</v>
      </c>
      <c r="BX34" s="653"/>
      <c r="BY34" s="654" t="str">
        <f>IF('各会計、関係団体の財政状況及び健全化判断比率'!B68="","",'各会計、関係団体の財政状況及び健全化判断比率'!B68)</f>
        <v>亘理名取共立衛生処理組合</v>
      </c>
      <c r="BZ34" s="654"/>
      <c r="CA34" s="654"/>
      <c r="CB34" s="654"/>
      <c r="CC34" s="654"/>
      <c r="CD34" s="654"/>
      <c r="CE34" s="654"/>
      <c r="CF34" s="654"/>
      <c r="CG34" s="654"/>
      <c r="CH34" s="654"/>
      <c r="CI34" s="654"/>
      <c r="CJ34" s="654"/>
      <c r="CK34" s="654"/>
      <c r="CL34" s="654"/>
      <c r="CM34" s="654"/>
      <c r="CN34" s="211"/>
      <c r="CO34" s="653">
        <f>IF(CQ34="","",MAX(C34:D43,U34:V43,AM34:AN43,BE34:BF43,BW34:BX43)+1)</f>
        <v>14</v>
      </c>
      <c r="CP34" s="653"/>
      <c r="CQ34" s="654" t="str">
        <f>IF('各会計、関係団体の財政状況及び健全化判断比率'!BS7="","",'各会計、関係団体の財政状況及び健全化判断比率'!BS7)</f>
        <v>やまもと地域振興公社</v>
      </c>
      <c r="CR34" s="654"/>
      <c r="CS34" s="654"/>
      <c r="CT34" s="654"/>
      <c r="CU34" s="654"/>
      <c r="CV34" s="654"/>
      <c r="CW34" s="654"/>
      <c r="CX34" s="654"/>
      <c r="CY34" s="654"/>
      <c r="CZ34" s="654"/>
      <c r="DA34" s="654"/>
      <c r="DB34" s="654"/>
      <c r="DC34" s="654"/>
      <c r="DD34" s="654"/>
      <c r="DE34" s="654"/>
      <c r="DF34" s="208"/>
      <c r="DG34" s="655" t="str">
        <f>IF('各会計、関係団体の財政状況及び健全化判断比率'!BR7="","",'各会計、関係団体の財政状況及び健全化判断比率'!BR7)</f>
        <v/>
      </c>
      <c r="DH34" s="655"/>
      <c r="DI34" s="215"/>
      <c r="DJ34" s="183"/>
      <c r="DK34" s="183"/>
      <c r="DL34" s="183"/>
      <c r="DM34" s="183"/>
      <c r="DN34" s="183"/>
      <c r="DO34" s="183"/>
    </row>
    <row r="35" spans="1:119" ht="32.25" customHeight="1" x14ac:dyDescent="0.15">
      <c r="A35" s="184"/>
      <c r="B35" s="210"/>
      <c r="C35" s="653" t="str">
        <f>IF(E35="","",C34+1)</f>
        <v/>
      </c>
      <c r="D35" s="653"/>
      <c r="E35" s="654" t="str">
        <f>IF('各会計、関係団体の財政状況及び健全化判断比率'!B8="","",'各会計、関係団体の財政状況及び健全化判断比率'!B8)</f>
        <v/>
      </c>
      <c r="F35" s="654"/>
      <c r="G35" s="654"/>
      <c r="H35" s="654"/>
      <c r="I35" s="654"/>
      <c r="J35" s="654"/>
      <c r="K35" s="654"/>
      <c r="L35" s="654"/>
      <c r="M35" s="654"/>
      <c r="N35" s="654"/>
      <c r="O35" s="654"/>
      <c r="P35" s="654"/>
      <c r="Q35" s="654"/>
      <c r="R35" s="654"/>
      <c r="S35" s="654"/>
      <c r="T35" s="211"/>
      <c r="U35" s="653">
        <f>IF(W35="","",U34+1)</f>
        <v>3</v>
      </c>
      <c r="V35" s="653"/>
      <c r="W35" s="654" t="str">
        <f>IF('各会計、関係団体の財政状況及び健全化判断比率'!B29="","",'各会計、関係団体の財政状況及び健全化判断比率'!B29)</f>
        <v>介護保険事業特別会計</v>
      </c>
      <c r="X35" s="654"/>
      <c r="Y35" s="654"/>
      <c r="Z35" s="654"/>
      <c r="AA35" s="654"/>
      <c r="AB35" s="654"/>
      <c r="AC35" s="654"/>
      <c r="AD35" s="654"/>
      <c r="AE35" s="654"/>
      <c r="AF35" s="654"/>
      <c r="AG35" s="654"/>
      <c r="AH35" s="654"/>
      <c r="AI35" s="654"/>
      <c r="AJ35" s="654"/>
      <c r="AK35" s="654"/>
      <c r="AL35" s="211"/>
      <c r="AM35" s="653">
        <f t="shared" ref="AM35:AM43" si="0">IF(AO35="","",AM34+1)</f>
        <v>6</v>
      </c>
      <c r="AN35" s="653"/>
      <c r="AO35" s="654" t="str">
        <f>IF('各会計、関係団体の財政状況及び健全化判断比率'!B32="","",'各会計、関係団体の財政状況及び健全化判断比率'!B32)</f>
        <v>下水道事業会計</v>
      </c>
      <c r="AP35" s="654"/>
      <c r="AQ35" s="654"/>
      <c r="AR35" s="654"/>
      <c r="AS35" s="654"/>
      <c r="AT35" s="654"/>
      <c r="AU35" s="654"/>
      <c r="AV35" s="654"/>
      <c r="AW35" s="654"/>
      <c r="AX35" s="654"/>
      <c r="AY35" s="654"/>
      <c r="AZ35" s="654"/>
      <c r="BA35" s="654"/>
      <c r="BB35" s="654"/>
      <c r="BC35" s="654"/>
      <c r="BD35" s="211"/>
      <c r="BE35" s="653" t="str">
        <f t="shared" ref="BE35:BE43" si="1">IF(BG35="","",BE34+1)</f>
        <v/>
      </c>
      <c r="BF35" s="653"/>
      <c r="BG35" s="654"/>
      <c r="BH35" s="654"/>
      <c r="BI35" s="654"/>
      <c r="BJ35" s="654"/>
      <c r="BK35" s="654"/>
      <c r="BL35" s="654"/>
      <c r="BM35" s="654"/>
      <c r="BN35" s="654"/>
      <c r="BO35" s="654"/>
      <c r="BP35" s="654"/>
      <c r="BQ35" s="654"/>
      <c r="BR35" s="654"/>
      <c r="BS35" s="654"/>
      <c r="BT35" s="654"/>
      <c r="BU35" s="654"/>
      <c r="BV35" s="211"/>
      <c r="BW35" s="653">
        <f t="shared" ref="BW35:BW43" si="2">IF(BY35="","",BW34+1)</f>
        <v>8</v>
      </c>
      <c r="BX35" s="653"/>
      <c r="BY35" s="654" t="str">
        <f>IF('各会計、関係団体の財政状況及び健全化判断比率'!B69="","",'各会計、関係団体の財政状況及び健全化判断比率'!B69)</f>
        <v>宮城県市町村職員退職手当組合</v>
      </c>
      <c r="BZ35" s="654"/>
      <c r="CA35" s="654"/>
      <c r="CB35" s="654"/>
      <c r="CC35" s="654"/>
      <c r="CD35" s="654"/>
      <c r="CE35" s="654"/>
      <c r="CF35" s="654"/>
      <c r="CG35" s="654"/>
      <c r="CH35" s="654"/>
      <c r="CI35" s="654"/>
      <c r="CJ35" s="654"/>
      <c r="CK35" s="654"/>
      <c r="CL35" s="654"/>
      <c r="CM35" s="654"/>
      <c r="CN35" s="211"/>
      <c r="CO35" s="653" t="str">
        <f t="shared" ref="CO35:CO43" si="3">IF(CQ35="","",CO34+1)</f>
        <v/>
      </c>
      <c r="CP35" s="653"/>
      <c r="CQ35" s="654" t="str">
        <f>IF('各会計、関係団体の財政状況及び健全化判断比率'!BS8="","",'各会計、関係団体の財政状況及び健全化判断比率'!BS8)</f>
        <v/>
      </c>
      <c r="CR35" s="654"/>
      <c r="CS35" s="654"/>
      <c r="CT35" s="654"/>
      <c r="CU35" s="654"/>
      <c r="CV35" s="654"/>
      <c r="CW35" s="654"/>
      <c r="CX35" s="654"/>
      <c r="CY35" s="654"/>
      <c r="CZ35" s="654"/>
      <c r="DA35" s="654"/>
      <c r="DB35" s="654"/>
      <c r="DC35" s="654"/>
      <c r="DD35" s="654"/>
      <c r="DE35" s="654"/>
      <c r="DF35" s="208"/>
      <c r="DG35" s="655" t="str">
        <f>IF('各会計、関係団体の財政状況及び健全化判断比率'!BR8="","",'各会計、関係団体の財政状況及び健全化判断比率'!BR8)</f>
        <v/>
      </c>
      <c r="DH35" s="655"/>
      <c r="DI35" s="215"/>
      <c r="DJ35" s="183"/>
      <c r="DK35" s="183"/>
      <c r="DL35" s="183"/>
      <c r="DM35" s="183"/>
      <c r="DN35" s="183"/>
      <c r="DO35" s="183"/>
    </row>
    <row r="36" spans="1:119" ht="32.25" customHeight="1" x14ac:dyDescent="0.15">
      <c r="A36" s="184"/>
      <c r="B36" s="210"/>
      <c r="C36" s="653" t="str">
        <f>IF(E36="","",C35+1)</f>
        <v/>
      </c>
      <c r="D36" s="653"/>
      <c r="E36" s="654" t="str">
        <f>IF('各会計、関係団体の財政状況及び健全化判断比率'!B9="","",'各会計、関係団体の財政状況及び健全化判断比率'!B9)</f>
        <v/>
      </c>
      <c r="F36" s="654"/>
      <c r="G36" s="654"/>
      <c r="H36" s="654"/>
      <c r="I36" s="654"/>
      <c r="J36" s="654"/>
      <c r="K36" s="654"/>
      <c r="L36" s="654"/>
      <c r="M36" s="654"/>
      <c r="N36" s="654"/>
      <c r="O36" s="654"/>
      <c r="P36" s="654"/>
      <c r="Q36" s="654"/>
      <c r="R36" s="654"/>
      <c r="S36" s="654"/>
      <c r="T36" s="211"/>
      <c r="U36" s="653">
        <f t="shared" ref="U36:U43" si="4">IF(W36="","",U35+1)</f>
        <v>4</v>
      </c>
      <c r="V36" s="653"/>
      <c r="W36" s="654" t="str">
        <f>IF('各会計、関係団体の財政状況及び健全化判断比率'!B30="","",'各会計、関係団体の財政状況及び健全化判断比率'!B30)</f>
        <v>後期高齢者医療特別会計</v>
      </c>
      <c r="X36" s="654"/>
      <c r="Y36" s="654"/>
      <c r="Z36" s="654"/>
      <c r="AA36" s="654"/>
      <c r="AB36" s="654"/>
      <c r="AC36" s="654"/>
      <c r="AD36" s="654"/>
      <c r="AE36" s="654"/>
      <c r="AF36" s="654"/>
      <c r="AG36" s="654"/>
      <c r="AH36" s="654"/>
      <c r="AI36" s="654"/>
      <c r="AJ36" s="654"/>
      <c r="AK36" s="654"/>
      <c r="AL36" s="211"/>
      <c r="AM36" s="653" t="str">
        <f t="shared" si="0"/>
        <v/>
      </c>
      <c r="AN36" s="653"/>
      <c r="AO36" s="654"/>
      <c r="AP36" s="654"/>
      <c r="AQ36" s="654"/>
      <c r="AR36" s="654"/>
      <c r="AS36" s="654"/>
      <c r="AT36" s="654"/>
      <c r="AU36" s="654"/>
      <c r="AV36" s="654"/>
      <c r="AW36" s="654"/>
      <c r="AX36" s="654"/>
      <c r="AY36" s="654"/>
      <c r="AZ36" s="654"/>
      <c r="BA36" s="654"/>
      <c r="BB36" s="654"/>
      <c r="BC36" s="654"/>
      <c r="BD36" s="211"/>
      <c r="BE36" s="653" t="str">
        <f t="shared" si="1"/>
        <v/>
      </c>
      <c r="BF36" s="653"/>
      <c r="BG36" s="654"/>
      <c r="BH36" s="654"/>
      <c r="BI36" s="654"/>
      <c r="BJ36" s="654"/>
      <c r="BK36" s="654"/>
      <c r="BL36" s="654"/>
      <c r="BM36" s="654"/>
      <c r="BN36" s="654"/>
      <c r="BO36" s="654"/>
      <c r="BP36" s="654"/>
      <c r="BQ36" s="654"/>
      <c r="BR36" s="654"/>
      <c r="BS36" s="654"/>
      <c r="BT36" s="654"/>
      <c r="BU36" s="654"/>
      <c r="BV36" s="211"/>
      <c r="BW36" s="653">
        <f t="shared" si="2"/>
        <v>9</v>
      </c>
      <c r="BX36" s="653"/>
      <c r="BY36" s="654" t="str">
        <f>IF('各会計、関係団体の財政状況及び健全化判断比率'!B70="","",'各会計、関係団体の財政状況及び健全化判断比率'!B70)</f>
        <v>宮城県市町村非常勤消防団員補償報償組合</v>
      </c>
      <c r="BZ36" s="654"/>
      <c r="CA36" s="654"/>
      <c r="CB36" s="654"/>
      <c r="CC36" s="654"/>
      <c r="CD36" s="654"/>
      <c r="CE36" s="654"/>
      <c r="CF36" s="654"/>
      <c r="CG36" s="654"/>
      <c r="CH36" s="654"/>
      <c r="CI36" s="654"/>
      <c r="CJ36" s="654"/>
      <c r="CK36" s="654"/>
      <c r="CL36" s="654"/>
      <c r="CM36" s="654"/>
      <c r="CN36" s="211"/>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08"/>
      <c r="DG36" s="655" t="str">
        <f>IF('各会計、関係団体の財政状況及び健全化判断比率'!BR9="","",'各会計、関係団体の財政状況及び健全化判断比率'!BR9)</f>
        <v/>
      </c>
      <c r="DH36" s="655"/>
      <c r="DI36" s="215"/>
      <c r="DJ36" s="183"/>
      <c r="DK36" s="183"/>
      <c r="DL36" s="183"/>
      <c r="DM36" s="183"/>
      <c r="DN36" s="183"/>
      <c r="DO36" s="183"/>
    </row>
    <row r="37" spans="1:119" ht="32.25" customHeight="1" x14ac:dyDescent="0.15">
      <c r="A37" s="184"/>
      <c r="B37" s="210"/>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11"/>
      <c r="U37" s="653" t="str">
        <f t="shared" si="4"/>
        <v/>
      </c>
      <c r="V37" s="653"/>
      <c r="W37" s="654"/>
      <c r="X37" s="654"/>
      <c r="Y37" s="654"/>
      <c r="Z37" s="654"/>
      <c r="AA37" s="654"/>
      <c r="AB37" s="654"/>
      <c r="AC37" s="654"/>
      <c r="AD37" s="654"/>
      <c r="AE37" s="654"/>
      <c r="AF37" s="654"/>
      <c r="AG37" s="654"/>
      <c r="AH37" s="654"/>
      <c r="AI37" s="654"/>
      <c r="AJ37" s="654"/>
      <c r="AK37" s="654"/>
      <c r="AL37" s="211"/>
      <c r="AM37" s="653" t="str">
        <f t="shared" si="0"/>
        <v/>
      </c>
      <c r="AN37" s="653"/>
      <c r="AO37" s="654"/>
      <c r="AP37" s="654"/>
      <c r="AQ37" s="654"/>
      <c r="AR37" s="654"/>
      <c r="AS37" s="654"/>
      <c r="AT37" s="654"/>
      <c r="AU37" s="654"/>
      <c r="AV37" s="654"/>
      <c r="AW37" s="654"/>
      <c r="AX37" s="654"/>
      <c r="AY37" s="654"/>
      <c r="AZ37" s="654"/>
      <c r="BA37" s="654"/>
      <c r="BB37" s="654"/>
      <c r="BC37" s="654"/>
      <c r="BD37" s="211"/>
      <c r="BE37" s="653" t="str">
        <f t="shared" si="1"/>
        <v/>
      </c>
      <c r="BF37" s="653"/>
      <c r="BG37" s="654"/>
      <c r="BH37" s="654"/>
      <c r="BI37" s="654"/>
      <c r="BJ37" s="654"/>
      <c r="BK37" s="654"/>
      <c r="BL37" s="654"/>
      <c r="BM37" s="654"/>
      <c r="BN37" s="654"/>
      <c r="BO37" s="654"/>
      <c r="BP37" s="654"/>
      <c r="BQ37" s="654"/>
      <c r="BR37" s="654"/>
      <c r="BS37" s="654"/>
      <c r="BT37" s="654"/>
      <c r="BU37" s="654"/>
      <c r="BV37" s="211"/>
      <c r="BW37" s="653">
        <f t="shared" si="2"/>
        <v>10</v>
      </c>
      <c r="BX37" s="653"/>
      <c r="BY37" s="654" t="str">
        <f>IF('各会計、関係団体の財政状況及び健全化判断比率'!B71="","",'各会計、関係団体の財政状況及び健全化判断比率'!B71)</f>
        <v>亘理地区行政事務組合</v>
      </c>
      <c r="BZ37" s="654"/>
      <c r="CA37" s="654"/>
      <c r="CB37" s="654"/>
      <c r="CC37" s="654"/>
      <c r="CD37" s="654"/>
      <c r="CE37" s="654"/>
      <c r="CF37" s="654"/>
      <c r="CG37" s="654"/>
      <c r="CH37" s="654"/>
      <c r="CI37" s="654"/>
      <c r="CJ37" s="654"/>
      <c r="CK37" s="654"/>
      <c r="CL37" s="654"/>
      <c r="CM37" s="654"/>
      <c r="CN37" s="211"/>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08"/>
      <c r="DG37" s="655" t="str">
        <f>IF('各会計、関係団体の財政状況及び健全化判断比率'!BR10="","",'各会計、関係団体の財政状況及び健全化判断比率'!BR10)</f>
        <v/>
      </c>
      <c r="DH37" s="655"/>
      <c r="DI37" s="215"/>
      <c r="DJ37" s="183"/>
      <c r="DK37" s="183"/>
      <c r="DL37" s="183"/>
      <c r="DM37" s="183"/>
      <c r="DN37" s="183"/>
      <c r="DO37" s="183"/>
    </row>
    <row r="38" spans="1:119" ht="32.25" customHeight="1" x14ac:dyDescent="0.15">
      <c r="A38" s="184"/>
      <c r="B38" s="210"/>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11"/>
      <c r="U38" s="653" t="str">
        <f t="shared" si="4"/>
        <v/>
      </c>
      <c r="V38" s="653"/>
      <c r="W38" s="654"/>
      <c r="X38" s="654"/>
      <c r="Y38" s="654"/>
      <c r="Z38" s="654"/>
      <c r="AA38" s="654"/>
      <c r="AB38" s="654"/>
      <c r="AC38" s="654"/>
      <c r="AD38" s="654"/>
      <c r="AE38" s="654"/>
      <c r="AF38" s="654"/>
      <c r="AG38" s="654"/>
      <c r="AH38" s="654"/>
      <c r="AI38" s="654"/>
      <c r="AJ38" s="654"/>
      <c r="AK38" s="654"/>
      <c r="AL38" s="211"/>
      <c r="AM38" s="653" t="str">
        <f t="shared" si="0"/>
        <v/>
      </c>
      <c r="AN38" s="653"/>
      <c r="AO38" s="654"/>
      <c r="AP38" s="654"/>
      <c r="AQ38" s="654"/>
      <c r="AR38" s="654"/>
      <c r="AS38" s="654"/>
      <c r="AT38" s="654"/>
      <c r="AU38" s="654"/>
      <c r="AV38" s="654"/>
      <c r="AW38" s="654"/>
      <c r="AX38" s="654"/>
      <c r="AY38" s="654"/>
      <c r="AZ38" s="654"/>
      <c r="BA38" s="654"/>
      <c r="BB38" s="654"/>
      <c r="BC38" s="654"/>
      <c r="BD38" s="211"/>
      <c r="BE38" s="653" t="str">
        <f t="shared" si="1"/>
        <v/>
      </c>
      <c r="BF38" s="653"/>
      <c r="BG38" s="654"/>
      <c r="BH38" s="654"/>
      <c r="BI38" s="654"/>
      <c r="BJ38" s="654"/>
      <c r="BK38" s="654"/>
      <c r="BL38" s="654"/>
      <c r="BM38" s="654"/>
      <c r="BN38" s="654"/>
      <c r="BO38" s="654"/>
      <c r="BP38" s="654"/>
      <c r="BQ38" s="654"/>
      <c r="BR38" s="654"/>
      <c r="BS38" s="654"/>
      <c r="BT38" s="654"/>
      <c r="BU38" s="654"/>
      <c r="BV38" s="211"/>
      <c r="BW38" s="653">
        <f t="shared" si="2"/>
        <v>11</v>
      </c>
      <c r="BX38" s="653"/>
      <c r="BY38" s="654" t="str">
        <f>IF('各会計、関係団体の財政状況及び健全化判断比率'!B72="","",'各会計、関係団体の財政状況及び健全化判断比率'!B72)</f>
        <v>宮城県市町村自治振興センター</v>
      </c>
      <c r="BZ38" s="654"/>
      <c r="CA38" s="654"/>
      <c r="CB38" s="654"/>
      <c r="CC38" s="654"/>
      <c r="CD38" s="654"/>
      <c r="CE38" s="654"/>
      <c r="CF38" s="654"/>
      <c r="CG38" s="654"/>
      <c r="CH38" s="654"/>
      <c r="CI38" s="654"/>
      <c r="CJ38" s="654"/>
      <c r="CK38" s="654"/>
      <c r="CL38" s="654"/>
      <c r="CM38" s="654"/>
      <c r="CN38" s="211"/>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08"/>
      <c r="DG38" s="655" t="str">
        <f>IF('各会計、関係団体の財政状況及び健全化判断比率'!BR11="","",'各会計、関係団体の財政状況及び健全化判断比率'!BR11)</f>
        <v/>
      </c>
      <c r="DH38" s="655"/>
      <c r="DI38" s="215"/>
      <c r="DJ38" s="183"/>
      <c r="DK38" s="183"/>
      <c r="DL38" s="183"/>
      <c r="DM38" s="183"/>
      <c r="DN38" s="183"/>
      <c r="DO38" s="183"/>
    </row>
    <row r="39" spans="1:119" ht="32.25" customHeight="1" x14ac:dyDescent="0.15">
      <c r="A39" s="184"/>
      <c r="B39" s="210"/>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11"/>
      <c r="U39" s="653" t="str">
        <f t="shared" si="4"/>
        <v/>
      </c>
      <c r="V39" s="653"/>
      <c r="W39" s="654"/>
      <c r="X39" s="654"/>
      <c r="Y39" s="654"/>
      <c r="Z39" s="654"/>
      <c r="AA39" s="654"/>
      <c r="AB39" s="654"/>
      <c r="AC39" s="654"/>
      <c r="AD39" s="654"/>
      <c r="AE39" s="654"/>
      <c r="AF39" s="654"/>
      <c r="AG39" s="654"/>
      <c r="AH39" s="654"/>
      <c r="AI39" s="654"/>
      <c r="AJ39" s="654"/>
      <c r="AK39" s="654"/>
      <c r="AL39" s="211"/>
      <c r="AM39" s="653" t="str">
        <f t="shared" si="0"/>
        <v/>
      </c>
      <c r="AN39" s="653"/>
      <c r="AO39" s="654"/>
      <c r="AP39" s="654"/>
      <c r="AQ39" s="654"/>
      <c r="AR39" s="654"/>
      <c r="AS39" s="654"/>
      <c r="AT39" s="654"/>
      <c r="AU39" s="654"/>
      <c r="AV39" s="654"/>
      <c r="AW39" s="654"/>
      <c r="AX39" s="654"/>
      <c r="AY39" s="654"/>
      <c r="AZ39" s="654"/>
      <c r="BA39" s="654"/>
      <c r="BB39" s="654"/>
      <c r="BC39" s="654"/>
      <c r="BD39" s="211"/>
      <c r="BE39" s="653" t="str">
        <f t="shared" si="1"/>
        <v/>
      </c>
      <c r="BF39" s="653"/>
      <c r="BG39" s="654"/>
      <c r="BH39" s="654"/>
      <c r="BI39" s="654"/>
      <c r="BJ39" s="654"/>
      <c r="BK39" s="654"/>
      <c r="BL39" s="654"/>
      <c r="BM39" s="654"/>
      <c r="BN39" s="654"/>
      <c r="BO39" s="654"/>
      <c r="BP39" s="654"/>
      <c r="BQ39" s="654"/>
      <c r="BR39" s="654"/>
      <c r="BS39" s="654"/>
      <c r="BT39" s="654"/>
      <c r="BU39" s="654"/>
      <c r="BV39" s="211"/>
      <c r="BW39" s="653">
        <f t="shared" si="2"/>
        <v>12</v>
      </c>
      <c r="BX39" s="653"/>
      <c r="BY39" s="654" t="str">
        <f>IF('各会計、関係団体の財政状況及び健全化判断比率'!B73="","",'各会計、関係団体の財政状況及び健全化判断比率'!B73)</f>
        <v>宮城県後期高齢者医療広域連合</v>
      </c>
      <c r="BZ39" s="654"/>
      <c r="CA39" s="654"/>
      <c r="CB39" s="654"/>
      <c r="CC39" s="654"/>
      <c r="CD39" s="654"/>
      <c r="CE39" s="654"/>
      <c r="CF39" s="654"/>
      <c r="CG39" s="654"/>
      <c r="CH39" s="654"/>
      <c r="CI39" s="654"/>
      <c r="CJ39" s="654"/>
      <c r="CK39" s="654"/>
      <c r="CL39" s="654"/>
      <c r="CM39" s="654"/>
      <c r="CN39" s="211"/>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08"/>
      <c r="DG39" s="655" t="str">
        <f>IF('各会計、関係団体の財政状況及び健全化判断比率'!BR12="","",'各会計、関係団体の財政状況及び健全化判断比率'!BR12)</f>
        <v/>
      </c>
      <c r="DH39" s="655"/>
      <c r="DI39" s="215"/>
      <c r="DJ39" s="183"/>
      <c r="DK39" s="183"/>
      <c r="DL39" s="183"/>
      <c r="DM39" s="183"/>
      <c r="DN39" s="183"/>
      <c r="DO39" s="183"/>
    </row>
    <row r="40" spans="1:119" ht="32.25" customHeight="1" x14ac:dyDescent="0.15">
      <c r="A40" s="184"/>
      <c r="B40" s="210"/>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11"/>
      <c r="U40" s="653" t="str">
        <f t="shared" si="4"/>
        <v/>
      </c>
      <c r="V40" s="653"/>
      <c r="W40" s="654"/>
      <c r="X40" s="654"/>
      <c r="Y40" s="654"/>
      <c r="Z40" s="654"/>
      <c r="AA40" s="654"/>
      <c r="AB40" s="654"/>
      <c r="AC40" s="654"/>
      <c r="AD40" s="654"/>
      <c r="AE40" s="654"/>
      <c r="AF40" s="654"/>
      <c r="AG40" s="654"/>
      <c r="AH40" s="654"/>
      <c r="AI40" s="654"/>
      <c r="AJ40" s="654"/>
      <c r="AK40" s="654"/>
      <c r="AL40" s="211"/>
      <c r="AM40" s="653" t="str">
        <f t="shared" si="0"/>
        <v/>
      </c>
      <c r="AN40" s="653"/>
      <c r="AO40" s="654"/>
      <c r="AP40" s="654"/>
      <c r="AQ40" s="654"/>
      <c r="AR40" s="654"/>
      <c r="AS40" s="654"/>
      <c r="AT40" s="654"/>
      <c r="AU40" s="654"/>
      <c r="AV40" s="654"/>
      <c r="AW40" s="654"/>
      <c r="AX40" s="654"/>
      <c r="AY40" s="654"/>
      <c r="AZ40" s="654"/>
      <c r="BA40" s="654"/>
      <c r="BB40" s="654"/>
      <c r="BC40" s="654"/>
      <c r="BD40" s="211"/>
      <c r="BE40" s="653" t="str">
        <f t="shared" si="1"/>
        <v/>
      </c>
      <c r="BF40" s="653"/>
      <c r="BG40" s="654"/>
      <c r="BH40" s="654"/>
      <c r="BI40" s="654"/>
      <c r="BJ40" s="654"/>
      <c r="BK40" s="654"/>
      <c r="BL40" s="654"/>
      <c r="BM40" s="654"/>
      <c r="BN40" s="654"/>
      <c r="BO40" s="654"/>
      <c r="BP40" s="654"/>
      <c r="BQ40" s="654"/>
      <c r="BR40" s="654"/>
      <c r="BS40" s="654"/>
      <c r="BT40" s="654"/>
      <c r="BU40" s="654"/>
      <c r="BV40" s="211"/>
      <c r="BW40" s="653">
        <f t="shared" si="2"/>
        <v>13</v>
      </c>
      <c r="BX40" s="653"/>
      <c r="BY40" s="654" t="str">
        <f>IF('各会計、関係団体の財政状況及び健全化判断比率'!B74="","",'各会計、関係団体の財政状況及び健全化判断比率'!B74)</f>
        <v>宮城県後期高齢者医療事業会計</v>
      </c>
      <c r="BZ40" s="654"/>
      <c r="CA40" s="654"/>
      <c r="CB40" s="654"/>
      <c r="CC40" s="654"/>
      <c r="CD40" s="654"/>
      <c r="CE40" s="654"/>
      <c r="CF40" s="654"/>
      <c r="CG40" s="654"/>
      <c r="CH40" s="654"/>
      <c r="CI40" s="654"/>
      <c r="CJ40" s="654"/>
      <c r="CK40" s="654"/>
      <c r="CL40" s="654"/>
      <c r="CM40" s="654"/>
      <c r="CN40" s="211"/>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08"/>
      <c r="DG40" s="655" t="str">
        <f>IF('各会計、関係団体の財政状況及び健全化判断比率'!BR13="","",'各会計、関係団体の財政状況及び健全化判断比率'!BR13)</f>
        <v/>
      </c>
      <c r="DH40" s="655"/>
      <c r="DI40" s="215"/>
      <c r="DJ40" s="183"/>
      <c r="DK40" s="183"/>
      <c r="DL40" s="183"/>
      <c r="DM40" s="183"/>
      <c r="DN40" s="183"/>
      <c r="DO40" s="183"/>
    </row>
    <row r="41" spans="1:119" ht="32.25" customHeight="1" x14ac:dyDescent="0.15">
      <c r="A41" s="184"/>
      <c r="B41" s="210"/>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11"/>
      <c r="U41" s="653" t="str">
        <f t="shared" si="4"/>
        <v/>
      </c>
      <c r="V41" s="653"/>
      <c r="W41" s="654"/>
      <c r="X41" s="654"/>
      <c r="Y41" s="654"/>
      <c r="Z41" s="654"/>
      <c r="AA41" s="654"/>
      <c r="AB41" s="654"/>
      <c r="AC41" s="654"/>
      <c r="AD41" s="654"/>
      <c r="AE41" s="654"/>
      <c r="AF41" s="654"/>
      <c r="AG41" s="654"/>
      <c r="AH41" s="654"/>
      <c r="AI41" s="654"/>
      <c r="AJ41" s="654"/>
      <c r="AK41" s="654"/>
      <c r="AL41" s="211"/>
      <c r="AM41" s="653" t="str">
        <f t="shared" si="0"/>
        <v/>
      </c>
      <c r="AN41" s="653"/>
      <c r="AO41" s="654"/>
      <c r="AP41" s="654"/>
      <c r="AQ41" s="654"/>
      <c r="AR41" s="654"/>
      <c r="AS41" s="654"/>
      <c r="AT41" s="654"/>
      <c r="AU41" s="654"/>
      <c r="AV41" s="654"/>
      <c r="AW41" s="654"/>
      <c r="AX41" s="654"/>
      <c r="AY41" s="654"/>
      <c r="AZ41" s="654"/>
      <c r="BA41" s="654"/>
      <c r="BB41" s="654"/>
      <c r="BC41" s="654"/>
      <c r="BD41" s="211"/>
      <c r="BE41" s="653" t="str">
        <f t="shared" si="1"/>
        <v/>
      </c>
      <c r="BF41" s="653"/>
      <c r="BG41" s="654"/>
      <c r="BH41" s="654"/>
      <c r="BI41" s="654"/>
      <c r="BJ41" s="654"/>
      <c r="BK41" s="654"/>
      <c r="BL41" s="654"/>
      <c r="BM41" s="654"/>
      <c r="BN41" s="654"/>
      <c r="BO41" s="654"/>
      <c r="BP41" s="654"/>
      <c r="BQ41" s="654"/>
      <c r="BR41" s="654"/>
      <c r="BS41" s="654"/>
      <c r="BT41" s="654"/>
      <c r="BU41" s="654"/>
      <c r="BV41" s="211"/>
      <c r="BW41" s="653" t="str">
        <f t="shared" si="2"/>
        <v/>
      </c>
      <c r="BX41" s="653"/>
      <c r="BY41" s="654" t="str">
        <f>IF('各会計、関係団体の財政状況及び健全化判断比率'!B75="","",'各会計、関係団体の財政状況及び健全化判断比率'!B75)</f>
        <v/>
      </c>
      <c r="BZ41" s="654"/>
      <c r="CA41" s="654"/>
      <c r="CB41" s="654"/>
      <c r="CC41" s="654"/>
      <c r="CD41" s="654"/>
      <c r="CE41" s="654"/>
      <c r="CF41" s="654"/>
      <c r="CG41" s="654"/>
      <c r="CH41" s="654"/>
      <c r="CI41" s="654"/>
      <c r="CJ41" s="654"/>
      <c r="CK41" s="654"/>
      <c r="CL41" s="654"/>
      <c r="CM41" s="654"/>
      <c r="CN41" s="211"/>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08"/>
      <c r="DG41" s="655" t="str">
        <f>IF('各会計、関係団体の財政状況及び健全化判断比率'!BR14="","",'各会計、関係団体の財政状況及び健全化判断比率'!BR14)</f>
        <v/>
      </c>
      <c r="DH41" s="655"/>
      <c r="DI41" s="215"/>
      <c r="DJ41" s="183"/>
      <c r="DK41" s="183"/>
      <c r="DL41" s="183"/>
      <c r="DM41" s="183"/>
      <c r="DN41" s="183"/>
      <c r="DO41" s="183"/>
    </row>
    <row r="42" spans="1:119" ht="32.25" customHeight="1" x14ac:dyDescent="0.15">
      <c r="A42" s="183"/>
      <c r="B42" s="210"/>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11"/>
      <c r="U42" s="653" t="str">
        <f t="shared" si="4"/>
        <v/>
      </c>
      <c r="V42" s="653"/>
      <c r="W42" s="654"/>
      <c r="X42" s="654"/>
      <c r="Y42" s="654"/>
      <c r="Z42" s="654"/>
      <c r="AA42" s="654"/>
      <c r="AB42" s="654"/>
      <c r="AC42" s="654"/>
      <c r="AD42" s="654"/>
      <c r="AE42" s="654"/>
      <c r="AF42" s="654"/>
      <c r="AG42" s="654"/>
      <c r="AH42" s="654"/>
      <c r="AI42" s="654"/>
      <c r="AJ42" s="654"/>
      <c r="AK42" s="654"/>
      <c r="AL42" s="211"/>
      <c r="AM42" s="653" t="str">
        <f t="shared" si="0"/>
        <v/>
      </c>
      <c r="AN42" s="653"/>
      <c r="AO42" s="654"/>
      <c r="AP42" s="654"/>
      <c r="AQ42" s="654"/>
      <c r="AR42" s="654"/>
      <c r="AS42" s="654"/>
      <c r="AT42" s="654"/>
      <c r="AU42" s="654"/>
      <c r="AV42" s="654"/>
      <c r="AW42" s="654"/>
      <c r="AX42" s="654"/>
      <c r="AY42" s="654"/>
      <c r="AZ42" s="654"/>
      <c r="BA42" s="654"/>
      <c r="BB42" s="654"/>
      <c r="BC42" s="654"/>
      <c r="BD42" s="211"/>
      <c r="BE42" s="653" t="str">
        <f t="shared" si="1"/>
        <v/>
      </c>
      <c r="BF42" s="653"/>
      <c r="BG42" s="654"/>
      <c r="BH42" s="654"/>
      <c r="BI42" s="654"/>
      <c r="BJ42" s="654"/>
      <c r="BK42" s="654"/>
      <c r="BL42" s="654"/>
      <c r="BM42" s="654"/>
      <c r="BN42" s="654"/>
      <c r="BO42" s="654"/>
      <c r="BP42" s="654"/>
      <c r="BQ42" s="654"/>
      <c r="BR42" s="654"/>
      <c r="BS42" s="654"/>
      <c r="BT42" s="654"/>
      <c r="BU42" s="654"/>
      <c r="BV42" s="211"/>
      <c r="BW42" s="653" t="str">
        <f t="shared" si="2"/>
        <v/>
      </c>
      <c r="BX42" s="653"/>
      <c r="BY42" s="654" t="str">
        <f>IF('各会計、関係団体の財政状況及び健全化判断比率'!B76="","",'各会計、関係団体の財政状況及び健全化判断比率'!B76)</f>
        <v/>
      </c>
      <c r="BZ42" s="654"/>
      <c r="CA42" s="654"/>
      <c r="CB42" s="654"/>
      <c r="CC42" s="654"/>
      <c r="CD42" s="654"/>
      <c r="CE42" s="654"/>
      <c r="CF42" s="654"/>
      <c r="CG42" s="654"/>
      <c r="CH42" s="654"/>
      <c r="CI42" s="654"/>
      <c r="CJ42" s="654"/>
      <c r="CK42" s="654"/>
      <c r="CL42" s="654"/>
      <c r="CM42" s="654"/>
      <c r="CN42" s="211"/>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08"/>
      <c r="DG42" s="655" t="str">
        <f>IF('各会計、関係団体の財政状況及び健全化判断比率'!BR15="","",'各会計、関係団体の財政状況及び健全化判断比率'!BR15)</f>
        <v/>
      </c>
      <c r="DH42" s="655"/>
      <c r="DI42" s="215"/>
      <c r="DJ42" s="183"/>
      <c r="DK42" s="183"/>
      <c r="DL42" s="183"/>
      <c r="DM42" s="183"/>
      <c r="DN42" s="183"/>
      <c r="DO42" s="183"/>
    </row>
    <row r="43" spans="1:119" ht="32.25" customHeight="1" x14ac:dyDescent="0.15">
      <c r="A43" s="183"/>
      <c r="B43" s="210"/>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11"/>
      <c r="U43" s="653" t="str">
        <f t="shared" si="4"/>
        <v/>
      </c>
      <c r="V43" s="653"/>
      <c r="W43" s="654"/>
      <c r="X43" s="654"/>
      <c r="Y43" s="654"/>
      <c r="Z43" s="654"/>
      <c r="AA43" s="654"/>
      <c r="AB43" s="654"/>
      <c r="AC43" s="654"/>
      <c r="AD43" s="654"/>
      <c r="AE43" s="654"/>
      <c r="AF43" s="654"/>
      <c r="AG43" s="654"/>
      <c r="AH43" s="654"/>
      <c r="AI43" s="654"/>
      <c r="AJ43" s="654"/>
      <c r="AK43" s="654"/>
      <c r="AL43" s="211"/>
      <c r="AM43" s="653" t="str">
        <f t="shared" si="0"/>
        <v/>
      </c>
      <c r="AN43" s="653"/>
      <c r="AO43" s="654"/>
      <c r="AP43" s="654"/>
      <c r="AQ43" s="654"/>
      <c r="AR43" s="654"/>
      <c r="AS43" s="654"/>
      <c r="AT43" s="654"/>
      <c r="AU43" s="654"/>
      <c r="AV43" s="654"/>
      <c r="AW43" s="654"/>
      <c r="AX43" s="654"/>
      <c r="AY43" s="654"/>
      <c r="AZ43" s="654"/>
      <c r="BA43" s="654"/>
      <c r="BB43" s="654"/>
      <c r="BC43" s="654"/>
      <c r="BD43" s="211"/>
      <c r="BE43" s="653" t="str">
        <f t="shared" si="1"/>
        <v/>
      </c>
      <c r="BF43" s="653"/>
      <c r="BG43" s="654"/>
      <c r="BH43" s="654"/>
      <c r="BI43" s="654"/>
      <c r="BJ43" s="654"/>
      <c r="BK43" s="654"/>
      <c r="BL43" s="654"/>
      <c r="BM43" s="654"/>
      <c r="BN43" s="654"/>
      <c r="BO43" s="654"/>
      <c r="BP43" s="654"/>
      <c r="BQ43" s="654"/>
      <c r="BR43" s="654"/>
      <c r="BS43" s="654"/>
      <c r="BT43" s="654"/>
      <c r="BU43" s="654"/>
      <c r="BV43" s="211"/>
      <c r="BW43" s="653" t="str">
        <f t="shared" si="2"/>
        <v/>
      </c>
      <c r="BX43" s="653"/>
      <c r="BY43" s="654" t="str">
        <f>IF('各会計、関係団体の財政状況及び健全化判断比率'!B77="","",'各会計、関係団体の財政状況及び健全化判断比率'!B77)</f>
        <v/>
      </c>
      <c r="BZ43" s="654"/>
      <c r="CA43" s="654"/>
      <c r="CB43" s="654"/>
      <c r="CC43" s="654"/>
      <c r="CD43" s="654"/>
      <c r="CE43" s="654"/>
      <c r="CF43" s="654"/>
      <c r="CG43" s="654"/>
      <c r="CH43" s="654"/>
      <c r="CI43" s="654"/>
      <c r="CJ43" s="654"/>
      <c r="CK43" s="654"/>
      <c r="CL43" s="654"/>
      <c r="CM43" s="654"/>
      <c r="CN43" s="211"/>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08"/>
      <c r="DG43" s="655" t="str">
        <f>IF('各会計、関係団体の財政状況及び健全化判断比率'!BR16="","",'各会計、関係団体の財政状況及び健全化判断比率'!BR16)</f>
        <v/>
      </c>
      <c r="DH43" s="655"/>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203</v>
      </c>
      <c r="C46" s="183"/>
      <c r="D46" s="183"/>
      <c r="E46" s="183" t="s">
        <v>204</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205</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206</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207</v>
      </c>
    </row>
    <row r="50" spans="5:5" x14ac:dyDescent="0.15">
      <c r="E50" s="185" t="s">
        <v>208</v>
      </c>
    </row>
    <row r="51" spans="5:5" x14ac:dyDescent="0.15">
      <c r="E51" s="185" t="s">
        <v>209</v>
      </c>
    </row>
    <row r="52" spans="5:5" x14ac:dyDescent="0.15">
      <c r="E52" s="185"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IbvKv9Fy+WW+acu2GCz6MtbB5P0/AeWhcPGgOhIQGPrMNgscouLEdW5tCeGqRLx5nGsyLHkMNySVOVl51VZFw==" saltValue="f0KzAtNgaKfbvdB8vjgR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560</v>
      </c>
      <c r="D34" s="1244"/>
      <c r="E34" s="1245"/>
      <c r="F34" s="32">
        <v>113.37</v>
      </c>
      <c r="G34" s="33">
        <v>34.42</v>
      </c>
      <c r="H34" s="33">
        <v>64.3</v>
      </c>
      <c r="I34" s="33">
        <v>31.93</v>
      </c>
      <c r="J34" s="34">
        <v>18.5</v>
      </c>
      <c r="K34" s="22"/>
      <c r="L34" s="22"/>
      <c r="M34" s="22"/>
      <c r="N34" s="22"/>
      <c r="O34" s="22"/>
      <c r="P34" s="22"/>
    </row>
    <row r="35" spans="1:16" ht="39" customHeight="1" x14ac:dyDescent="0.15">
      <c r="A35" s="22"/>
      <c r="B35" s="35"/>
      <c r="C35" s="1238" t="s">
        <v>561</v>
      </c>
      <c r="D35" s="1239"/>
      <c r="E35" s="1240"/>
      <c r="F35" s="36">
        <v>0</v>
      </c>
      <c r="G35" s="37">
        <v>0</v>
      </c>
      <c r="H35" s="37">
        <v>0</v>
      </c>
      <c r="I35" s="37">
        <v>6.37</v>
      </c>
      <c r="J35" s="38">
        <v>7.5</v>
      </c>
      <c r="K35" s="22"/>
      <c r="L35" s="22"/>
      <c r="M35" s="22"/>
      <c r="N35" s="22"/>
      <c r="O35" s="22"/>
      <c r="P35" s="22"/>
    </row>
    <row r="36" spans="1:16" ht="39" customHeight="1" x14ac:dyDescent="0.15">
      <c r="A36" s="22"/>
      <c r="B36" s="35"/>
      <c r="C36" s="1238" t="s">
        <v>562</v>
      </c>
      <c r="D36" s="1239"/>
      <c r="E36" s="1240"/>
      <c r="F36" s="36">
        <v>0</v>
      </c>
      <c r="G36" s="37">
        <v>0</v>
      </c>
      <c r="H36" s="37">
        <v>0.55000000000000004</v>
      </c>
      <c r="I36" s="37">
        <v>3.36</v>
      </c>
      <c r="J36" s="38">
        <v>3.78</v>
      </c>
      <c r="K36" s="22"/>
      <c r="L36" s="22"/>
      <c r="M36" s="22"/>
      <c r="N36" s="22"/>
      <c r="O36" s="22"/>
      <c r="P36" s="22"/>
    </row>
    <row r="37" spans="1:16" ht="39" customHeight="1" x14ac:dyDescent="0.15">
      <c r="A37" s="22"/>
      <c r="B37" s="35"/>
      <c r="C37" s="1238" t="s">
        <v>563</v>
      </c>
      <c r="D37" s="1239"/>
      <c r="E37" s="1240"/>
      <c r="F37" s="36">
        <v>1.26</v>
      </c>
      <c r="G37" s="37">
        <v>0.54</v>
      </c>
      <c r="H37" s="37">
        <v>1.54</v>
      </c>
      <c r="I37" s="37">
        <v>1.27</v>
      </c>
      <c r="J37" s="38">
        <v>2.2200000000000002</v>
      </c>
      <c r="K37" s="22"/>
      <c r="L37" s="22"/>
      <c r="M37" s="22"/>
      <c r="N37" s="22"/>
      <c r="O37" s="22"/>
      <c r="P37" s="22"/>
    </row>
    <row r="38" spans="1:16" ht="39" customHeight="1" x14ac:dyDescent="0.15">
      <c r="A38" s="22"/>
      <c r="B38" s="35"/>
      <c r="C38" s="1238" t="s">
        <v>564</v>
      </c>
      <c r="D38" s="1239"/>
      <c r="E38" s="1240"/>
      <c r="F38" s="36">
        <v>5.71</v>
      </c>
      <c r="G38" s="37">
        <v>2.9</v>
      </c>
      <c r="H38" s="37">
        <v>3.87</v>
      </c>
      <c r="I38" s="37">
        <v>2.7</v>
      </c>
      <c r="J38" s="38">
        <v>1.26</v>
      </c>
      <c r="K38" s="22"/>
      <c r="L38" s="22"/>
      <c r="M38" s="22"/>
      <c r="N38" s="22"/>
      <c r="O38" s="22"/>
      <c r="P38" s="22"/>
    </row>
    <row r="39" spans="1:16" ht="39" customHeight="1" x14ac:dyDescent="0.15">
      <c r="A39" s="22"/>
      <c r="B39" s="35"/>
      <c r="C39" s="1238" t="s">
        <v>565</v>
      </c>
      <c r="D39" s="1239"/>
      <c r="E39" s="1240"/>
      <c r="F39" s="36">
        <v>0</v>
      </c>
      <c r="G39" s="37">
        <v>0.02</v>
      </c>
      <c r="H39" s="37">
        <v>0.06</v>
      </c>
      <c r="I39" s="37">
        <v>0.03</v>
      </c>
      <c r="J39" s="38">
        <v>0.04</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566</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567</v>
      </c>
      <c r="D43" s="1242"/>
      <c r="E43" s="1243"/>
      <c r="F43" s="41">
        <v>0</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cObGUmcDKJItQvnd2X9NnsaszvuBhRtFMKxeIOaElKVFGtXvmSYZ32Dfd6klKTzOzaezzvr12kf0uQh7Rk+Iw==" saltValue="1Lfiii0l6esu2ZcAgM2+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576</v>
      </c>
      <c r="L45" s="60">
        <v>550</v>
      </c>
      <c r="M45" s="60">
        <v>527</v>
      </c>
      <c r="N45" s="60">
        <v>562</v>
      </c>
      <c r="O45" s="61">
        <v>550</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48"/>
      <c r="C48" s="1249"/>
      <c r="D48" s="62"/>
      <c r="E48" s="1254" t="s">
        <v>15</v>
      </c>
      <c r="F48" s="1254"/>
      <c r="G48" s="1254"/>
      <c r="H48" s="1254"/>
      <c r="I48" s="1254"/>
      <c r="J48" s="1255"/>
      <c r="K48" s="63">
        <v>434</v>
      </c>
      <c r="L48" s="64">
        <v>430</v>
      </c>
      <c r="M48" s="64">
        <v>346</v>
      </c>
      <c r="N48" s="64">
        <v>362</v>
      </c>
      <c r="O48" s="65">
        <v>319</v>
      </c>
      <c r="P48" s="48"/>
      <c r="Q48" s="48"/>
      <c r="R48" s="48"/>
      <c r="S48" s="48"/>
      <c r="T48" s="48"/>
      <c r="U48" s="48"/>
    </row>
    <row r="49" spans="1:21" ht="30.75" customHeight="1" x14ac:dyDescent="0.15">
      <c r="A49" s="48"/>
      <c r="B49" s="1248"/>
      <c r="C49" s="1249"/>
      <c r="D49" s="62"/>
      <c r="E49" s="1254" t="s">
        <v>16</v>
      </c>
      <c r="F49" s="1254"/>
      <c r="G49" s="1254"/>
      <c r="H49" s="1254"/>
      <c r="I49" s="1254"/>
      <c r="J49" s="1255"/>
      <c r="K49" s="63">
        <v>6</v>
      </c>
      <c r="L49" s="64">
        <v>8</v>
      </c>
      <c r="M49" s="64">
        <v>7</v>
      </c>
      <c r="N49" s="64">
        <v>7</v>
      </c>
      <c r="O49" s="65">
        <v>6</v>
      </c>
      <c r="P49" s="48"/>
      <c r="Q49" s="48"/>
      <c r="R49" s="48"/>
      <c r="S49" s="48"/>
      <c r="T49" s="48"/>
      <c r="U49" s="48"/>
    </row>
    <row r="50" spans="1:21" ht="30.75" customHeight="1" x14ac:dyDescent="0.15">
      <c r="A50" s="48"/>
      <c r="B50" s="1248"/>
      <c r="C50" s="1249"/>
      <c r="D50" s="62"/>
      <c r="E50" s="1254" t="s">
        <v>17</v>
      </c>
      <c r="F50" s="1254"/>
      <c r="G50" s="1254"/>
      <c r="H50" s="1254"/>
      <c r="I50" s="1254"/>
      <c r="J50" s="1255"/>
      <c r="K50" s="63">
        <v>5</v>
      </c>
      <c r="L50" s="64">
        <v>65</v>
      </c>
      <c r="M50" s="64">
        <v>65</v>
      </c>
      <c r="N50" s="64">
        <v>65</v>
      </c>
      <c r="O50" s="65" t="s">
        <v>511</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580</v>
      </c>
      <c r="L52" s="64">
        <v>573</v>
      </c>
      <c r="M52" s="64">
        <v>566</v>
      </c>
      <c r="N52" s="64">
        <v>553</v>
      </c>
      <c r="O52" s="65">
        <v>577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441</v>
      </c>
      <c r="L53" s="69">
        <v>480</v>
      </c>
      <c r="M53" s="69">
        <v>379</v>
      </c>
      <c r="N53" s="69">
        <v>443</v>
      </c>
      <c r="O53" s="70">
        <v>298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588</v>
      </c>
      <c r="L57" s="83" t="s">
        <v>588</v>
      </c>
      <c r="M57" s="83" t="s">
        <v>588</v>
      </c>
      <c r="N57" s="83" t="s">
        <v>588</v>
      </c>
      <c r="O57" s="84" t="s">
        <v>588</v>
      </c>
    </row>
    <row r="58" spans="1:21" ht="31.5" customHeight="1" thickBot="1" x14ac:dyDescent="0.2">
      <c r="B58" s="1264"/>
      <c r="C58" s="1265"/>
      <c r="D58" s="1269" t="s">
        <v>27</v>
      </c>
      <c r="E58" s="1270"/>
      <c r="F58" s="1270"/>
      <c r="G58" s="1270"/>
      <c r="H58" s="1270"/>
      <c r="I58" s="1270"/>
      <c r="J58" s="1271"/>
      <c r="K58" s="85" t="s">
        <v>588</v>
      </c>
      <c r="L58" s="86" t="s">
        <v>588</v>
      </c>
      <c r="M58" s="86" t="s">
        <v>588</v>
      </c>
      <c r="N58" s="86" t="s">
        <v>588</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fifp8gLSs9EGkddsLbhLkw0Hr/rbdENaDolV2PGAdFTrRv6q283QNFzeGwoJU0RiFZvZLTh5+n3/UnuC2aLEA==" saltValue="d2dQFx+T/1whxmL820Xr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72" t="s">
        <v>30</v>
      </c>
      <c r="C41" s="1273"/>
      <c r="D41" s="101"/>
      <c r="E41" s="1278" t="s">
        <v>31</v>
      </c>
      <c r="F41" s="1278"/>
      <c r="G41" s="1278"/>
      <c r="H41" s="1279"/>
      <c r="I41" s="102">
        <v>5779</v>
      </c>
      <c r="J41" s="103">
        <v>6047</v>
      </c>
      <c r="K41" s="103">
        <v>6277</v>
      </c>
      <c r="L41" s="103">
        <v>6856</v>
      </c>
      <c r="M41" s="104">
        <v>7200</v>
      </c>
    </row>
    <row r="42" spans="2:13" ht="27.75" customHeight="1" x14ac:dyDescent="0.15">
      <c r="B42" s="1274"/>
      <c r="C42" s="1275"/>
      <c r="D42" s="105"/>
      <c r="E42" s="1280" t="s">
        <v>32</v>
      </c>
      <c r="F42" s="1280"/>
      <c r="G42" s="1280"/>
      <c r="H42" s="1281"/>
      <c r="I42" s="106">
        <v>228</v>
      </c>
      <c r="J42" s="107">
        <v>175</v>
      </c>
      <c r="K42" s="107">
        <v>118</v>
      </c>
      <c r="L42" s="107">
        <v>59</v>
      </c>
      <c r="M42" s="108" t="s">
        <v>511</v>
      </c>
    </row>
    <row r="43" spans="2:13" ht="27.75" customHeight="1" x14ac:dyDescent="0.15">
      <c r="B43" s="1274"/>
      <c r="C43" s="1275"/>
      <c r="D43" s="105"/>
      <c r="E43" s="1280" t="s">
        <v>33</v>
      </c>
      <c r="F43" s="1280"/>
      <c r="G43" s="1280"/>
      <c r="H43" s="1281"/>
      <c r="I43" s="106">
        <v>5065</v>
      </c>
      <c r="J43" s="107">
        <v>4077</v>
      </c>
      <c r="K43" s="107">
        <v>2549</v>
      </c>
      <c r="L43" s="107">
        <v>4446</v>
      </c>
      <c r="M43" s="108">
        <v>4231</v>
      </c>
    </row>
    <row r="44" spans="2:13" ht="27.75" customHeight="1" x14ac:dyDescent="0.15">
      <c r="B44" s="1274"/>
      <c r="C44" s="1275"/>
      <c r="D44" s="105"/>
      <c r="E44" s="1280" t="s">
        <v>34</v>
      </c>
      <c r="F44" s="1280"/>
      <c r="G44" s="1280"/>
      <c r="H44" s="1281"/>
      <c r="I44" s="106">
        <v>16</v>
      </c>
      <c r="J44" s="107">
        <v>12</v>
      </c>
      <c r="K44" s="107">
        <v>55</v>
      </c>
      <c r="L44" s="107">
        <v>54</v>
      </c>
      <c r="M44" s="108">
        <v>49</v>
      </c>
    </row>
    <row r="45" spans="2:13" ht="27.75" customHeight="1" x14ac:dyDescent="0.15">
      <c r="B45" s="1274"/>
      <c r="C45" s="1275"/>
      <c r="D45" s="105"/>
      <c r="E45" s="1280" t="s">
        <v>35</v>
      </c>
      <c r="F45" s="1280"/>
      <c r="G45" s="1280"/>
      <c r="H45" s="1281"/>
      <c r="I45" s="106">
        <v>1275</v>
      </c>
      <c r="J45" s="107">
        <v>1197</v>
      </c>
      <c r="K45" s="107">
        <v>1162</v>
      </c>
      <c r="L45" s="107">
        <v>1098</v>
      </c>
      <c r="M45" s="108">
        <v>999</v>
      </c>
    </row>
    <row r="46" spans="2:13" ht="27.75" customHeight="1" x14ac:dyDescent="0.15">
      <c r="B46" s="1274"/>
      <c r="C46" s="1275"/>
      <c r="D46" s="109"/>
      <c r="E46" s="1280" t="s">
        <v>36</v>
      </c>
      <c r="F46" s="1280"/>
      <c r="G46" s="1280"/>
      <c r="H46" s="1281"/>
      <c r="I46" s="106">
        <v>2</v>
      </c>
      <c r="J46" s="107" t="s">
        <v>511</v>
      </c>
      <c r="K46" s="107">
        <v>1</v>
      </c>
      <c r="L46" s="107" t="s">
        <v>511</v>
      </c>
      <c r="M46" s="108" t="s">
        <v>511</v>
      </c>
    </row>
    <row r="47" spans="2:13" ht="27.75" customHeight="1" x14ac:dyDescent="0.15">
      <c r="B47" s="1274"/>
      <c r="C47" s="1275"/>
      <c r="D47" s="110"/>
      <c r="E47" s="1282" t="s">
        <v>37</v>
      </c>
      <c r="F47" s="1283"/>
      <c r="G47" s="1283"/>
      <c r="H47" s="1284"/>
      <c r="I47" s="106" t="s">
        <v>511</v>
      </c>
      <c r="J47" s="107" t="s">
        <v>511</v>
      </c>
      <c r="K47" s="107" t="s">
        <v>511</v>
      </c>
      <c r="L47" s="107" t="s">
        <v>511</v>
      </c>
      <c r="M47" s="108" t="s">
        <v>511</v>
      </c>
    </row>
    <row r="48" spans="2:13" ht="27.75" customHeight="1" x14ac:dyDescent="0.15">
      <c r="B48" s="1274"/>
      <c r="C48" s="1275"/>
      <c r="D48" s="105"/>
      <c r="E48" s="1280" t="s">
        <v>38</v>
      </c>
      <c r="F48" s="1280"/>
      <c r="G48" s="1280"/>
      <c r="H48" s="1281"/>
      <c r="I48" s="106" t="s">
        <v>511</v>
      </c>
      <c r="J48" s="107" t="s">
        <v>511</v>
      </c>
      <c r="K48" s="107" t="s">
        <v>511</v>
      </c>
      <c r="L48" s="107" t="s">
        <v>511</v>
      </c>
      <c r="M48" s="108" t="s">
        <v>511</v>
      </c>
    </row>
    <row r="49" spans="2:13" ht="27.75" customHeight="1" x14ac:dyDescent="0.15">
      <c r="B49" s="1276"/>
      <c r="C49" s="1277"/>
      <c r="D49" s="105"/>
      <c r="E49" s="1280" t="s">
        <v>39</v>
      </c>
      <c r="F49" s="1280"/>
      <c r="G49" s="1280"/>
      <c r="H49" s="1281"/>
      <c r="I49" s="106" t="s">
        <v>511</v>
      </c>
      <c r="J49" s="107" t="s">
        <v>511</v>
      </c>
      <c r="K49" s="107" t="s">
        <v>511</v>
      </c>
      <c r="L49" s="107" t="s">
        <v>511</v>
      </c>
      <c r="M49" s="108" t="s">
        <v>511</v>
      </c>
    </row>
    <row r="50" spans="2:13" ht="27.75" customHeight="1" x14ac:dyDescent="0.15">
      <c r="B50" s="1285" t="s">
        <v>40</v>
      </c>
      <c r="C50" s="1286"/>
      <c r="D50" s="111"/>
      <c r="E50" s="1280" t="s">
        <v>41</v>
      </c>
      <c r="F50" s="1280"/>
      <c r="G50" s="1280"/>
      <c r="H50" s="1281"/>
      <c r="I50" s="106">
        <v>8950</v>
      </c>
      <c r="J50" s="107">
        <v>8841</v>
      </c>
      <c r="K50" s="107">
        <v>10114</v>
      </c>
      <c r="L50" s="107">
        <v>11807</v>
      </c>
      <c r="M50" s="108">
        <v>9917</v>
      </c>
    </row>
    <row r="51" spans="2:13" ht="27.75" customHeight="1" x14ac:dyDescent="0.15">
      <c r="B51" s="1274"/>
      <c r="C51" s="1275"/>
      <c r="D51" s="105"/>
      <c r="E51" s="1280" t="s">
        <v>42</v>
      </c>
      <c r="F51" s="1280"/>
      <c r="G51" s="1280"/>
      <c r="H51" s="1281"/>
      <c r="I51" s="106">
        <v>690</v>
      </c>
      <c r="J51" s="107">
        <v>630</v>
      </c>
      <c r="K51" s="107">
        <v>1192</v>
      </c>
      <c r="L51" s="107">
        <v>1473</v>
      </c>
      <c r="M51" s="108">
        <v>1921</v>
      </c>
    </row>
    <row r="52" spans="2:13" ht="27.75" customHeight="1" x14ac:dyDescent="0.15">
      <c r="B52" s="1276"/>
      <c r="C52" s="1277"/>
      <c r="D52" s="105"/>
      <c r="E52" s="1280" t="s">
        <v>43</v>
      </c>
      <c r="F52" s="1280"/>
      <c r="G52" s="1280"/>
      <c r="H52" s="1281"/>
      <c r="I52" s="106">
        <v>6735</v>
      </c>
      <c r="J52" s="107">
        <v>6414</v>
      </c>
      <c r="K52" s="107">
        <v>6525</v>
      </c>
      <c r="L52" s="107">
        <v>6688</v>
      </c>
      <c r="M52" s="108">
        <v>6899</v>
      </c>
    </row>
    <row r="53" spans="2:13" ht="27.75" customHeight="1" thickBot="1" x14ac:dyDescent="0.2">
      <c r="B53" s="1287" t="s">
        <v>44</v>
      </c>
      <c r="C53" s="1288"/>
      <c r="D53" s="112"/>
      <c r="E53" s="1289" t="s">
        <v>45</v>
      </c>
      <c r="F53" s="1289"/>
      <c r="G53" s="1289"/>
      <c r="H53" s="1290"/>
      <c r="I53" s="113">
        <v>-4010</v>
      </c>
      <c r="J53" s="114">
        <v>-4377</v>
      </c>
      <c r="K53" s="114">
        <v>-7669</v>
      </c>
      <c r="L53" s="114">
        <v>-7454</v>
      </c>
      <c r="M53" s="115">
        <v>-6258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SX2GyouAxAg9pakmcwnd6TGDj9tpeOwJ1waGfRZwODYJ/m/cicuMScHvbUOp8/y6E6IsKqzxRUxkNiWbxU/fg==" saltValue="KyloUCRZivmrQ3hpi0jp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8"/>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48</v>
      </c>
      <c r="D55" s="1299"/>
      <c r="E55" s="1300"/>
      <c r="F55" s="127">
        <v>7012</v>
      </c>
      <c r="G55" s="127">
        <v>8276</v>
      </c>
      <c r="H55" s="128">
        <v>5783</v>
      </c>
    </row>
    <row r="56" spans="2:8" ht="52.5" customHeight="1" x14ac:dyDescent="0.15">
      <c r="B56" s="129"/>
      <c r="C56" s="1301" t="s">
        <v>49</v>
      </c>
      <c r="D56" s="1301"/>
      <c r="E56" s="1302"/>
      <c r="F56" s="130">
        <v>522</v>
      </c>
      <c r="G56" s="130">
        <v>520</v>
      </c>
      <c r="H56" s="131">
        <v>520</v>
      </c>
    </row>
    <row r="57" spans="2:8" ht="53.25" customHeight="1" x14ac:dyDescent="0.15">
      <c r="B57" s="129"/>
      <c r="C57" s="1303" t="s">
        <v>50</v>
      </c>
      <c r="D57" s="1303"/>
      <c r="E57" s="1304"/>
      <c r="F57" s="132">
        <v>14341</v>
      </c>
      <c r="G57" s="132">
        <v>12109</v>
      </c>
      <c r="H57" s="133">
        <v>7802</v>
      </c>
    </row>
    <row r="58" spans="2:8" ht="45.75" customHeight="1" x14ac:dyDescent="0.15">
      <c r="B58" s="134"/>
      <c r="C58" s="1291" t="s">
        <v>583</v>
      </c>
      <c r="D58" s="1292"/>
      <c r="E58" s="1293"/>
      <c r="F58" s="383">
        <v>9645</v>
      </c>
      <c r="G58" s="385">
        <v>8395</v>
      </c>
      <c r="H58" s="384">
        <v>3583</v>
      </c>
    </row>
    <row r="59" spans="2:8" ht="45.75" customHeight="1" x14ac:dyDescent="0.15">
      <c r="B59" s="134"/>
      <c r="C59" s="1291" t="s">
        <v>584</v>
      </c>
      <c r="D59" s="1292"/>
      <c r="E59" s="1293"/>
      <c r="F59" s="383">
        <v>1310</v>
      </c>
      <c r="G59" s="385">
        <v>1821</v>
      </c>
      <c r="H59" s="384">
        <v>2502</v>
      </c>
    </row>
    <row r="60" spans="2:8" ht="45.75" customHeight="1" x14ac:dyDescent="0.15">
      <c r="B60" s="134"/>
      <c r="C60" s="1291" t="s">
        <v>585</v>
      </c>
      <c r="D60" s="1292"/>
      <c r="E60" s="1293"/>
      <c r="F60" s="383">
        <v>3117</v>
      </c>
      <c r="G60" s="385">
        <v>1630</v>
      </c>
      <c r="H60" s="384">
        <v>1448</v>
      </c>
    </row>
    <row r="61" spans="2:8" ht="45.75" customHeight="1" x14ac:dyDescent="0.15">
      <c r="B61" s="134"/>
      <c r="C61" s="1291" t="s">
        <v>587</v>
      </c>
      <c r="D61" s="1292"/>
      <c r="E61" s="1293"/>
      <c r="F61" s="383">
        <v>53</v>
      </c>
      <c r="G61" s="385">
        <v>57</v>
      </c>
      <c r="H61" s="384">
        <v>74</v>
      </c>
    </row>
    <row r="62" spans="2:8" ht="45.75" customHeight="1" thickBot="1" x14ac:dyDescent="0.2">
      <c r="B62" s="135"/>
      <c r="C62" s="1294" t="s">
        <v>586</v>
      </c>
      <c r="D62" s="1295"/>
      <c r="E62" s="1296"/>
      <c r="F62" s="136">
        <v>84</v>
      </c>
      <c r="G62" s="136">
        <v>76</v>
      </c>
      <c r="H62" s="137">
        <v>63</v>
      </c>
    </row>
    <row r="63" spans="2:8" ht="52.5" customHeight="1" thickBot="1" x14ac:dyDescent="0.2">
      <c r="B63" s="138"/>
      <c r="C63" s="1297" t="s">
        <v>51</v>
      </c>
      <c r="D63" s="1297"/>
      <c r="E63" s="1298"/>
      <c r="F63" s="139">
        <v>21876</v>
      </c>
      <c r="G63" s="139">
        <v>20905</v>
      </c>
      <c r="H63" s="140">
        <v>14106</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sheetData>
  <sheetProtection algorithmName="SHA-512" hashValue="bvmRp8tnLoKqoYFAvTHJreX2ZghCaqhueCIVF+WDpL8CktNiX6mQhlpkWVIERLxFRA0C4K0s50EI1QRBJwxigQ==" saltValue="6SO2NbySlrvMIJPEGlQW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8"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9"/>
      <c r="DG10" s="289"/>
      <c r="DH10" s="289"/>
      <c r="DI10" s="289"/>
      <c r="DJ10" s="289"/>
      <c r="DK10" s="289"/>
      <c r="DL10" s="289"/>
      <c r="DM10" s="289"/>
      <c r="DN10" s="289"/>
      <c r="DO10" s="289"/>
      <c r="DP10" s="289"/>
      <c r="DQ10" s="289"/>
      <c r="DR10" s="289"/>
      <c r="DS10" s="289"/>
      <c r="DT10" s="289"/>
      <c r="DU10" s="289"/>
      <c r="DV10" s="289"/>
      <c r="DW10" s="289"/>
      <c r="EM10" s="288" t="s">
        <v>590</v>
      </c>
    </row>
    <row r="11" spans="1:143" s="288"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9"/>
      <c r="DG12" s="289"/>
      <c r="DH12" s="289"/>
      <c r="DI12" s="289"/>
      <c r="DJ12" s="289"/>
      <c r="DK12" s="289"/>
      <c r="DL12" s="289"/>
      <c r="DM12" s="289"/>
      <c r="DN12" s="289"/>
      <c r="DO12" s="289"/>
      <c r="DP12" s="289"/>
      <c r="DQ12" s="289"/>
      <c r="DR12" s="289"/>
      <c r="DS12" s="289"/>
      <c r="DT12" s="289"/>
      <c r="DU12" s="289"/>
      <c r="DV12" s="289"/>
      <c r="DW12" s="289"/>
      <c r="EM12" s="288" t="s">
        <v>590</v>
      </c>
    </row>
    <row r="13" spans="1:143" s="288"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3" t="s">
        <v>601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5"/>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5"/>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5"/>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5"/>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593</v>
      </c>
    </row>
    <row r="50" spans="1:109" x14ac:dyDescent="0.15">
      <c r="B50" s="395"/>
      <c r="G50" s="1305"/>
      <c r="H50" s="1305"/>
      <c r="I50" s="1305"/>
      <c r="J50" s="1305"/>
      <c r="K50" s="405"/>
      <c r="L50" s="405"/>
      <c r="M50" s="406"/>
      <c r="N50" s="406"/>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552</v>
      </c>
      <c r="BQ50" s="1311"/>
      <c r="BR50" s="1311"/>
      <c r="BS50" s="1311"/>
      <c r="BT50" s="1311"/>
      <c r="BU50" s="1311"/>
      <c r="BV50" s="1311"/>
      <c r="BW50" s="1311"/>
      <c r="BX50" s="1311" t="s">
        <v>553</v>
      </c>
      <c r="BY50" s="1311"/>
      <c r="BZ50" s="1311"/>
      <c r="CA50" s="1311"/>
      <c r="CB50" s="1311"/>
      <c r="CC50" s="1311"/>
      <c r="CD50" s="1311"/>
      <c r="CE50" s="1311"/>
      <c r="CF50" s="1311" t="s">
        <v>554</v>
      </c>
      <c r="CG50" s="1311"/>
      <c r="CH50" s="1311"/>
      <c r="CI50" s="1311"/>
      <c r="CJ50" s="1311"/>
      <c r="CK50" s="1311"/>
      <c r="CL50" s="1311"/>
      <c r="CM50" s="1311"/>
      <c r="CN50" s="1311" t="s">
        <v>555</v>
      </c>
      <c r="CO50" s="1311"/>
      <c r="CP50" s="1311"/>
      <c r="CQ50" s="1311"/>
      <c r="CR50" s="1311"/>
      <c r="CS50" s="1311"/>
      <c r="CT50" s="1311"/>
      <c r="CU50" s="1311"/>
      <c r="CV50" s="1311" t="s">
        <v>556</v>
      </c>
      <c r="CW50" s="1311"/>
      <c r="CX50" s="1311"/>
      <c r="CY50" s="1311"/>
      <c r="CZ50" s="1311"/>
      <c r="DA50" s="1311"/>
      <c r="DB50" s="1311"/>
      <c r="DC50" s="1311"/>
    </row>
    <row r="51" spans="1:109" ht="13.5" customHeight="1" x14ac:dyDescent="0.15">
      <c r="B51" s="395"/>
      <c r="G51" s="1322"/>
      <c r="H51" s="1322"/>
      <c r="I51" s="1327"/>
      <c r="J51" s="1327"/>
      <c r="K51" s="1312"/>
      <c r="L51" s="1312"/>
      <c r="M51" s="1312"/>
      <c r="N51" s="1312"/>
      <c r="AM51" s="404"/>
      <c r="AN51" s="1310" t="s">
        <v>594</v>
      </c>
      <c r="AO51" s="1310"/>
      <c r="AP51" s="1310"/>
      <c r="AQ51" s="1310"/>
      <c r="AR51" s="1310"/>
      <c r="AS51" s="1310"/>
      <c r="AT51" s="1310"/>
      <c r="AU51" s="1310"/>
      <c r="AV51" s="1310"/>
      <c r="AW51" s="1310"/>
      <c r="AX51" s="1310"/>
      <c r="AY51" s="1310"/>
      <c r="AZ51" s="1310"/>
      <c r="BA51" s="1310"/>
      <c r="BB51" s="1310" t="s">
        <v>595</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5"/>
      <c r="G52" s="1322"/>
      <c r="H52" s="1322"/>
      <c r="I52" s="1327"/>
      <c r="J52" s="1327"/>
      <c r="K52" s="1312"/>
      <c r="L52" s="1312"/>
      <c r="M52" s="1312"/>
      <c r="N52" s="1312"/>
      <c r="AM52" s="404"/>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3"/>
      <c r="B53" s="395"/>
      <c r="G53" s="1322"/>
      <c r="H53" s="1322"/>
      <c r="I53" s="1305"/>
      <c r="J53" s="1305"/>
      <c r="K53" s="1312"/>
      <c r="L53" s="1312"/>
      <c r="M53" s="1312"/>
      <c r="N53" s="1312"/>
      <c r="AM53" s="404"/>
      <c r="AN53" s="1310"/>
      <c r="AO53" s="1310"/>
      <c r="AP53" s="1310"/>
      <c r="AQ53" s="1310"/>
      <c r="AR53" s="1310"/>
      <c r="AS53" s="1310"/>
      <c r="AT53" s="1310"/>
      <c r="AU53" s="1310"/>
      <c r="AV53" s="1310"/>
      <c r="AW53" s="1310"/>
      <c r="AX53" s="1310"/>
      <c r="AY53" s="1310"/>
      <c r="AZ53" s="1310"/>
      <c r="BA53" s="1310"/>
      <c r="BB53" s="1310" t="s">
        <v>596</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29.9</v>
      </c>
      <c r="BY53" s="1307"/>
      <c r="BZ53" s="1307"/>
      <c r="CA53" s="1307"/>
      <c r="CB53" s="1307"/>
      <c r="CC53" s="1307"/>
      <c r="CD53" s="1307"/>
      <c r="CE53" s="1307"/>
      <c r="CF53" s="1307">
        <v>30.7</v>
      </c>
      <c r="CG53" s="1307"/>
      <c r="CH53" s="1307"/>
      <c r="CI53" s="1307"/>
      <c r="CJ53" s="1307"/>
      <c r="CK53" s="1307"/>
      <c r="CL53" s="1307"/>
      <c r="CM53" s="1307"/>
      <c r="CN53" s="1307">
        <v>29.1</v>
      </c>
      <c r="CO53" s="1307"/>
      <c r="CP53" s="1307"/>
      <c r="CQ53" s="1307"/>
      <c r="CR53" s="1307"/>
      <c r="CS53" s="1307"/>
      <c r="CT53" s="1307"/>
      <c r="CU53" s="1307"/>
      <c r="CV53" s="1307">
        <v>28.1</v>
      </c>
      <c r="CW53" s="1307"/>
      <c r="CX53" s="1307"/>
      <c r="CY53" s="1307"/>
      <c r="CZ53" s="1307"/>
      <c r="DA53" s="1307"/>
      <c r="DB53" s="1307"/>
      <c r="DC53" s="1307"/>
    </row>
    <row r="54" spans="1:109" x14ac:dyDescent="0.15">
      <c r="A54" s="403"/>
      <c r="B54" s="395"/>
      <c r="G54" s="1322"/>
      <c r="H54" s="1322"/>
      <c r="I54" s="1305"/>
      <c r="J54" s="1305"/>
      <c r="K54" s="1312"/>
      <c r="L54" s="1312"/>
      <c r="M54" s="1312"/>
      <c r="N54" s="1312"/>
      <c r="AM54" s="404"/>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3"/>
      <c r="B55" s="395"/>
      <c r="G55" s="1305"/>
      <c r="H55" s="1305"/>
      <c r="I55" s="1305"/>
      <c r="J55" s="1305"/>
      <c r="K55" s="1312"/>
      <c r="L55" s="1312"/>
      <c r="M55" s="1312"/>
      <c r="N55" s="1312"/>
      <c r="AN55" s="1311" t="s">
        <v>597</v>
      </c>
      <c r="AO55" s="1311"/>
      <c r="AP55" s="1311"/>
      <c r="AQ55" s="1311"/>
      <c r="AR55" s="1311"/>
      <c r="AS55" s="1311"/>
      <c r="AT55" s="1311"/>
      <c r="AU55" s="1311"/>
      <c r="AV55" s="1311"/>
      <c r="AW55" s="1311"/>
      <c r="AX55" s="1311"/>
      <c r="AY55" s="1311"/>
      <c r="AZ55" s="1311"/>
      <c r="BA55" s="1311"/>
      <c r="BB55" s="1310" t="s">
        <v>595</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20.2</v>
      </c>
      <c r="BY55" s="1307"/>
      <c r="BZ55" s="1307"/>
      <c r="CA55" s="1307"/>
      <c r="CB55" s="1307"/>
      <c r="CC55" s="1307"/>
      <c r="CD55" s="1307"/>
      <c r="CE55" s="1307"/>
      <c r="CF55" s="1307">
        <v>38.5</v>
      </c>
      <c r="CG55" s="1307"/>
      <c r="CH55" s="1307"/>
      <c r="CI55" s="1307"/>
      <c r="CJ55" s="1307"/>
      <c r="CK55" s="1307"/>
      <c r="CL55" s="1307"/>
      <c r="CM55" s="1307"/>
      <c r="CN55" s="1307">
        <v>32.799999999999997</v>
      </c>
      <c r="CO55" s="1307"/>
      <c r="CP55" s="1307"/>
      <c r="CQ55" s="1307"/>
      <c r="CR55" s="1307"/>
      <c r="CS55" s="1307"/>
      <c r="CT55" s="1307"/>
      <c r="CU55" s="1307"/>
      <c r="CV55" s="1307">
        <v>20.9</v>
      </c>
      <c r="CW55" s="1307"/>
      <c r="CX55" s="1307"/>
      <c r="CY55" s="1307"/>
      <c r="CZ55" s="1307"/>
      <c r="DA55" s="1307"/>
      <c r="DB55" s="1307"/>
      <c r="DC55" s="1307"/>
    </row>
    <row r="56" spans="1:109" x14ac:dyDescent="0.15">
      <c r="A56" s="403"/>
      <c r="B56" s="395"/>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3" customFormat="1" x14ac:dyDescent="0.15">
      <c r="B57" s="407"/>
      <c r="G57" s="1305"/>
      <c r="H57" s="1305"/>
      <c r="I57" s="1308"/>
      <c r="J57" s="1308"/>
      <c r="K57" s="1312"/>
      <c r="L57" s="1312"/>
      <c r="M57" s="1312"/>
      <c r="N57" s="1312"/>
      <c r="AM57" s="388"/>
      <c r="AN57" s="1311"/>
      <c r="AO57" s="1311"/>
      <c r="AP57" s="1311"/>
      <c r="AQ57" s="1311"/>
      <c r="AR57" s="1311"/>
      <c r="AS57" s="1311"/>
      <c r="AT57" s="1311"/>
      <c r="AU57" s="1311"/>
      <c r="AV57" s="1311"/>
      <c r="AW57" s="1311"/>
      <c r="AX57" s="1311"/>
      <c r="AY57" s="1311"/>
      <c r="AZ57" s="1311"/>
      <c r="BA57" s="1311"/>
      <c r="BB57" s="1310" t="s">
        <v>596</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55.8</v>
      </c>
      <c r="BY57" s="1307"/>
      <c r="BZ57" s="1307"/>
      <c r="CA57" s="1307"/>
      <c r="CB57" s="1307"/>
      <c r="CC57" s="1307"/>
      <c r="CD57" s="1307"/>
      <c r="CE57" s="1307"/>
      <c r="CF57" s="1307">
        <v>57.6</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408"/>
      <c r="DE57" s="407"/>
    </row>
    <row r="58" spans="1:109" s="403" customFormat="1" x14ac:dyDescent="0.15">
      <c r="A58" s="388"/>
      <c r="B58" s="407"/>
      <c r="G58" s="1305"/>
      <c r="H58" s="1305"/>
      <c r="I58" s="1308"/>
      <c r="J58" s="1308"/>
      <c r="K58" s="1312"/>
      <c r="L58" s="1312"/>
      <c r="M58" s="1312"/>
      <c r="N58" s="1312"/>
      <c r="AM58" s="388"/>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598</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3" t="s">
        <v>600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5"/>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5"/>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5"/>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5"/>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593</v>
      </c>
    </row>
    <row r="72" spans="2:107" x14ac:dyDescent="0.15">
      <c r="B72" s="395"/>
      <c r="G72" s="1305"/>
      <c r="H72" s="1305"/>
      <c r="I72" s="1305"/>
      <c r="J72" s="1305"/>
      <c r="K72" s="405"/>
      <c r="L72" s="405"/>
      <c r="M72" s="406"/>
      <c r="N72" s="406"/>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552</v>
      </c>
      <c r="BQ72" s="1311"/>
      <c r="BR72" s="1311"/>
      <c r="BS72" s="1311"/>
      <c r="BT72" s="1311"/>
      <c r="BU72" s="1311"/>
      <c r="BV72" s="1311"/>
      <c r="BW72" s="1311"/>
      <c r="BX72" s="1311" t="s">
        <v>553</v>
      </c>
      <c r="BY72" s="1311"/>
      <c r="BZ72" s="1311"/>
      <c r="CA72" s="1311"/>
      <c r="CB72" s="1311"/>
      <c r="CC72" s="1311"/>
      <c r="CD72" s="1311"/>
      <c r="CE72" s="1311"/>
      <c r="CF72" s="1311" t="s">
        <v>554</v>
      </c>
      <c r="CG72" s="1311"/>
      <c r="CH72" s="1311"/>
      <c r="CI72" s="1311"/>
      <c r="CJ72" s="1311"/>
      <c r="CK72" s="1311"/>
      <c r="CL72" s="1311"/>
      <c r="CM72" s="1311"/>
      <c r="CN72" s="1311" t="s">
        <v>555</v>
      </c>
      <c r="CO72" s="1311"/>
      <c r="CP72" s="1311"/>
      <c r="CQ72" s="1311"/>
      <c r="CR72" s="1311"/>
      <c r="CS72" s="1311"/>
      <c r="CT72" s="1311"/>
      <c r="CU72" s="1311"/>
      <c r="CV72" s="1311" t="s">
        <v>556</v>
      </c>
      <c r="CW72" s="1311"/>
      <c r="CX72" s="1311"/>
      <c r="CY72" s="1311"/>
      <c r="CZ72" s="1311"/>
      <c r="DA72" s="1311"/>
      <c r="DB72" s="1311"/>
      <c r="DC72" s="1311"/>
    </row>
    <row r="73" spans="2:107" x14ac:dyDescent="0.15">
      <c r="B73" s="395"/>
      <c r="G73" s="1322"/>
      <c r="H73" s="1322"/>
      <c r="I73" s="1322"/>
      <c r="J73" s="1322"/>
      <c r="K73" s="1306"/>
      <c r="L73" s="1306"/>
      <c r="M73" s="1306"/>
      <c r="N73" s="1306"/>
      <c r="AM73" s="404"/>
      <c r="AN73" s="1310" t="s">
        <v>594</v>
      </c>
      <c r="AO73" s="1310"/>
      <c r="AP73" s="1310"/>
      <c r="AQ73" s="1310"/>
      <c r="AR73" s="1310"/>
      <c r="AS73" s="1310"/>
      <c r="AT73" s="1310"/>
      <c r="AU73" s="1310"/>
      <c r="AV73" s="1310"/>
      <c r="AW73" s="1310"/>
      <c r="AX73" s="1310"/>
      <c r="AY73" s="1310"/>
      <c r="AZ73" s="1310"/>
      <c r="BA73" s="1310"/>
      <c r="BB73" s="1310" t="s">
        <v>595</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5"/>
      <c r="G74" s="1322"/>
      <c r="H74" s="1322"/>
      <c r="I74" s="1322"/>
      <c r="J74" s="1322"/>
      <c r="K74" s="1306"/>
      <c r="L74" s="1306"/>
      <c r="M74" s="1306"/>
      <c r="N74" s="1306"/>
      <c r="AM74" s="404"/>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5"/>
      <c r="G75" s="1322"/>
      <c r="H75" s="1322"/>
      <c r="I75" s="1305"/>
      <c r="J75" s="1305"/>
      <c r="K75" s="1312"/>
      <c r="L75" s="1312"/>
      <c r="M75" s="1312"/>
      <c r="N75" s="1312"/>
      <c r="AM75" s="404"/>
      <c r="AN75" s="1310"/>
      <c r="AO75" s="1310"/>
      <c r="AP75" s="1310"/>
      <c r="AQ75" s="1310"/>
      <c r="AR75" s="1310"/>
      <c r="AS75" s="1310"/>
      <c r="AT75" s="1310"/>
      <c r="AU75" s="1310"/>
      <c r="AV75" s="1310"/>
      <c r="AW75" s="1310"/>
      <c r="AX75" s="1310"/>
      <c r="AY75" s="1310"/>
      <c r="AZ75" s="1310"/>
      <c r="BA75" s="1310"/>
      <c r="BB75" s="1310" t="s">
        <v>599</v>
      </c>
      <c r="BC75" s="1310"/>
      <c r="BD75" s="1310"/>
      <c r="BE75" s="1310"/>
      <c r="BF75" s="1310"/>
      <c r="BG75" s="1310"/>
      <c r="BH75" s="1310"/>
      <c r="BI75" s="1310"/>
      <c r="BJ75" s="1310"/>
      <c r="BK75" s="1310"/>
      <c r="BL75" s="1310"/>
      <c r="BM75" s="1310"/>
      <c r="BN75" s="1310"/>
      <c r="BO75" s="1310"/>
      <c r="BP75" s="1307">
        <v>14.7</v>
      </c>
      <c r="BQ75" s="1307"/>
      <c r="BR75" s="1307"/>
      <c r="BS75" s="1307"/>
      <c r="BT75" s="1307"/>
      <c r="BU75" s="1307"/>
      <c r="BV75" s="1307"/>
      <c r="BW75" s="1307"/>
      <c r="BX75" s="1307">
        <v>13.6</v>
      </c>
      <c r="BY75" s="1307"/>
      <c r="BZ75" s="1307"/>
      <c r="CA75" s="1307"/>
      <c r="CB75" s="1307"/>
      <c r="CC75" s="1307"/>
      <c r="CD75" s="1307"/>
      <c r="CE75" s="1307"/>
      <c r="CF75" s="1307">
        <v>11.9</v>
      </c>
      <c r="CG75" s="1307"/>
      <c r="CH75" s="1307"/>
      <c r="CI75" s="1307"/>
      <c r="CJ75" s="1307"/>
      <c r="CK75" s="1307"/>
      <c r="CL75" s="1307"/>
      <c r="CM75" s="1307"/>
      <c r="CN75" s="1307">
        <v>12.1</v>
      </c>
      <c r="CO75" s="1307"/>
      <c r="CP75" s="1307"/>
      <c r="CQ75" s="1307"/>
      <c r="CR75" s="1307"/>
      <c r="CS75" s="1307"/>
      <c r="CT75" s="1307"/>
      <c r="CU75" s="1307"/>
      <c r="CV75" s="1307">
        <v>10.6</v>
      </c>
      <c r="CW75" s="1307"/>
      <c r="CX75" s="1307"/>
      <c r="CY75" s="1307"/>
      <c r="CZ75" s="1307"/>
      <c r="DA75" s="1307"/>
      <c r="DB75" s="1307"/>
      <c r="DC75" s="1307"/>
    </row>
    <row r="76" spans="2:107" x14ac:dyDescent="0.15">
      <c r="B76" s="395"/>
      <c r="G76" s="1322"/>
      <c r="H76" s="1322"/>
      <c r="I76" s="1305"/>
      <c r="J76" s="1305"/>
      <c r="K76" s="1312"/>
      <c r="L76" s="1312"/>
      <c r="M76" s="1312"/>
      <c r="N76" s="1312"/>
      <c r="AM76" s="404"/>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5"/>
      <c r="G77" s="1305"/>
      <c r="H77" s="1305"/>
      <c r="I77" s="1305"/>
      <c r="J77" s="1305"/>
      <c r="K77" s="1306"/>
      <c r="L77" s="1306"/>
      <c r="M77" s="1306"/>
      <c r="N77" s="1306"/>
      <c r="AN77" s="1311" t="s">
        <v>597</v>
      </c>
      <c r="AO77" s="1311"/>
      <c r="AP77" s="1311"/>
      <c r="AQ77" s="1311"/>
      <c r="AR77" s="1311"/>
      <c r="AS77" s="1311"/>
      <c r="AT77" s="1311"/>
      <c r="AU77" s="1311"/>
      <c r="AV77" s="1311"/>
      <c r="AW77" s="1311"/>
      <c r="AX77" s="1311"/>
      <c r="AY77" s="1311"/>
      <c r="AZ77" s="1311"/>
      <c r="BA77" s="1311"/>
      <c r="BB77" s="1310" t="s">
        <v>595</v>
      </c>
      <c r="BC77" s="1310"/>
      <c r="BD77" s="1310"/>
      <c r="BE77" s="1310"/>
      <c r="BF77" s="1310"/>
      <c r="BG77" s="1310"/>
      <c r="BH77" s="1310"/>
      <c r="BI77" s="1310"/>
      <c r="BJ77" s="1310"/>
      <c r="BK77" s="1310"/>
      <c r="BL77" s="1310"/>
      <c r="BM77" s="1310"/>
      <c r="BN77" s="1310"/>
      <c r="BO77" s="1310"/>
      <c r="BP77" s="1307">
        <v>48.7</v>
      </c>
      <c r="BQ77" s="1307"/>
      <c r="BR77" s="1307"/>
      <c r="BS77" s="1307"/>
      <c r="BT77" s="1307"/>
      <c r="BU77" s="1307"/>
      <c r="BV77" s="1307"/>
      <c r="BW77" s="1307"/>
      <c r="BX77" s="1307">
        <v>20.2</v>
      </c>
      <c r="BY77" s="1307"/>
      <c r="BZ77" s="1307"/>
      <c r="CA77" s="1307"/>
      <c r="CB77" s="1307"/>
      <c r="CC77" s="1307"/>
      <c r="CD77" s="1307"/>
      <c r="CE77" s="1307"/>
      <c r="CF77" s="1307">
        <v>38.5</v>
      </c>
      <c r="CG77" s="1307"/>
      <c r="CH77" s="1307"/>
      <c r="CI77" s="1307"/>
      <c r="CJ77" s="1307"/>
      <c r="CK77" s="1307"/>
      <c r="CL77" s="1307"/>
      <c r="CM77" s="1307"/>
      <c r="CN77" s="1307">
        <v>32.799999999999997</v>
      </c>
      <c r="CO77" s="1307"/>
      <c r="CP77" s="1307"/>
      <c r="CQ77" s="1307"/>
      <c r="CR77" s="1307"/>
      <c r="CS77" s="1307"/>
      <c r="CT77" s="1307"/>
      <c r="CU77" s="1307"/>
      <c r="CV77" s="1307">
        <v>20.9</v>
      </c>
      <c r="CW77" s="1307"/>
      <c r="CX77" s="1307"/>
      <c r="CY77" s="1307"/>
      <c r="CZ77" s="1307"/>
      <c r="DA77" s="1307"/>
      <c r="DB77" s="1307"/>
      <c r="DC77" s="1307"/>
    </row>
    <row r="78" spans="2:107" x14ac:dyDescent="0.15">
      <c r="B78" s="395"/>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5"/>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599</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9.3000000000000007</v>
      </c>
      <c r="BY79" s="1307"/>
      <c r="BZ79" s="1307"/>
      <c r="CA79" s="1307"/>
      <c r="CB79" s="1307"/>
      <c r="CC79" s="1307"/>
      <c r="CD79" s="1307"/>
      <c r="CE79" s="1307"/>
      <c r="CF79" s="1307">
        <v>9.1999999999999993</v>
      </c>
      <c r="CG79" s="1307"/>
      <c r="CH79" s="1307"/>
      <c r="CI79" s="1307"/>
      <c r="CJ79" s="1307"/>
      <c r="CK79" s="1307"/>
      <c r="CL79" s="1307"/>
      <c r="CM79" s="1307"/>
      <c r="CN79" s="1307">
        <v>9.1</v>
      </c>
      <c r="CO79" s="1307"/>
      <c r="CP79" s="1307"/>
      <c r="CQ79" s="1307"/>
      <c r="CR79" s="1307"/>
      <c r="CS79" s="1307"/>
      <c r="CT79" s="1307"/>
      <c r="CU79" s="1307"/>
      <c r="CV79" s="1307">
        <v>9.1</v>
      </c>
      <c r="CW79" s="1307"/>
      <c r="CX79" s="1307"/>
      <c r="CY79" s="1307"/>
      <c r="CZ79" s="1307"/>
      <c r="DA79" s="1307"/>
      <c r="DB79" s="1307"/>
      <c r="DC79" s="1307"/>
    </row>
    <row r="80" spans="2:107" x14ac:dyDescent="0.15">
      <c r="B80" s="395"/>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pans="108:109" ht="13.5" hidden="1" customHeight="1" x14ac:dyDescent="0.15">
      <c r="DD97" s="388"/>
      <c r="DE97" s="388"/>
    </row>
    <row r="98" spans="108:109" ht="13.5" hidden="1" customHeight="1" x14ac:dyDescent="0.15">
      <c r="DD98" s="388"/>
      <c r="DE98" s="388"/>
    </row>
    <row r="99" spans="108:109" ht="13.5" hidden="1" customHeight="1" x14ac:dyDescent="0.15">
      <c r="DD99" s="388"/>
      <c r="DE99" s="388"/>
    </row>
    <row r="100" spans="108:109" ht="13.5" hidden="1" customHeight="1" x14ac:dyDescent="0.15">
      <c r="DD100" s="388"/>
      <c r="DE100" s="388"/>
    </row>
    <row r="101" spans="108:109" ht="13.5" hidden="1" customHeight="1" x14ac:dyDescent="0.15">
      <c r="DD101" s="388"/>
      <c r="DE101" s="388"/>
    </row>
    <row r="102" spans="108:109" ht="13.5" hidden="1" customHeight="1" x14ac:dyDescent="0.15">
      <c r="DD102" s="388"/>
      <c r="DE102" s="388"/>
    </row>
    <row r="103" spans="108:109" ht="13.5" hidden="1" customHeight="1" x14ac:dyDescent="0.15">
      <c r="DD103" s="388"/>
      <c r="DE103" s="388"/>
    </row>
    <row r="104" spans="108:109" ht="13.5" hidden="1" customHeight="1" x14ac:dyDescent="0.15">
      <c r="DD104" s="388"/>
      <c r="DE104" s="388"/>
    </row>
    <row r="105" spans="108:109" ht="13.5" hidden="1" customHeight="1" x14ac:dyDescent="0.15">
      <c r="DD105" s="388"/>
      <c r="DE105" s="388"/>
    </row>
    <row r="106" spans="108:109" ht="13.5" hidden="1" customHeight="1" x14ac:dyDescent="0.15">
      <c r="DD106" s="388"/>
      <c r="DE106" s="388"/>
    </row>
    <row r="107" spans="108:109" ht="13.5" hidden="1" customHeight="1" x14ac:dyDescent="0.15">
      <c r="DD107" s="388"/>
      <c r="DE107" s="388"/>
    </row>
    <row r="108" spans="108:109" ht="13.5" hidden="1" customHeight="1" x14ac:dyDescent="0.15">
      <c r="DD108" s="388"/>
      <c r="DE108" s="388"/>
    </row>
    <row r="109" spans="108:109" ht="13.5" hidden="1" customHeight="1" x14ac:dyDescent="0.15">
      <c r="DD109" s="388"/>
      <c r="DE109" s="388"/>
    </row>
    <row r="110" spans="108:109" ht="13.5" hidden="1" customHeight="1" x14ac:dyDescent="0.15">
      <c r="DD110" s="388"/>
      <c r="DE110" s="388"/>
    </row>
    <row r="111" spans="108:109" ht="13.5" hidden="1" customHeight="1" x14ac:dyDescent="0.15">
      <c r="DD111" s="388"/>
      <c r="DE111" s="388"/>
    </row>
    <row r="112" spans="108:109" ht="13.5" hidden="1" customHeight="1" x14ac:dyDescent="0.15">
      <c r="DD112" s="388"/>
      <c r="DE112" s="388"/>
    </row>
    <row r="113" spans="108:109" ht="13.5" hidden="1" customHeight="1" x14ac:dyDescent="0.15">
      <c r="DD113" s="388"/>
      <c r="DE113" s="388"/>
    </row>
    <row r="114" spans="108:109" ht="13.5" hidden="1" customHeight="1" x14ac:dyDescent="0.15">
      <c r="DD114" s="388"/>
      <c r="DE114" s="388"/>
    </row>
    <row r="115" spans="108:109" ht="13.5" hidden="1" customHeight="1" x14ac:dyDescent="0.15">
      <c r="DD115" s="388"/>
      <c r="DE115" s="388"/>
    </row>
    <row r="116" spans="108:109" ht="13.5" hidden="1" customHeight="1" x14ac:dyDescent="0.15">
      <c r="DD116" s="388"/>
      <c r="DE116" s="388"/>
    </row>
    <row r="117" spans="108:109" ht="13.5" hidden="1" customHeight="1" x14ac:dyDescent="0.15">
      <c r="DD117" s="388"/>
      <c r="DE117" s="388"/>
    </row>
    <row r="118" spans="108:109" ht="13.5" hidden="1" customHeight="1" x14ac:dyDescent="0.15">
      <c r="DD118" s="388"/>
      <c r="DE118" s="388"/>
    </row>
    <row r="119" spans="108:109" ht="13.5" hidden="1" customHeight="1" x14ac:dyDescent="0.15">
      <c r="DD119" s="388"/>
      <c r="DE119" s="388"/>
    </row>
    <row r="120" spans="108:109" ht="13.5" hidden="1" customHeight="1" x14ac:dyDescent="0.15">
      <c r="DD120" s="388"/>
      <c r="DE120" s="388"/>
    </row>
    <row r="121" spans="108:109" ht="13.5" hidden="1" customHeight="1" x14ac:dyDescent="0.15">
      <c r="DD121" s="388"/>
      <c r="DE121" s="388"/>
    </row>
    <row r="122" spans="108:109" ht="13.5" hidden="1" customHeight="1" x14ac:dyDescent="0.15">
      <c r="DD122" s="388"/>
      <c r="DE122" s="388"/>
    </row>
    <row r="123" spans="108:109" ht="13.5" hidden="1" customHeight="1" x14ac:dyDescent="0.15">
      <c r="DD123" s="388"/>
      <c r="DE123" s="388"/>
    </row>
    <row r="124" spans="108:109" ht="13.5" hidden="1" customHeight="1" x14ac:dyDescent="0.15">
      <c r="DD124" s="388"/>
      <c r="DE124" s="388"/>
    </row>
    <row r="125" spans="108:109" ht="13.5" hidden="1" customHeight="1" x14ac:dyDescent="0.15">
      <c r="DD125" s="388"/>
      <c r="DE125" s="388"/>
    </row>
    <row r="126" spans="108:109" ht="13.5" hidden="1" customHeight="1" x14ac:dyDescent="0.15">
      <c r="DD126" s="388"/>
      <c r="DE126" s="388"/>
    </row>
    <row r="127" spans="108:109" ht="13.5" hidden="1" customHeight="1" x14ac:dyDescent="0.15">
      <c r="DD127" s="388"/>
      <c r="DE127" s="388"/>
    </row>
    <row r="128" spans="108:109" ht="13.5" hidden="1" customHeight="1" x14ac:dyDescent="0.15">
      <c r="DD128" s="388"/>
      <c r="DE128" s="388"/>
    </row>
    <row r="129" spans="108:109" ht="13.5" hidden="1" customHeight="1" x14ac:dyDescent="0.15">
      <c r="DD129" s="388"/>
      <c r="DE129" s="388"/>
    </row>
    <row r="130" spans="108:109" ht="13.5" hidden="1" customHeight="1" x14ac:dyDescent="0.15">
      <c r="DD130" s="388"/>
      <c r="DE130" s="388"/>
    </row>
    <row r="131" spans="108:109" ht="13.5" hidden="1" customHeight="1" x14ac:dyDescent="0.15">
      <c r="DD131" s="388"/>
      <c r="DE131" s="388"/>
    </row>
    <row r="132" spans="108:109" ht="13.5" hidden="1" customHeight="1" x14ac:dyDescent="0.15">
      <c r="DD132" s="388"/>
      <c r="DE132" s="388"/>
    </row>
    <row r="133" spans="108:109" ht="13.5" hidden="1" customHeight="1" x14ac:dyDescent="0.15">
      <c r="DD133" s="388"/>
      <c r="DE133" s="388"/>
    </row>
    <row r="134" spans="108:109" ht="13.5" hidden="1" customHeight="1" x14ac:dyDescent="0.15">
      <c r="DD134" s="388"/>
      <c r="DE134" s="388"/>
    </row>
    <row r="135" spans="108:109" ht="13.5" hidden="1" customHeight="1" x14ac:dyDescent="0.15">
      <c r="DD135" s="388"/>
      <c r="DE135" s="388"/>
    </row>
    <row r="136" spans="108:109" ht="13.5" hidden="1" customHeight="1" x14ac:dyDescent="0.15">
      <c r="DD136" s="388"/>
      <c r="DE136" s="388"/>
    </row>
    <row r="137" spans="108:109" ht="13.5" hidden="1" customHeight="1" x14ac:dyDescent="0.15">
      <c r="DD137" s="388"/>
      <c r="DE137" s="388"/>
    </row>
    <row r="138" spans="108:109" ht="13.5" hidden="1" customHeight="1" x14ac:dyDescent="0.15">
      <c r="DD138" s="388"/>
      <c r="DE138" s="388"/>
    </row>
    <row r="139" spans="108:109" ht="13.5" hidden="1" customHeight="1" x14ac:dyDescent="0.15">
      <c r="DD139" s="388"/>
      <c r="DE139" s="388"/>
    </row>
    <row r="140" spans="108:109" ht="13.5" hidden="1" customHeight="1" x14ac:dyDescent="0.15">
      <c r="DD140" s="388"/>
      <c r="DE140" s="388"/>
    </row>
    <row r="141" spans="108:109" ht="13.5" hidden="1" customHeight="1" x14ac:dyDescent="0.15">
      <c r="DD141" s="388"/>
      <c r="DE141" s="388"/>
    </row>
    <row r="142" spans="108:109" ht="13.5" hidden="1" customHeight="1" x14ac:dyDescent="0.15">
      <c r="DD142" s="388"/>
      <c r="DE142" s="388"/>
    </row>
    <row r="143" spans="108:109" ht="13.5" hidden="1" customHeight="1" x14ac:dyDescent="0.15">
      <c r="DD143" s="388"/>
      <c r="DE143" s="388"/>
    </row>
    <row r="144" spans="108:109" ht="13.5" hidden="1" customHeight="1" x14ac:dyDescent="0.15">
      <c r="DD144" s="388"/>
      <c r="DE144" s="388"/>
    </row>
    <row r="145" spans="108:109" ht="13.5" hidden="1" customHeight="1" x14ac:dyDescent="0.15">
      <c r="DD145" s="388"/>
      <c r="DE145" s="388"/>
    </row>
    <row r="146" spans="108:109" ht="13.5" hidden="1" customHeight="1" x14ac:dyDescent="0.15">
      <c r="DD146" s="388"/>
      <c r="DE146" s="388"/>
    </row>
    <row r="147" spans="108:109" ht="13.5" hidden="1" customHeight="1" x14ac:dyDescent="0.15">
      <c r="DD147" s="388"/>
      <c r="DE147" s="388"/>
    </row>
    <row r="148" spans="108:109" ht="13.5" hidden="1" customHeight="1" x14ac:dyDescent="0.15">
      <c r="DD148" s="388"/>
      <c r="DE148" s="388"/>
    </row>
    <row r="149" spans="108:109" ht="13.5" hidden="1" customHeight="1" x14ac:dyDescent="0.15">
      <c r="DD149" s="388"/>
      <c r="DE149" s="388"/>
    </row>
    <row r="150" spans="108:109" ht="13.5" hidden="1" customHeight="1" x14ac:dyDescent="0.15">
      <c r="DD150" s="388"/>
      <c r="DE150" s="388"/>
    </row>
    <row r="151" spans="108:109" ht="13.5" hidden="1" customHeight="1" x14ac:dyDescent="0.15">
      <c r="DD151" s="388"/>
      <c r="DE151" s="388"/>
    </row>
    <row r="152" spans="108:109" ht="13.5" hidden="1" customHeight="1" x14ac:dyDescent="0.15">
      <c r="DD152" s="388"/>
      <c r="DE152" s="388"/>
    </row>
    <row r="153" spans="108:109" ht="13.5" hidden="1" customHeight="1" x14ac:dyDescent="0.15">
      <c r="DD153" s="388"/>
      <c r="DE153" s="388"/>
    </row>
    <row r="154" spans="108:109" ht="13.5" hidden="1" customHeight="1" x14ac:dyDescent="0.15">
      <c r="DD154" s="388"/>
      <c r="DE154" s="388"/>
    </row>
    <row r="155" spans="108:109" ht="13.5" hidden="1" customHeight="1" x14ac:dyDescent="0.15">
      <c r="DD155" s="388"/>
      <c r="DE155" s="388"/>
    </row>
    <row r="156" spans="108:109" ht="13.5" hidden="1" customHeight="1" x14ac:dyDescent="0.15">
      <c r="DD156" s="388"/>
      <c r="DE156" s="388"/>
    </row>
    <row r="157" spans="108:109" ht="13.5" hidden="1" customHeight="1" x14ac:dyDescent="0.15">
      <c r="DD157" s="388"/>
      <c r="DE157" s="388"/>
    </row>
    <row r="158" spans="108:109" ht="13.5" hidden="1" customHeight="1" x14ac:dyDescent="0.15">
      <c r="DD158" s="388"/>
      <c r="DE158" s="388"/>
    </row>
    <row r="159" spans="108:109" ht="13.5" hidden="1" customHeight="1" x14ac:dyDescent="0.15">
      <c r="DD159" s="388"/>
      <c r="DE159" s="388"/>
    </row>
    <row r="160" spans="108:109" ht="13.5" hidden="1" customHeight="1" x14ac:dyDescent="0.15">
      <c r="DD160" s="388"/>
      <c r="DE160" s="38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0sUZO0+lDIp+Tu1szFXRmTDnxHjTxkPcXQb+7KQ53o98grcmA4yTQ6t17yiT2ow8l6E1e2KACLqDbqlTuWs0g==" saltValue="ilqplLyjYpnyKcNR3G2Ew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1"/>
  <sheetViews>
    <sheetView showGridLines="0" zoomScale="85" zoomScaleNormal="85"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uA3q6DaRy7V0aL4hgpmpSOJUasb5YaFrXompijf8xRhQ+A1ufUtoGDV6xz8LSO20HLMXZIvex9cMWtvdNKi7jQ==" saltValue="BOW3hgBP+l4v479Jk2x9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PGzlyu2bFqS3K4NgafjosEofItS2EwIn0LGidw1P69BgUM+ff0/8Kq38oFMkllmkXiZRS0d2b6jPlxD94AR2A==" saltValue="sUc6aKQoSrH2YI4n+sp0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549</v>
      </c>
      <c r="G2" s="154"/>
      <c r="H2" s="155"/>
    </row>
    <row r="3" spans="1:8" x14ac:dyDescent="0.15">
      <c r="A3" s="151" t="s">
        <v>542</v>
      </c>
      <c r="B3" s="156"/>
      <c r="C3" s="157"/>
      <c r="D3" s="158">
        <v>768672</v>
      </c>
      <c r="E3" s="159"/>
      <c r="F3" s="160">
        <v>85205</v>
      </c>
      <c r="G3" s="161"/>
      <c r="H3" s="162"/>
    </row>
    <row r="4" spans="1:8" x14ac:dyDescent="0.15">
      <c r="A4" s="163"/>
      <c r="B4" s="164"/>
      <c r="C4" s="165"/>
      <c r="D4" s="166">
        <v>115515</v>
      </c>
      <c r="E4" s="167"/>
      <c r="F4" s="168">
        <v>38847</v>
      </c>
      <c r="G4" s="169"/>
      <c r="H4" s="170"/>
    </row>
    <row r="5" spans="1:8" x14ac:dyDescent="0.15">
      <c r="A5" s="151" t="s">
        <v>544</v>
      </c>
      <c r="B5" s="156"/>
      <c r="C5" s="157"/>
      <c r="D5" s="158">
        <v>1070413</v>
      </c>
      <c r="E5" s="159"/>
      <c r="F5" s="160">
        <v>106092</v>
      </c>
      <c r="G5" s="161"/>
      <c r="H5" s="162"/>
    </row>
    <row r="6" spans="1:8" x14ac:dyDescent="0.15">
      <c r="A6" s="163"/>
      <c r="B6" s="164"/>
      <c r="C6" s="165"/>
      <c r="D6" s="166">
        <v>127990</v>
      </c>
      <c r="E6" s="167"/>
      <c r="F6" s="168">
        <v>44299</v>
      </c>
      <c r="G6" s="169"/>
      <c r="H6" s="170"/>
    </row>
    <row r="7" spans="1:8" x14ac:dyDescent="0.15">
      <c r="A7" s="151" t="s">
        <v>545</v>
      </c>
      <c r="B7" s="156"/>
      <c r="C7" s="157"/>
      <c r="D7" s="158">
        <v>1271435</v>
      </c>
      <c r="E7" s="159"/>
      <c r="F7" s="160">
        <v>78903</v>
      </c>
      <c r="G7" s="161"/>
      <c r="H7" s="162"/>
    </row>
    <row r="8" spans="1:8" x14ac:dyDescent="0.15">
      <c r="A8" s="163"/>
      <c r="B8" s="164"/>
      <c r="C8" s="165"/>
      <c r="D8" s="166">
        <v>41566</v>
      </c>
      <c r="E8" s="167"/>
      <c r="F8" s="168">
        <v>49201</v>
      </c>
      <c r="G8" s="169"/>
      <c r="H8" s="170"/>
    </row>
    <row r="9" spans="1:8" x14ac:dyDescent="0.15">
      <c r="A9" s="151" t="s">
        <v>546</v>
      </c>
      <c r="B9" s="156"/>
      <c r="C9" s="157"/>
      <c r="D9" s="158">
        <v>461723</v>
      </c>
      <c r="E9" s="159"/>
      <c r="F9" s="160">
        <v>82993</v>
      </c>
      <c r="G9" s="161"/>
      <c r="H9" s="162"/>
    </row>
    <row r="10" spans="1:8" x14ac:dyDescent="0.15">
      <c r="A10" s="163"/>
      <c r="B10" s="164"/>
      <c r="C10" s="165"/>
      <c r="D10" s="166">
        <v>48634</v>
      </c>
      <c r="E10" s="167"/>
      <c r="F10" s="168">
        <v>46787</v>
      </c>
      <c r="G10" s="169"/>
      <c r="H10" s="170"/>
    </row>
    <row r="11" spans="1:8" x14ac:dyDescent="0.15">
      <c r="A11" s="151" t="s">
        <v>547</v>
      </c>
      <c r="B11" s="156"/>
      <c r="C11" s="157"/>
      <c r="D11" s="158">
        <v>219798</v>
      </c>
      <c r="E11" s="159"/>
      <c r="F11" s="160">
        <v>108252</v>
      </c>
      <c r="G11" s="161"/>
      <c r="H11" s="162"/>
    </row>
    <row r="12" spans="1:8" x14ac:dyDescent="0.15">
      <c r="A12" s="163"/>
      <c r="B12" s="164"/>
      <c r="C12" s="171"/>
      <c r="D12" s="166">
        <v>59789</v>
      </c>
      <c r="E12" s="167"/>
      <c r="F12" s="168">
        <v>50321</v>
      </c>
      <c r="G12" s="169"/>
      <c r="H12" s="170"/>
    </row>
    <row r="13" spans="1:8" x14ac:dyDescent="0.15">
      <c r="A13" s="151"/>
      <c r="B13" s="156"/>
      <c r="C13" s="172"/>
      <c r="D13" s="173">
        <v>758408</v>
      </c>
      <c r="E13" s="174"/>
      <c r="F13" s="175">
        <v>92289</v>
      </c>
      <c r="G13" s="176"/>
      <c r="H13" s="162"/>
    </row>
    <row r="14" spans="1:8" x14ac:dyDescent="0.15">
      <c r="A14" s="163"/>
      <c r="B14" s="164"/>
      <c r="C14" s="165"/>
      <c r="D14" s="166">
        <v>78699</v>
      </c>
      <c r="E14" s="167"/>
      <c r="F14" s="168">
        <v>45891</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113.38</v>
      </c>
      <c r="C19" s="177">
        <f>ROUND(VALUE(SUBSTITUTE(実質収支比率等に係る経年分析!G$48,"▲","-")),2)</f>
        <v>34.43</v>
      </c>
      <c r="D19" s="177">
        <f>ROUND(VALUE(SUBSTITUTE(実質収支比率等に係る経年分析!H$48,"▲","-")),2)</f>
        <v>64.3</v>
      </c>
      <c r="E19" s="177">
        <f>ROUND(VALUE(SUBSTITUTE(実質収支比率等に係る経年分析!I$48,"▲","-")),2)</f>
        <v>31.93</v>
      </c>
      <c r="F19" s="177">
        <f>ROUND(VALUE(SUBSTITUTE(実質収支比率等に係る経年分析!J$48,"▲","-")),2)</f>
        <v>18.510000000000002</v>
      </c>
    </row>
    <row r="20" spans="1:11" x14ac:dyDescent="0.15">
      <c r="A20" s="177" t="s">
        <v>55</v>
      </c>
      <c r="B20" s="177">
        <f>ROUND(VALUE(SUBSTITUTE(実質収支比率等に係る経年分析!F$47,"▲","-")),2)</f>
        <v>171.02</v>
      </c>
      <c r="C20" s="177">
        <f>ROUND(VALUE(SUBSTITUTE(実質収支比率等に係る経年分析!G$47,"▲","-")),2)</f>
        <v>162.79</v>
      </c>
      <c r="D20" s="177">
        <f>ROUND(VALUE(SUBSTITUTE(実質収支比率等に係る経年分析!H$47,"▲","-")),2)</f>
        <v>170.7</v>
      </c>
      <c r="E20" s="177">
        <f>ROUND(VALUE(SUBSTITUTE(実質収支比率等に係る経年分析!I$47,"▲","-")),2)</f>
        <v>207.43</v>
      </c>
      <c r="F20" s="177">
        <f>ROUND(VALUE(SUBSTITUTE(実質収支比率等に係る経年分析!J$47,"▲","-")),2)</f>
        <v>144.57</v>
      </c>
    </row>
    <row r="21" spans="1:11" x14ac:dyDescent="0.15">
      <c r="A21" s="177" t="s">
        <v>56</v>
      </c>
      <c r="B21" s="177">
        <f>IF(ISNUMBER(VALUE(SUBSTITUTE(実質収支比率等に係る経年分析!F$49,"▲","-"))),ROUND(VALUE(SUBSTITUTE(実質収支比率等に係る経年分析!F$49,"▲","-")),2),NA())</f>
        <v>69.209999999999994</v>
      </c>
      <c r="C21" s="177">
        <f>IF(ISNUMBER(VALUE(SUBSTITUTE(実質収支比率等に係る経年分析!G$49,"▲","-"))),ROUND(VALUE(SUBSTITUTE(実質収支比率等に係る経年分析!G$49,"▲","-")),2),NA())</f>
        <v>-175.24</v>
      </c>
      <c r="D21" s="177">
        <f>IF(ISNUMBER(VALUE(SUBSTITUTE(実質収支比率等に係る経年分析!H$49,"▲","-"))),ROUND(VALUE(SUBSTITUTE(実質収支比率等に係る経年分析!H$49,"▲","-")),2),NA())</f>
        <v>11.72</v>
      </c>
      <c r="E21" s="177">
        <f>IF(ISNUMBER(VALUE(SUBSTITUTE(実質収支比率等に係る経年分析!I$49,"▲","-"))),ROUND(VALUE(SUBSTITUTE(実質収支比率等に係る経年分析!I$49,"▲","-")),2),NA())</f>
        <v>-37.69</v>
      </c>
      <c r="F21" s="177">
        <f>IF(ISNUMBER(VALUE(SUBSTITUTE(実質収支比率等に係る経年分析!J$49,"▲","-"))),ROUND(VALUE(SUBSTITUTE(実質収支比率等に係る経年分析!J$49,"▲","-")),2),NA())</f>
        <v>-91.65</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e">
        <f>IF(連結実質赤字比率に係る赤字・黒字の構成分析!C$40="",NA(),連結実質赤字比率に係る赤字・黒字の構成分析!C$40)</f>
        <v>#N/A</v>
      </c>
      <c r="B30" s="178" t="e">
        <f>IF(ROUND(VALUE(SUBSTITUTE(連結実質赤字比率に係る赤字・黒字の構成分析!F$40,"▲", "-")), 2) &lt; 0, ABS(ROUND(VALUE(SUBSTITUTE(連結実質赤字比率に係る赤字・黒字の構成分析!F$40,"▲", "-")), 2)), NA())</f>
        <v>#VALUE!</v>
      </c>
      <c r="C30" s="178" t="e">
        <f>IF(ROUND(VALUE(SUBSTITUTE(連結実質赤字比率に係る赤字・黒字の構成分析!F$40,"▲", "-")), 2) &gt;= 0, ABS(ROUND(VALUE(SUBSTITUTE(連結実質赤字比率に係る赤字・黒字の構成分析!F$40,"▲", "-")), 2)), NA())</f>
        <v>#VALUE!</v>
      </c>
      <c r="D30" s="178" t="e">
        <f>IF(ROUND(VALUE(SUBSTITUTE(連結実質赤字比率に係る赤字・黒字の構成分析!G$40,"▲", "-")), 2) &lt; 0, ABS(ROUND(VALUE(SUBSTITUTE(連結実質赤字比率に係る赤字・黒字の構成分析!G$40,"▲", "-")), 2)), NA())</f>
        <v>#VALUE!</v>
      </c>
      <c r="E30" s="178" t="e">
        <f>IF(ROUND(VALUE(SUBSTITUTE(連結実質赤字比率に係る赤字・黒字の構成分析!G$40,"▲", "-")), 2) &gt;= 0, ABS(ROUND(VALUE(SUBSTITUTE(連結実質赤字比率に係る赤字・黒字の構成分析!G$40,"▲", "-")), 2)), NA())</f>
        <v>#VALUE!</v>
      </c>
      <c r="F30" s="178" t="e">
        <f>IF(ROUND(VALUE(SUBSTITUTE(連結実質赤字比率に係る赤字・黒字の構成分析!H$40,"▲", "-")), 2) &lt; 0, ABS(ROUND(VALUE(SUBSTITUTE(連結実質赤字比率に係る赤字・黒字の構成分析!H$40,"▲", "-")), 2)), NA())</f>
        <v>#VALUE!</v>
      </c>
      <c r="G30" s="178" t="e">
        <f>IF(ROUND(VALUE(SUBSTITUTE(連結実質赤字比率に係る赤字・黒字の構成分析!H$40,"▲", "-")), 2) &gt;= 0, ABS(ROUND(VALUE(SUBSTITUTE(連結実質赤字比率に係る赤字・黒字の構成分析!H$40,"▲", "-")), 2)), NA())</f>
        <v>#VALUE!</v>
      </c>
      <c r="H30" s="178" t="e">
        <f>IF(ROUND(VALUE(SUBSTITUTE(連結実質赤字比率に係る赤字・黒字の構成分析!I$40,"▲", "-")), 2) &lt; 0, ABS(ROUND(VALUE(SUBSTITUTE(連結実質赤字比率に係る赤字・黒字の構成分析!I$40,"▲", "-")), 2)), NA())</f>
        <v>#VALUE!</v>
      </c>
      <c r="I30" s="178" t="e">
        <f>IF(ROUND(VALUE(SUBSTITUTE(連結実質赤字比率に係る赤字・黒字の構成分析!I$40,"▲", "-")), 2) &gt;= 0, ABS(ROUND(VALUE(SUBSTITUTE(連結実質赤字比率に係る赤字・黒字の構成分析!I$40,"▲", "-")), 2)), NA())</f>
        <v>#VALUE!</v>
      </c>
      <c r="J30" s="178" t="e">
        <f>IF(ROUND(VALUE(SUBSTITUTE(連結実質赤字比率に係る赤字・黒字の構成分析!J$40,"▲", "-")), 2) &lt; 0, ABS(ROUND(VALUE(SUBSTITUTE(連結実質赤字比率に係る赤字・黒字の構成分析!J$40,"▲", "-")), 2)), NA())</f>
        <v>#VALUE!</v>
      </c>
      <c r="K30" s="178" t="e">
        <f>IF(ROUND(VALUE(SUBSTITUTE(連結実質赤字比率に係る赤字・黒字の構成分析!J$40,"▲", "-")), 2) &gt;= 0, ABS(ROUND(VALUE(SUBSTITUTE(連結実質赤字比率に係る赤字・黒字の構成分析!J$40,"▲", "-")), 2)), NA())</f>
        <v>#VALUE!</v>
      </c>
    </row>
    <row r="31" spans="1:11" x14ac:dyDescent="0.15">
      <c r="A31" s="178" t="str">
        <f>IF(連結実質赤字比率に係る赤字・黒字の構成分析!C$39="",NA(),連結実質赤字比率に係る赤字・黒字の構成分析!C$39)</f>
        <v>後期高齢者医療特別会計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0.02</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0.06</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0.03</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0.04</v>
      </c>
    </row>
    <row r="32" spans="1:11" x14ac:dyDescent="0.15">
      <c r="A32" s="178" t="str">
        <f>IF(連結実質赤字比率に係る赤字・黒字の構成分析!C$38="",NA(),連結実質赤字比率に係る赤字・黒字の構成分析!C$38)</f>
        <v>国民健康保険事業特別会計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5.71</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2.9</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3.87</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2.7</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1.26</v>
      </c>
    </row>
    <row r="33" spans="1:16" x14ac:dyDescent="0.15">
      <c r="A33" s="178" t="str">
        <f>IF(連結実質赤字比率に係る赤字・黒字の構成分析!C$37="",NA(),連結実質赤字比率に係る赤字・黒字の構成分析!C$37)</f>
        <v>介護保険事業特別会計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1.26</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0.54</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1.54</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1.27</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2.2200000000000002</v>
      </c>
    </row>
    <row r="34" spans="1:16" x14ac:dyDescent="0.15">
      <c r="A34" s="178" t="str">
        <f>IF(連結実質赤字比率に係る赤字・黒字の構成分析!C$36="",NA(),連結実質赤字比率に係る赤字・黒字の構成分析!C$36)</f>
        <v>水道事業会計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0.55000000000000004</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3.36</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3.78</v>
      </c>
    </row>
    <row r="35" spans="1:16" x14ac:dyDescent="0.15">
      <c r="A35" s="178" t="str">
        <f>IF(連結実質赤字比率に係る赤字・黒字の構成分析!C$35="",NA(),連結実質赤字比率に係る赤字・黒字の構成分析!C$35)</f>
        <v>下水道事業会計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0</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0</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0</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6.37</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7.5</v>
      </c>
    </row>
    <row r="36" spans="1:16" x14ac:dyDescent="0.15">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113.37</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34.42</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64.3</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31.93</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18.5</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580</v>
      </c>
      <c r="E42" s="179"/>
      <c r="F42" s="179"/>
      <c r="G42" s="179">
        <f>'実質公債費比率（分子）の構造'!L$52</f>
        <v>573</v>
      </c>
      <c r="H42" s="179"/>
      <c r="I42" s="179"/>
      <c r="J42" s="179">
        <f>'実質公債費比率（分子）の構造'!M$52</f>
        <v>566</v>
      </c>
      <c r="K42" s="179"/>
      <c r="L42" s="179"/>
      <c r="M42" s="179">
        <f>'実質公債費比率（分子）の構造'!N$52</f>
        <v>553</v>
      </c>
      <c r="N42" s="179"/>
      <c r="O42" s="179"/>
      <c r="P42" s="179">
        <f>'実質公債費比率（分子）の構造'!O$52</f>
        <v>577</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f>'実質公債費比率（分子）の構造'!K$50</f>
        <v>5</v>
      </c>
      <c r="C44" s="179"/>
      <c r="D44" s="179"/>
      <c r="E44" s="179">
        <f>'実質公債費比率（分子）の構造'!L$50</f>
        <v>65</v>
      </c>
      <c r="F44" s="179"/>
      <c r="G44" s="179"/>
      <c r="H44" s="179">
        <f>'実質公債費比率（分子）の構造'!M$50</f>
        <v>65</v>
      </c>
      <c r="I44" s="179"/>
      <c r="J44" s="179"/>
      <c r="K44" s="179">
        <f>'実質公債費比率（分子）の構造'!N$50</f>
        <v>65</v>
      </c>
      <c r="L44" s="179"/>
      <c r="M44" s="179"/>
      <c r="N44" s="179" t="str">
        <f>'実質公債費比率（分子）の構造'!O$50</f>
        <v>-</v>
      </c>
      <c r="O44" s="179"/>
      <c r="P44" s="179"/>
    </row>
    <row r="45" spans="1:16" x14ac:dyDescent="0.15">
      <c r="A45" s="179" t="s">
        <v>66</v>
      </c>
      <c r="B45" s="179">
        <f>'実質公債費比率（分子）の構造'!K$49</f>
        <v>6</v>
      </c>
      <c r="C45" s="179"/>
      <c r="D45" s="179"/>
      <c r="E45" s="179">
        <f>'実質公債費比率（分子）の構造'!L$49</f>
        <v>8</v>
      </c>
      <c r="F45" s="179"/>
      <c r="G45" s="179"/>
      <c r="H45" s="179">
        <f>'実質公債費比率（分子）の構造'!M$49</f>
        <v>7</v>
      </c>
      <c r="I45" s="179"/>
      <c r="J45" s="179"/>
      <c r="K45" s="179">
        <f>'実質公債費比率（分子）の構造'!N$49</f>
        <v>7</v>
      </c>
      <c r="L45" s="179"/>
      <c r="M45" s="179"/>
      <c r="N45" s="179">
        <f>'実質公債費比率（分子）の構造'!O$49</f>
        <v>6</v>
      </c>
      <c r="O45" s="179"/>
      <c r="P45" s="179"/>
    </row>
    <row r="46" spans="1:16" x14ac:dyDescent="0.15">
      <c r="A46" s="179" t="s">
        <v>67</v>
      </c>
      <c r="B46" s="179">
        <f>'実質公債費比率（分子）の構造'!K$48</f>
        <v>434</v>
      </c>
      <c r="C46" s="179"/>
      <c r="D46" s="179"/>
      <c r="E46" s="179">
        <f>'実質公債費比率（分子）の構造'!L$48</f>
        <v>430</v>
      </c>
      <c r="F46" s="179"/>
      <c r="G46" s="179"/>
      <c r="H46" s="179">
        <f>'実質公債費比率（分子）の構造'!M$48</f>
        <v>346</v>
      </c>
      <c r="I46" s="179"/>
      <c r="J46" s="179"/>
      <c r="K46" s="179">
        <f>'実質公債費比率（分子）の構造'!N$48</f>
        <v>362</v>
      </c>
      <c r="L46" s="179"/>
      <c r="M46" s="179"/>
      <c r="N46" s="179">
        <f>'実質公債費比率（分子）の構造'!O$48</f>
        <v>319</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576</v>
      </c>
      <c r="C49" s="179"/>
      <c r="D49" s="179"/>
      <c r="E49" s="179">
        <f>'実質公債費比率（分子）の構造'!L$45</f>
        <v>550</v>
      </c>
      <c r="F49" s="179"/>
      <c r="G49" s="179"/>
      <c r="H49" s="179">
        <f>'実質公債費比率（分子）の構造'!M$45</f>
        <v>527</v>
      </c>
      <c r="I49" s="179"/>
      <c r="J49" s="179"/>
      <c r="K49" s="179">
        <f>'実質公債費比率（分子）の構造'!N$45</f>
        <v>562</v>
      </c>
      <c r="L49" s="179"/>
      <c r="M49" s="179"/>
      <c r="N49" s="179">
        <f>'実質公債費比率（分子）の構造'!O$45</f>
        <v>550</v>
      </c>
      <c r="O49" s="179"/>
      <c r="P49" s="179"/>
    </row>
    <row r="50" spans="1:16" x14ac:dyDescent="0.15">
      <c r="A50" s="179" t="s">
        <v>71</v>
      </c>
      <c r="B50" s="179" t="e">
        <f>NA()</f>
        <v>#N/A</v>
      </c>
      <c r="C50" s="179">
        <f>IF(ISNUMBER('実質公債費比率（分子）の構造'!K$53),'実質公債費比率（分子）の構造'!K$53,NA())</f>
        <v>441</v>
      </c>
      <c r="D50" s="179" t="e">
        <f>NA()</f>
        <v>#N/A</v>
      </c>
      <c r="E50" s="179" t="e">
        <f>NA()</f>
        <v>#N/A</v>
      </c>
      <c r="F50" s="179">
        <f>IF(ISNUMBER('実質公債費比率（分子）の構造'!L$53),'実質公債費比率（分子）の構造'!L$53,NA())</f>
        <v>480</v>
      </c>
      <c r="G50" s="179" t="e">
        <f>NA()</f>
        <v>#N/A</v>
      </c>
      <c r="H50" s="179" t="e">
        <f>NA()</f>
        <v>#N/A</v>
      </c>
      <c r="I50" s="179">
        <f>IF(ISNUMBER('実質公債費比率（分子）の構造'!M$53),'実質公債費比率（分子）の構造'!M$53,NA())</f>
        <v>379</v>
      </c>
      <c r="J50" s="179" t="e">
        <f>NA()</f>
        <v>#N/A</v>
      </c>
      <c r="K50" s="179" t="e">
        <f>NA()</f>
        <v>#N/A</v>
      </c>
      <c r="L50" s="179">
        <f>IF(ISNUMBER('実質公債費比率（分子）の構造'!N$53),'実質公債費比率（分子）の構造'!N$53,NA())</f>
        <v>443</v>
      </c>
      <c r="M50" s="179" t="e">
        <f>NA()</f>
        <v>#N/A</v>
      </c>
      <c r="N50" s="179" t="e">
        <f>NA()</f>
        <v>#N/A</v>
      </c>
      <c r="O50" s="179">
        <f>IF(ISNUMBER('実質公債費比率（分子）の構造'!O$53),'実質公債費比率（分子）の構造'!O$53,NA())</f>
        <v>298</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6735</v>
      </c>
      <c r="E56" s="178"/>
      <c r="F56" s="178"/>
      <c r="G56" s="178">
        <f>'将来負担比率（分子）の構造'!J$52</f>
        <v>6414</v>
      </c>
      <c r="H56" s="178"/>
      <c r="I56" s="178"/>
      <c r="J56" s="178">
        <f>'将来負担比率（分子）の構造'!K$52</f>
        <v>6525</v>
      </c>
      <c r="K56" s="178"/>
      <c r="L56" s="178"/>
      <c r="M56" s="178">
        <f>'将来負担比率（分子）の構造'!L$52</f>
        <v>6688</v>
      </c>
      <c r="N56" s="178"/>
      <c r="O56" s="178"/>
      <c r="P56" s="178">
        <f>'将来負担比率（分子）の構造'!M$52</f>
        <v>6899</v>
      </c>
    </row>
    <row r="57" spans="1:16" x14ac:dyDescent="0.15">
      <c r="A57" s="178" t="s">
        <v>42</v>
      </c>
      <c r="B57" s="178"/>
      <c r="C57" s="178"/>
      <c r="D57" s="178">
        <f>'将来負担比率（分子）の構造'!I$51</f>
        <v>690</v>
      </c>
      <c r="E57" s="178"/>
      <c r="F57" s="178"/>
      <c r="G57" s="178">
        <f>'将来負担比率（分子）の構造'!J$51</f>
        <v>630</v>
      </c>
      <c r="H57" s="178"/>
      <c r="I57" s="178"/>
      <c r="J57" s="178">
        <f>'将来負担比率（分子）の構造'!K$51</f>
        <v>1192</v>
      </c>
      <c r="K57" s="178"/>
      <c r="L57" s="178"/>
      <c r="M57" s="178">
        <f>'将来負担比率（分子）の構造'!L$51</f>
        <v>1473</v>
      </c>
      <c r="N57" s="178"/>
      <c r="O57" s="178"/>
      <c r="P57" s="178">
        <f>'将来負担比率（分子）の構造'!M$51</f>
        <v>1921</v>
      </c>
    </row>
    <row r="58" spans="1:16" x14ac:dyDescent="0.15">
      <c r="A58" s="178" t="s">
        <v>41</v>
      </c>
      <c r="B58" s="178"/>
      <c r="C58" s="178"/>
      <c r="D58" s="178">
        <f>'将来負担比率（分子）の構造'!I$50</f>
        <v>8950</v>
      </c>
      <c r="E58" s="178"/>
      <c r="F58" s="178"/>
      <c r="G58" s="178">
        <f>'将来負担比率（分子）の構造'!J$50</f>
        <v>8841</v>
      </c>
      <c r="H58" s="178"/>
      <c r="I58" s="178"/>
      <c r="J58" s="178">
        <f>'将来負担比率（分子）の構造'!K$50</f>
        <v>10114</v>
      </c>
      <c r="K58" s="178"/>
      <c r="L58" s="178"/>
      <c r="M58" s="178">
        <f>'将来負担比率（分子）の構造'!L$50</f>
        <v>11807</v>
      </c>
      <c r="N58" s="178"/>
      <c r="O58" s="178"/>
      <c r="P58" s="178">
        <f>'将来負担比率（分子）の構造'!M$50</f>
        <v>9917</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f>'将来負担比率（分子）の構造'!I$46</f>
        <v>2</v>
      </c>
      <c r="C61" s="178"/>
      <c r="D61" s="178"/>
      <c r="E61" s="178" t="str">
        <f>'将来負担比率（分子）の構造'!J$46</f>
        <v>-</v>
      </c>
      <c r="F61" s="178"/>
      <c r="G61" s="178"/>
      <c r="H61" s="178">
        <f>'将来負担比率（分子）の構造'!K$46</f>
        <v>1</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1275</v>
      </c>
      <c r="C62" s="178"/>
      <c r="D62" s="178"/>
      <c r="E62" s="178">
        <f>'将来負担比率（分子）の構造'!J$45</f>
        <v>1197</v>
      </c>
      <c r="F62" s="178"/>
      <c r="G62" s="178"/>
      <c r="H62" s="178">
        <f>'将来負担比率（分子）の構造'!K$45</f>
        <v>1162</v>
      </c>
      <c r="I62" s="178"/>
      <c r="J62" s="178"/>
      <c r="K62" s="178">
        <f>'将来負担比率（分子）の構造'!L$45</f>
        <v>1098</v>
      </c>
      <c r="L62" s="178"/>
      <c r="M62" s="178"/>
      <c r="N62" s="178">
        <f>'将来負担比率（分子）の構造'!M$45</f>
        <v>999</v>
      </c>
      <c r="O62" s="178"/>
      <c r="P62" s="178"/>
    </row>
    <row r="63" spans="1:16" x14ac:dyDescent="0.15">
      <c r="A63" s="178" t="s">
        <v>34</v>
      </c>
      <c r="B63" s="178">
        <f>'将来負担比率（分子）の構造'!I$44</f>
        <v>16</v>
      </c>
      <c r="C63" s="178"/>
      <c r="D63" s="178"/>
      <c r="E63" s="178">
        <f>'将来負担比率（分子）の構造'!J$44</f>
        <v>12</v>
      </c>
      <c r="F63" s="178"/>
      <c r="G63" s="178"/>
      <c r="H63" s="178">
        <f>'将来負担比率（分子）の構造'!K$44</f>
        <v>55</v>
      </c>
      <c r="I63" s="178"/>
      <c r="J63" s="178"/>
      <c r="K63" s="178">
        <f>'将来負担比率（分子）の構造'!L$44</f>
        <v>54</v>
      </c>
      <c r="L63" s="178"/>
      <c r="M63" s="178"/>
      <c r="N63" s="178">
        <f>'将来負担比率（分子）の構造'!M$44</f>
        <v>49</v>
      </c>
      <c r="O63" s="178"/>
      <c r="P63" s="178"/>
    </row>
    <row r="64" spans="1:16" x14ac:dyDescent="0.15">
      <c r="A64" s="178" t="s">
        <v>33</v>
      </c>
      <c r="B64" s="178">
        <f>'将来負担比率（分子）の構造'!I$43</f>
        <v>5065</v>
      </c>
      <c r="C64" s="178"/>
      <c r="D64" s="178"/>
      <c r="E64" s="178">
        <f>'将来負担比率（分子）の構造'!J$43</f>
        <v>4077</v>
      </c>
      <c r="F64" s="178"/>
      <c r="G64" s="178"/>
      <c r="H64" s="178">
        <f>'将来負担比率（分子）の構造'!K$43</f>
        <v>2549</v>
      </c>
      <c r="I64" s="178"/>
      <c r="J64" s="178"/>
      <c r="K64" s="178">
        <f>'将来負担比率（分子）の構造'!L$43</f>
        <v>4446</v>
      </c>
      <c r="L64" s="178"/>
      <c r="M64" s="178"/>
      <c r="N64" s="178">
        <f>'将来負担比率（分子）の構造'!M$43</f>
        <v>4231</v>
      </c>
      <c r="O64" s="178"/>
      <c r="P64" s="178"/>
    </row>
    <row r="65" spans="1:16" x14ac:dyDescent="0.15">
      <c r="A65" s="178" t="s">
        <v>32</v>
      </c>
      <c r="B65" s="178">
        <f>'将来負担比率（分子）の構造'!I$42</f>
        <v>228</v>
      </c>
      <c r="C65" s="178"/>
      <c r="D65" s="178"/>
      <c r="E65" s="178">
        <f>'将来負担比率（分子）の構造'!J$42</f>
        <v>175</v>
      </c>
      <c r="F65" s="178"/>
      <c r="G65" s="178"/>
      <c r="H65" s="178">
        <f>'将来負担比率（分子）の構造'!K$42</f>
        <v>118</v>
      </c>
      <c r="I65" s="178"/>
      <c r="J65" s="178"/>
      <c r="K65" s="178">
        <f>'将来負担比率（分子）の構造'!L$42</f>
        <v>59</v>
      </c>
      <c r="L65" s="178"/>
      <c r="M65" s="178"/>
      <c r="N65" s="178" t="str">
        <f>'将来負担比率（分子）の構造'!M$42</f>
        <v>-</v>
      </c>
      <c r="O65" s="178"/>
      <c r="P65" s="178"/>
    </row>
    <row r="66" spans="1:16" x14ac:dyDescent="0.15">
      <c r="A66" s="178" t="s">
        <v>31</v>
      </c>
      <c r="B66" s="178">
        <f>'将来負担比率（分子）の構造'!I$41</f>
        <v>5779</v>
      </c>
      <c r="C66" s="178"/>
      <c r="D66" s="178"/>
      <c r="E66" s="178">
        <f>'将来負担比率（分子）の構造'!J$41</f>
        <v>6047</v>
      </c>
      <c r="F66" s="178"/>
      <c r="G66" s="178"/>
      <c r="H66" s="178">
        <f>'将来負担比率（分子）の構造'!K$41</f>
        <v>6277</v>
      </c>
      <c r="I66" s="178"/>
      <c r="J66" s="178"/>
      <c r="K66" s="178">
        <f>'将来負担比率（分子）の構造'!L$41</f>
        <v>6856</v>
      </c>
      <c r="L66" s="178"/>
      <c r="M66" s="178"/>
      <c r="N66" s="178">
        <f>'将来負担比率（分子）の構造'!M$41</f>
        <v>7200</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7012</v>
      </c>
      <c r="C72" s="182">
        <f>基金残高に係る経年分析!G55</f>
        <v>8276</v>
      </c>
      <c r="D72" s="182">
        <f>基金残高に係る経年分析!H55</f>
        <v>5783</v>
      </c>
    </row>
    <row r="73" spans="1:16" x14ac:dyDescent="0.15">
      <c r="A73" s="181" t="s">
        <v>78</v>
      </c>
      <c r="B73" s="182">
        <f>基金残高に係る経年分析!F56</f>
        <v>522</v>
      </c>
      <c r="C73" s="182">
        <f>基金残高に係る経年分析!G56</f>
        <v>520</v>
      </c>
      <c r="D73" s="182">
        <f>基金残高に係る経年分析!H56</f>
        <v>520</v>
      </c>
    </row>
    <row r="74" spans="1:16" x14ac:dyDescent="0.15">
      <c r="A74" s="181" t="s">
        <v>79</v>
      </c>
      <c r="B74" s="182">
        <f>基金残高に係る経年分析!F57</f>
        <v>14341</v>
      </c>
      <c r="C74" s="182">
        <f>基金残高に係る経年分析!G57</f>
        <v>12109</v>
      </c>
      <c r="D74" s="182">
        <f>基金残高に係る経年分析!H57</f>
        <v>7802</v>
      </c>
    </row>
  </sheetData>
  <sheetProtection algorithmName="SHA-512" hashValue="m3FZwwc7s6ovvg3ZJ6BXjVUE6dKeBfY11mZGIpiO/bMuF1t+fCFUOpk1ULEKnfOHacVa+mMJtnWMtE6k+70bLg==" saltValue="drOuAWk7lVmnrteLTyLR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6" t="s">
        <v>211</v>
      </c>
      <c r="DI1" s="657"/>
      <c r="DJ1" s="657"/>
      <c r="DK1" s="657"/>
      <c r="DL1" s="657"/>
      <c r="DM1" s="657"/>
      <c r="DN1" s="658"/>
      <c r="DO1" s="223"/>
      <c r="DP1" s="656" t="s">
        <v>212</v>
      </c>
      <c r="DQ1" s="657"/>
      <c r="DR1" s="657"/>
      <c r="DS1" s="657"/>
      <c r="DT1" s="657"/>
      <c r="DU1" s="657"/>
      <c r="DV1" s="657"/>
      <c r="DW1" s="657"/>
      <c r="DX1" s="657"/>
      <c r="DY1" s="657"/>
      <c r="DZ1" s="657"/>
      <c r="EA1" s="657"/>
      <c r="EB1" s="657"/>
      <c r="EC1" s="658"/>
      <c r="ED1" s="221"/>
      <c r="EE1" s="221"/>
      <c r="EF1" s="221"/>
      <c r="EG1" s="221"/>
      <c r="EH1" s="221"/>
      <c r="EI1" s="221"/>
      <c r="EJ1" s="221"/>
      <c r="EK1" s="221"/>
      <c r="EL1" s="221"/>
      <c r="EM1" s="221"/>
    </row>
    <row r="2" spans="2:143" ht="22.5" customHeight="1" x14ac:dyDescent="0.15">
      <c r="B2" s="224" t="s">
        <v>213</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59" t="s">
        <v>214</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215</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216</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59" t="s">
        <v>1</v>
      </c>
      <c r="C4" s="660"/>
      <c r="D4" s="660"/>
      <c r="E4" s="660"/>
      <c r="F4" s="660"/>
      <c r="G4" s="660"/>
      <c r="H4" s="660"/>
      <c r="I4" s="660"/>
      <c r="J4" s="660"/>
      <c r="K4" s="660"/>
      <c r="L4" s="660"/>
      <c r="M4" s="660"/>
      <c r="N4" s="660"/>
      <c r="O4" s="660"/>
      <c r="P4" s="660"/>
      <c r="Q4" s="661"/>
      <c r="R4" s="659" t="s">
        <v>217</v>
      </c>
      <c r="S4" s="660"/>
      <c r="T4" s="660"/>
      <c r="U4" s="660"/>
      <c r="V4" s="660"/>
      <c r="W4" s="660"/>
      <c r="X4" s="660"/>
      <c r="Y4" s="661"/>
      <c r="Z4" s="659" t="s">
        <v>218</v>
      </c>
      <c r="AA4" s="660"/>
      <c r="AB4" s="660"/>
      <c r="AC4" s="661"/>
      <c r="AD4" s="659" t="s">
        <v>219</v>
      </c>
      <c r="AE4" s="660"/>
      <c r="AF4" s="660"/>
      <c r="AG4" s="660"/>
      <c r="AH4" s="660"/>
      <c r="AI4" s="660"/>
      <c r="AJ4" s="660"/>
      <c r="AK4" s="661"/>
      <c r="AL4" s="659" t="s">
        <v>218</v>
      </c>
      <c r="AM4" s="660"/>
      <c r="AN4" s="660"/>
      <c r="AO4" s="661"/>
      <c r="AP4" s="665" t="s">
        <v>220</v>
      </c>
      <c r="AQ4" s="665"/>
      <c r="AR4" s="665"/>
      <c r="AS4" s="665"/>
      <c r="AT4" s="665"/>
      <c r="AU4" s="665"/>
      <c r="AV4" s="665"/>
      <c r="AW4" s="665"/>
      <c r="AX4" s="665"/>
      <c r="AY4" s="665"/>
      <c r="AZ4" s="665"/>
      <c r="BA4" s="665"/>
      <c r="BB4" s="665"/>
      <c r="BC4" s="665"/>
      <c r="BD4" s="665"/>
      <c r="BE4" s="665"/>
      <c r="BF4" s="665"/>
      <c r="BG4" s="665" t="s">
        <v>221</v>
      </c>
      <c r="BH4" s="665"/>
      <c r="BI4" s="665"/>
      <c r="BJ4" s="665"/>
      <c r="BK4" s="665"/>
      <c r="BL4" s="665"/>
      <c r="BM4" s="665"/>
      <c r="BN4" s="665"/>
      <c r="BO4" s="665" t="s">
        <v>218</v>
      </c>
      <c r="BP4" s="665"/>
      <c r="BQ4" s="665"/>
      <c r="BR4" s="665"/>
      <c r="BS4" s="665" t="s">
        <v>222</v>
      </c>
      <c r="BT4" s="665"/>
      <c r="BU4" s="665"/>
      <c r="BV4" s="665"/>
      <c r="BW4" s="665"/>
      <c r="BX4" s="665"/>
      <c r="BY4" s="665"/>
      <c r="BZ4" s="665"/>
      <c r="CA4" s="665"/>
      <c r="CB4" s="665"/>
      <c r="CD4" s="662" t="s">
        <v>223</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27" customFormat="1" ht="11.25" customHeight="1" x14ac:dyDescent="0.15">
      <c r="B5" s="666" t="s">
        <v>224</v>
      </c>
      <c r="C5" s="667"/>
      <c r="D5" s="667"/>
      <c r="E5" s="667"/>
      <c r="F5" s="667"/>
      <c r="G5" s="667"/>
      <c r="H5" s="667"/>
      <c r="I5" s="667"/>
      <c r="J5" s="667"/>
      <c r="K5" s="667"/>
      <c r="L5" s="667"/>
      <c r="M5" s="667"/>
      <c r="N5" s="667"/>
      <c r="O5" s="667"/>
      <c r="P5" s="667"/>
      <c r="Q5" s="668"/>
      <c r="R5" s="669">
        <v>1312507</v>
      </c>
      <c r="S5" s="670"/>
      <c r="T5" s="670"/>
      <c r="U5" s="670"/>
      <c r="V5" s="670"/>
      <c r="W5" s="670"/>
      <c r="X5" s="670"/>
      <c r="Y5" s="671"/>
      <c r="Z5" s="672">
        <v>6.8</v>
      </c>
      <c r="AA5" s="672"/>
      <c r="AB5" s="672"/>
      <c r="AC5" s="672"/>
      <c r="AD5" s="673">
        <v>1312507</v>
      </c>
      <c r="AE5" s="673"/>
      <c r="AF5" s="673"/>
      <c r="AG5" s="673"/>
      <c r="AH5" s="673"/>
      <c r="AI5" s="673"/>
      <c r="AJ5" s="673"/>
      <c r="AK5" s="673"/>
      <c r="AL5" s="674">
        <v>34.9</v>
      </c>
      <c r="AM5" s="675"/>
      <c r="AN5" s="675"/>
      <c r="AO5" s="676"/>
      <c r="AP5" s="666" t="s">
        <v>225</v>
      </c>
      <c r="AQ5" s="667"/>
      <c r="AR5" s="667"/>
      <c r="AS5" s="667"/>
      <c r="AT5" s="667"/>
      <c r="AU5" s="667"/>
      <c r="AV5" s="667"/>
      <c r="AW5" s="667"/>
      <c r="AX5" s="667"/>
      <c r="AY5" s="667"/>
      <c r="AZ5" s="667"/>
      <c r="BA5" s="667"/>
      <c r="BB5" s="667"/>
      <c r="BC5" s="667"/>
      <c r="BD5" s="667"/>
      <c r="BE5" s="667"/>
      <c r="BF5" s="668"/>
      <c r="BG5" s="680">
        <v>1312507</v>
      </c>
      <c r="BH5" s="681"/>
      <c r="BI5" s="681"/>
      <c r="BJ5" s="681"/>
      <c r="BK5" s="681"/>
      <c r="BL5" s="681"/>
      <c r="BM5" s="681"/>
      <c r="BN5" s="682"/>
      <c r="BO5" s="683">
        <v>100</v>
      </c>
      <c r="BP5" s="683"/>
      <c r="BQ5" s="683"/>
      <c r="BR5" s="683"/>
      <c r="BS5" s="684" t="s">
        <v>226</v>
      </c>
      <c r="BT5" s="684"/>
      <c r="BU5" s="684"/>
      <c r="BV5" s="684"/>
      <c r="BW5" s="684"/>
      <c r="BX5" s="684"/>
      <c r="BY5" s="684"/>
      <c r="BZ5" s="684"/>
      <c r="CA5" s="684"/>
      <c r="CB5" s="688"/>
      <c r="CD5" s="662" t="s">
        <v>220</v>
      </c>
      <c r="CE5" s="663"/>
      <c r="CF5" s="663"/>
      <c r="CG5" s="663"/>
      <c r="CH5" s="663"/>
      <c r="CI5" s="663"/>
      <c r="CJ5" s="663"/>
      <c r="CK5" s="663"/>
      <c r="CL5" s="663"/>
      <c r="CM5" s="663"/>
      <c r="CN5" s="663"/>
      <c r="CO5" s="663"/>
      <c r="CP5" s="663"/>
      <c r="CQ5" s="664"/>
      <c r="CR5" s="662" t="s">
        <v>227</v>
      </c>
      <c r="CS5" s="663"/>
      <c r="CT5" s="663"/>
      <c r="CU5" s="663"/>
      <c r="CV5" s="663"/>
      <c r="CW5" s="663"/>
      <c r="CX5" s="663"/>
      <c r="CY5" s="664"/>
      <c r="CZ5" s="662" t="s">
        <v>218</v>
      </c>
      <c r="DA5" s="663"/>
      <c r="DB5" s="663"/>
      <c r="DC5" s="664"/>
      <c r="DD5" s="662" t="s">
        <v>228</v>
      </c>
      <c r="DE5" s="663"/>
      <c r="DF5" s="663"/>
      <c r="DG5" s="663"/>
      <c r="DH5" s="663"/>
      <c r="DI5" s="663"/>
      <c r="DJ5" s="663"/>
      <c r="DK5" s="663"/>
      <c r="DL5" s="663"/>
      <c r="DM5" s="663"/>
      <c r="DN5" s="663"/>
      <c r="DO5" s="663"/>
      <c r="DP5" s="664"/>
      <c r="DQ5" s="662" t="s">
        <v>229</v>
      </c>
      <c r="DR5" s="663"/>
      <c r="DS5" s="663"/>
      <c r="DT5" s="663"/>
      <c r="DU5" s="663"/>
      <c r="DV5" s="663"/>
      <c r="DW5" s="663"/>
      <c r="DX5" s="663"/>
      <c r="DY5" s="663"/>
      <c r="DZ5" s="663"/>
      <c r="EA5" s="663"/>
      <c r="EB5" s="663"/>
      <c r="EC5" s="664"/>
    </row>
    <row r="6" spans="2:143" ht="11.25" customHeight="1" x14ac:dyDescent="0.15">
      <c r="B6" s="677" t="s">
        <v>230</v>
      </c>
      <c r="C6" s="678"/>
      <c r="D6" s="678"/>
      <c r="E6" s="678"/>
      <c r="F6" s="678"/>
      <c r="G6" s="678"/>
      <c r="H6" s="678"/>
      <c r="I6" s="678"/>
      <c r="J6" s="678"/>
      <c r="K6" s="678"/>
      <c r="L6" s="678"/>
      <c r="M6" s="678"/>
      <c r="N6" s="678"/>
      <c r="O6" s="678"/>
      <c r="P6" s="678"/>
      <c r="Q6" s="679"/>
      <c r="R6" s="680">
        <v>81944</v>
      </c>
      <c r="S6" s="681"/>
      <c r="T6" s="681"/>
      <c r="U6" s="681"/>
      <c r="V6" s="681"/>
      <c r="W6" s="681"/>
      <c r="X6" s="681"/>
      <c r="Y6" s="682"/>
      <c r="Z6" s="683">
        <v>0.4</v>
      </c>
      <c r="AA6" s="683"/>
      <c r="AB6" s="683"/>
      <c r="AC6" s="683"/>
      <c r="AD6" s="684">
        <v>81944</v>
      </c>
      <c r="AE6" s="684"/>
      <c r="AF6" s="684"/>
      <c r="AG6" s="684"/>
      <c r="AH6" s="684"/>
      <c r="AI6" s="684"/>
      <c r="AJ6" s="684"/>
      <c r="AK6" s="684"/>
      <c r="AL6" s="685">
        <v>2.2000000000000002</v>
      </c>
      <c r="AM6" s="686"/>
      <c r="AN6" s="686"/>
      <c r="AO6" s="687"/>
      <c r="AP6" s="677" t="s">
        <v>231</v>
      </c>
      <c r="AQ6" s="678"/>
      <c r="AR6" s="678"/>
      <c r="AS6" s="678"/>
      <c r="AT6" s="678"/>
      <c r="AU6" s="678"/>
      <c r="AV6" s="678"/>
      <c r="AW6" s="678"/>
      <c r="AX6" s="678"/>
      <c r="AY6" s="678"/>
      <c r="AZ6" s="678"/>
      <c r="BA6" s="678"/>
      <c r="BB6" s="678"/>
      <c r="BC6" s="678"/>
      <c r="BD6" s="678"/>
      <c r="BE6" s="678"/>
      <c r="BF6" s="679"/>
      <c r="BG6" s="680">
        <v>1312507</v>
      </c>
      <c r="BH6" s="681"/>
      <c r="BI6" s="681"/>
      <c r="BJ6" s="681"/>
      <c r="BK6" s="681"/>
      <c r="BL6" s="681"/>
      <c r="BM6" s="681"/>
      <c r="BN6" s="682"/>
      <c r="BO6" s="683">
        <v>100</v>
      </c>
      <c r="BP6" s="683"/>
      <c r="BQ6" s="683"/>
      <c r="BR6" s="683"/>
      <c r="BS6" s="684" t="s">
        <v>127</v>
      </c>
      <c r="BT6" s="684"/>
      <c r="BU6" s="684"/>
      <c r="BV6" s="684"/>
      <c r="BW6" s="684"/>
      <c r="BX6" s="684"/>
      <c r="BY6" s="684"/>
      <c r="BZ6" s="684"/>
      <c r="CA6" s="684"/>
      <c r="CB6" s="688"/>
      <c r="CD6" s="691" t="s">
        <v>232</v>
      </c>
      <c r="CE6" s="692"/>
      <c r="CF6" s="692"/>
      <c r="CG6" s="692"/>
      <c r="CH6" s="692"/>
      <c r="CI6" s="692"/>
      <c r="CJ6" s="692"/>
      <c r="CK6" s="692"/>
      <c r="CL6" s="692"/>
      <c r="CM6" s="692"/>
      <c r="CN6" s="692"/>
      <c r="CO6" s="692"/>
      <c r="CP6" s="692"/>
      <c r="CQ6" s="693"/>
      <c r="CR6" s="680">
        <v>96277</v>
      </c>
      <c r="CS6" s="681"/>
      <c r="CT6" s="681"/>
      <c r="CU6" s="681"/>
      <c r="CV6" s="681"/>
      <c r="CW6" s="681"/>
      <c r="CX6" s="681"/>
      <c r="CY6" s="682"/>
      <c r="CZ6" s="674">
        <v>0.6</v>
      </c>
      <c r="DA6" s="675"/>
      <c r="DB6" s="675"/>
      <c r="DC6" s="694"/>
      <c r="DD6" s="689" t="s">
        <v>127</v>
      </c>
      <c r="DE6" s="681"/>
      <c r="DF6" s="681"/>
      <c r="DG6" s="681"/>
      <c r="DH6" s="681"/>
      <c r="DI6" s="681"/>
      <c r="DJ6" s="681"/>
      <c r="DK6" s="681"/>
      <c r="DL6" s="681"/>
      <c r="DM6" s="681"/>
      <c r="DN6" s="681"/>
      <c r="DO6" s="681"/>
      <c r="DP6" s="682"/>
      <c r="DQ6" s="689">
        <v>96277</v>
      </c>
      <c r="DR6" s="681"/>
      <c r="DS6" s="681"/>
      <c r="DT6" s="681"/>
      <c r="DU6" s="681"/>
      <c r="DV6" s="681"/>
      <c r="DW6" s="681"/>
      <c r="DX6" s="681"/>
      <c r="DY6" s="681"/>
      <c r="DZ6" s="681"/>
      <c r="EA6" s="681"/>
      <c r="EB6" s="681"/>
      <c r="EC6" s="690"/>
    </row>
    <row r="7" spans="2:143" ht="11.25" customHeight="1" x14ac:dyDescent="0.15">
      <c r="B7" s="677" t="s">
        <v>233</v>
      </c>
      <c r="C7" s="678"/>
      <c r="D7" s="678"/>
      <c r="E7" s="678"/>
      <c r="F7" s="678"/>
      <c r="G7" s="678"/>
      <c r="H7" s="678"/>
      <c r="I7" s="678"/>
      <c r="J7" s="678"/>
      <c r="K7" s="678"/>
      <c r="L7" s="678"/>
      <c r="M7" s="678"/>
      <c r="N7" s="678"/>
      <c r="O7" s="678"/>
      <c r="P7" s="678"/>
      <c r="Q7" s="679"/>
      <c r="R7" s="680">
        <v>1226</v>
      </c>
      <c r="S7" s="681"/>
      <c r="T7" s="681"/>
      <c r="U7" s="681"/>
      <c r="V7" s="681"/>
      <c r="W7" s="681"/>
      <c r="X7" s="681"/>
      <c r="Y7" s="682"/>
      <c r="Z7" s="683">
        <v>0</v>
      </c>
      <c r="AA7" s="683"/>
      <c r="AB7" s="683"/>
      <c r="AC7" s="683"/>
      <c r="AD7" s="684">
        <v>1226</v>
      </c>
      <c r="AE7" s="684"/>
      <c r="AF7" s="684"/>
      <c r="AG7" s="684"/>
      <c r="AH7" s="684"/>
      <c r="AI7" s="684"/>
      <c r="AJ7" s="684"/>
      <c r="AK7" s="684"/>
      <c r="AL7" s="685">
        <v>0</v>
      </c>
      <c r="AM7" s="686"/>
      <c r="AN7" s="686"/>
      <c r="AO7" s="687"/>
      <c r="AP7" s="677" t="s">
        <v>234</v>
      </c>
      <c r="AQ7" s="678"/>
      <c r="AR7" s="678"/>
      <c r="AS7" s="678"/>
      <c r="AT7" s="678"/>
      <c r="AU7" s="678"/>
      <c r="AV7" s="678"/>
      <c r="AW7" s="678"/>
      <c r="AX7" s="678"/>
      <c r="AY7" s="678"/>
      <c r="AZ7" s="678"/>
      <c r="BA7" s="678"/>
      <c r="BB7" s="678"/>
      <c r="BC7" s="678"/>
      <c r="BD7" s="678"/>
      <c r="BE7" s="678"/>
      <c r="BF7" s="679"/>
      <c r="BG7" s="680">
        <v>532534</v>
      </c>
      <c r="BH7" s="681"/>
      <c r="BI7" s="681"/>
      <c r="BJ7" s="681"/>
      <c r="BK7" s="681"/>
      <c r="BL7" s="681"/>
      <c r="BM7" s="681"/>
      <c r="BN7" s="682"/>
      <c r="BO7" s="683">
        <v>40.6</v>
      </c>
      <c r="BP7" s="683"/>
      <c r="BQ7" s="683"/>
      <c r="BR7" s="683"/>
      <c r="BS7" s="684" t="s">
        <v>127</v>
      </c>
      <c r="BT7" s="684"/>
      <c r="BU7" s="684"/>
      <c r="BV7" s="684"/>
      <c r="BW7" s="684"/>
      <c r="BX7" s="684"/>
      <c r="BY7" s="684"/>
      <c r="BZ7" s="684"/>
      <c r="CA7" s="684"/>
      <c r="CB7" s="688"/>
      <c r="CD7" s="695" t="s">
        <v>235</v>
      </c>
      <c r="CE7" s="696"/>
      <c r="CF7" s="696"/>
      <c r="CG7" s="696"/>
      <c r="CH7" s="696"/>
      <c r="CI7" s="696"/>
      <c r="CJ7" s="696"/>
      <c r="CK7" s="696"/>
      <c r="CL7" s="696"/>
      <c r="CM7" s="696"/>
      <c r="CN7" s="696"/>
      <c r="CO7" s="696"/>
      <c r="CP7" s="696"/>
      <c r="CQ7" s="697"/>
      <c r="CR7" s="680">
        <v>2774218</v>
      </c>
      <c r="CS7" s="681"/>
      <c r="CT7" s="681"/>
      <c r="CU7" s="681"/>
      <c r="CV7" s="681"/>
      <c r="CW7" s="681"/>
      <c r="CX7" s="681"/>
      <c r="CY7" s="682"/>
      <c r="CZ7" s="683">
        <v>16.100000000000001</v>
      </c>
      <c r="DA7" s="683"/>
      <c r="DB7" s="683"/>
      <c r="DC7" s="683"/>
      <c r="DD7" s="689">
        <v>5233</v>
      </c>
      <c r="DE7" s="681"/>
      <c r="DF7" s="681"/>
      <c r="DG7" s="681"/>
      <c r="DH7" s="681"/>
      <c r="DI7" s="681"/>
      <c r="DJ7" s="681"/>
      <c r="DK7" s="681"/>
      <c r="DL7" s="681"/>
      <c r="DM7" s="681"/>
      <c r="DN7" s="681"/>
      <c r="DO7" s="681"/>
      <c r="DP7" s="682"/>
      <c r="DQ7" s="689">
        <v>1287210</v>
      </c>
      <c r="DR7" s="681"/>
      <c r="DS7" s="681"/>
      <c r="DT7" s="681"/>
      <c r="DU7" s="681"/>
      <c r="DV7" s="681"/>
      <c r="DW7" s="681"/>
      <c r="DX7" s="681"/>
      <c r="DY7" s="681"/>
      <c r="DZ7" s="681"/>
      <c r="EA7" s="681"/>
      <c r="EB7" s="681"/>
      <c r="EC7" s="690"/>
    </row>
    <row r="8" spans="2:143" ht="11.25" customHeight="1" x14ac:dyDescent="0.15">
      <c r="B8" s="677" t="s">
        <v>236</v>
      </c>
      <c r="C8" s="678"/>
      <c r="D8" s="678"/>
      <c r="E8" s="678"/>
      <c r="F8" s="678"/>
      <c r="G8" s="678"/>
      <c r="H8" s="678"/>
      <c r="I8" s="678"/>
      <c r="J8" s="678"/>
      <c r="K8" s="678"/>
      <c r="L8" s="678"/>
      <c r="M8" s="678"/>
      <c r="N8" s="678"/>
      <c r="O8" s="678"/>
      <c r="P8" s="678"/>
      <c r="Q8" s="679"/>
      <c r="R8" s="680">
        <v>2577</v>
      </c>
      <c r="S8" s="681"/>
      <c r="T8" s="681"/>
      <c r="U8" s="681"/>
      <c r="V8" s="681"/>
      <c r="W8" s="681"/>
      <c r="X8" s="681"/>
      <c r="Y8" s="682"/>
      <c r="Z8" s="683">
        <v>0</v>
      </c>
      <c r="AA8" s="683"/>
      <c r="AB8" s="683"/>
      <c r="AC8" s="683"/>
      <c r="AD8" s="684">
        <v>2577</v>
      </c>
      <c r="AE8" s="684"/>
      <c r="AF8" s="684"/>
      <c r="AG8" s="684"/>
      <c r="AH8" s="684"/>
      <c r="AI8" s="684"/>
      <c r="AJ8" s="684"/>
      <c r="AK8" s="684"/>
      <c r="AL8" s="685">
        <v>0.1</v>
      </c>
      <c r="AM8" s="686"/>
      <c r="AN8" s="686"/>
      <c r="AO8" s="687"/>
      <c r="AP8" s="677" t="s">
        <v>237</v>
      </c>
      <c r="AQ8" s="678"/>
      <c r="AR8" s="678"/>
      <c r="AS8" s="678"/>
      <c r="AT8" s="678"/>
      <c r="AU8" s="678"/>
      <c r="AV8" s="678"/>
      <c r="AW8" s="678"/>
      <c r="AX8" s="678"/>
      <c r="AY8" s="678"/>
      <c r="AZ8" s="678"/>
      <c r="BA8" s="678"/>
      <c r="BB8" s="678"/>
      <c r="BC8" s="678"/>
      <c r="BD8" s="678"/>
      <c r="BE8" s="678"/>
      <c r="BF8" s="679"/>
      <c r="BG8" s="680">
        <v>20688</v>
      </c>
      <c r="BH8" s="681"/>
      <c r="BI8" s="681"/>
      <c r="BJ8" s="681"/>
      <c r="BK8" s="681"/>
      <c r="BL8" s="681"/>
      <c r="BM8" s="681"/>
      <c r="BN8" s="682"/>
      <c r="BO8" s="683">
        <v>1.6</v>
      </c>
      <c r="BP8" s="683"/>
      <c r="BQ8" s="683"/>
      <c r="BR8" s="683"/>
      <c r="BS8" s="689" t="s">
        <v>127</v>
      </c>
      <c r="BT8" s="681"/>
      <c r="BU8" s="681"/>
      <c r="BV8" s="681"/>
      <c r="BW8" s="681"/>
      <c r="BX8" s="681"/>
      <c r="BY8" s="681"/>
      <c r="BZ8" s="681"/>
      <c r="CA8" s="681"/>
      <c r="CB8" s="690"/>
      <c r="CD8" s="695" t="s">
        <v>238</v>
      </c>
      <c r="CE8" s="696"/>
      <c r="CF8" s="696"/>
      <c r="CG8" s="696"/>
      <c r="CH8" s="696"/>
      <c r="CI8" s="696"/>
      <c r="CJ8" s="696"/>
      <c r="CK8" s="696"/>
      <c r="CL8" s="696"/>
      <c r="CM8" s="696"/>
      <c r="CN8" s="696"/>
      <c r="CO8" s="696"/>
      <c r="CP8" s="696"/>
      <c r="CQ8" s="697"/>
      <c r="CR8" s="680">
        <v>1618846</v>
      </c>
      <c r="CS8" s="681"/>
      <c r="CT8" s="681"/>
      <c r="CU8" s="681"/>
      <c r="CV8" s="681"/>
      <c r="CW8" s="681"/>
      <c r="CX8" s="681"/>
      <c r="CY8" s="682"/>
      <c r="CZ8" s="683">
        <v>9.4</v>
      </c>
      <c r="DA8" s="683"/>
      <c r="DB8" s="683"/>
      <c r="DC8" s="683"/>
      <c r="DD8" s="689">
        <v>59714</v>
      </c>
      <c r="DE8" s="681"/>
      <c r="DF8" s="681"/>
      <c r="DG8" s="681"/>
      <c r="DH8" s="681"/>
      <c r="DI8" s="681"/>
      <c r="DJ8" s="681"/>
      <c r="DK8" s="681"/>
      <c r="DL8" s="681"/>
      <c r="DM8" s="681"/>
      <c r="DN8" s="681"/>
      <c r="DO8" s="681"/>
      <c r="DP8" s="682"/>
      <c r="DQ8" s="689">
        <v>966406</v>
      </c>
      <c r="DR8" s="681"/>
      <c r="DS8" s="681"/>
      <c r="DT8" s="681"/>
      <c r="DU8" s="681"/>
      <c r="DV8" s="681"/>
      <c r="DW8" s="681"/>
      <c r="DX8" s="681"/>
      <c r="DY8" s="681"/>
      <c r="DZ8" s="681"/>
      <c r="EA8" s="681"/>
      <c r="EB8" s="681"/>
      <c r="EC8" s="690"/>
    </row>
    <row r="9" spans="2:143" ht="11.25" customHeight="1" x14ac:dyDescent="0.15">
      <c r="B9" s="677" t="s">
        <v>239</v>
      </c>
      <c r="C9" s="678"/>
      <c r="D9" s="678"/>
      <c r="E9" s="678"/>
      <c r="F9" s="678"/>
      <c r="G9" s="678"/>
      <c r="H9" s="678"/>
      <c r="I9" s="678"/>
      <c r="J9" s="678"/>
      <c r="K9" s="678"/>
      <c r="L9" s="678"/>
      <c r="M9" s="678"/>
      <c r="N9" s="678"/>
      <c r="O9" s="678"/>
      <c r="P9" s="678"/>
      <c r="Q9" s="679"/>
      <c r="R9" s="680">
        <v>2218</v>
      </c>
      <c r="S9" s="681"/>
      <c r="T9" s="681"/>
      <c r="U9" s="681"/>
      <c r="V9" s="681"/>
      <c r="W9" s="681"/>
      <c r="X9" s="681"/>
      <c r="Y9" s="682"/>
      <c r="Z9" s="683">
        <v>0</v>
      </c>
      <c r="AA9" s="683"/>
      <c r="AB9" s="683"/>
      <c r="AC9" s="683"/>
      <c r="AD9" s="684">
        <v>2218</v>
      </c>
      <c r="AE9" s="684"/>
      <c r="AF9" s="684"/>
      <c r="AG9" s="684"/>
      <c r="AH9" s="684"/>
      <c r="AI9" s="684"/>
      <c r="AJ9" s="684"/>
      <c r="AK9" s="684"/>
      <c r="AL9" s="685">
        <v>0.1</v>
      </c>
      <c r="AM9" s="686"/>
      <c r="AN9" s="686"/>
      <c r="AO9" s="687"/>
      <c r="AP9" s="677" t="s">
        <v>240</v>
      </c>
      <c r="AQ9" s="678"/>
      <c r="AR9" s="678"/>
      <c r="AS9" s="678"/>
      <c r="AT9" s="678"/>
      <c r="AU9" s="678"/>
      <c r="AV9" s="678"/>
      <c r="AW9" s="678"/>
      <c r="AX9" s="678"/>
      <c r="AY9" s="678"/>
      <c r="AZ9" s="678"/>
      <c r="BA9" s="678"/>
      <c r="BB9" s="678"/>
      <c r="BC9" s="678"/>
      <c r="BD9" s="678"/>
      <c r="BE9" s="678"/>
      <c r="BF9" s="679"/>
      <c r="BG9" s="680">
        <v>435848</v>
      </c>
      <c r="BH9" s="681"/>
      <c r="BI9" s="681"/>
      <c r="BJ9" s="681"/>
      <c r="BK9" s="681"/>
      <c r="BL9" s="681"/>
      <c r="BM9" s="681"/>
      <c r="BN9" s="682"/>
      <c r="BO9" s="683">
        <v>33.200000000000003</v>
      </c>
      <c r="BP9" s="683"/>
      <c r="BQ9" s="683"/>
      <c r="BR9" s="683"/>
      <c r="BS9" s="689" t="s">
        <v>127</v>
      </c>
      <c r="BT9" s="681"/>
      <c r="BU9" s="681"/>
      <c r="BV9" s="681"/>
      <c r="BW9" s="681"/>
      <c r="BX9" s="681"/>
      <c r="BY9" s="681"/>
      <c r="BZ9" s="681"/>
      <c r="CA9" s="681"/>
      <c r="CB9" s="690"/>
      <c r="CD9" s="695" t="s">
        <v>241</v>
      </c>
      <c r="CE9" s="696"/>
      <c r="CF9" s="696"/>
      <c r="CG9" s="696"/>
      <c r="CH9" s="696"/>
      <c r="CI9" s="696"/>
      <c r="CJ9" s="696"/>
      <c r="CK9" s="696"/>
      <c r="CL9" s="696"/>
      <c r="CM9" s="696"/>
      <c r="CN9" s="696"/>
      <c r="CO9" s="696"/>
      <c r="CP9" s="696"/>
      <c r="CQ9" s="697"/>
      <c r="CR9" s="680">
        <v>405502</v>
      </c>
      <c r="CS9" s="681"/>
      <c r="CT9" s="681"/>
      <c r="CU9" s="681"/>
      <c r="CV9" s="681"/>
      <c r="CW9" s="681"/>
      <c r="CX9" s="681"/>
      <c r="CY9" s="682"/>
      <c r="CZ9" s="683">
        <v>2.4</v>
      </c>
      <c r="DA9" s="683"/>
      <c r="DB9" s="683"/>
      <c r="DC9" s="683"/>
      <c r="DD9" s="689">
        <v>16660</v>
      </c>
      <c r="DE9" s="681"/>
      <c r="DF9" s="681"/>
      <c r="DG9" s="681"/>
      <c r="DH9" s="681"/>
      <c r="DI9" s="681"/>
      <c r="DJ9" s="681"/>
      <c r="DK9" s="681"/>
      <c r="DL9" s="681"/>
      <c r="DM9" s="681"/>
      <c r="DN9" s="681"/>
      <c r="DO9" s="681"/>
      <c r="DP9" s="682"/>
      <c r="DQ9" s="689">
        <v>358829</v>
      </c>
      <c r="DR9" s="681"/>
      <c r="DS9" s="681"/>
      <c r="DT9" s="681"/>
      <c r="DU9" s="681"/>
      <c r="DV9" s="681"/>
      <c r="DW9" s="681"/>
      <c r="DX9" s="681"/>
      <c r="DY9" s="681"/>
      <c r="DZ9" s="681"/>
      <c r="EA9" s="681"/>
      <c r="EB9" s="681"/>
      <c r="EC9" s="690"/>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127</v>
      </c>
      <c r="S10" s="681"/>
      <c r="T10" s="681"/>
      <c r="U10" s="681"/>
      <c r="V10" s="681"/>
      <c r="W10" s="681"/>
      <c r="X10" s="681"/>
      <c r="Y10" s="682"/>
      <c r="Z10" s="683" t="s">
        <v>127</v>
      </c>
      <c r="AA10" s="683"/>
      <c r="AB10" s="683"/>
      <c r="AC10" s="683"/>
      <c r="AD10" s="684" t="s">
        <v>127</v>
      </c>
      <c r="AE10" s="684"/>
      <c r="AF10" s="684"/>
      <c r="AG10" s="684"/>
      <c r="AH10" s="684"/>
      <c r="AI10" s="684"/>
      <c r="AJ10" s="684"/>
      <c r="AK10" s="684"/>
      <c r="AL10" s="685" t="s">
        <v>226</v>
      </c>
      <c r="AM10" s="686"/>
      <c r="AN10" s="686"/>
      <c r="AO10" s="687"/>
      <c r="AP10" s="677" t="s">
        <v>243</v>
      </c>
      <c r="AQ10" s="678"/>
      <c r="AR10" s="678"/>
      <c r="AS10" s="678"/>
      <c r="AT10" s="678"/>
      <c r="AU10" s="678"/>
      <c r="AV10" s="678"/>
      <c r="AW10" s="678"/>
      <c r="AX10" s="678"/>
      <c r="AY10" s="678"/>
      <c r="AZ10" s="678"/>
      <c r="BA10" s="678"/>
      <c r="BB10" s="678"/>
      <c r="BC10" s="678"/>
      <c r="BD10" s="678"/>
      <c r="BE10" s="678"/>
      <c r="BF10" s="679"/>
      <c r="BG10" s="680">
        <v>24172</v>
      </c>
      <c r="BH10" s="681"/>
      <c r="BI10" s="681"/>
      <c r="BJ10" s="681"/>
      <c r="BK10" s="681"/>
      <c r="BL10" s="681"/>
      <c r="BM10" s="681"/>
      <c r="BN10" s="682"/>
      <c r="BO10" s="683">
        <v>1.8</v>
      </c>
      <c r="BP10" s="683"/>
      <c r="BQ10" s="683"/>
      <c r="BR10" s="683"/>
      <c r="BS10" s="689" t="s">
        <v>127</v>
      </c>
      <c r="BT10" s="681"/>
      <c r="BU10" s="681"/>
      <c r="BV10" s="681"/>
      <c r="BW10" s="681"/>
      <c r="BX10" s="681"/>
      <c r="BY10" s="681"/>
      <c r="BZ10" s="681"/>
      <c r="CA10" s="681"/>
      <c r="CB10" s="690"/>
      <c r="CD10" s="695" t="s">
        <v>244</v>
      </c>
      <c r="CE10" s="696"/>
      <c r="CF10" s="696"/>
      <c r="CG10" s="696"/>
      <c r="CH10" s="696"/>
      <c r="CI10" s="696"/>
      <c r="CJ10" s="696"/>
      <c r="CK10" s="696"/>
      <c r="CL10" s="696"/>
      <c r="CM10" s="696"/>
      <c r="CN10" s="696"/>
      <c r="CO10" s="696"/>
      <c r="CP10" s="696"/>
      <c r="CQ10" s="697"/>
      <c r="CR10" s="680">
        <v>11101</v>
      </c>
      <c r="CS10" s="681"/>
      <c r="CT10" s="681"/>
      <c r="CU10" s="681"/>
      <c r="CV10" s="681"/>
      <c r="CW10" s="681"/>
      <c r="CX10" s="681"/>
      <c r="CY10" s="682"/>
      <c r="CZ10" s="683">
        <v>0.1</v>
      </c>
      <c r="DA10" s="683"/>
      <c r="DB10" s="683"/>
      <c r="DC10" s="683"/>
      <c r="DD10" s="689" t="s">
        <v>127</v>
      </c>
      <c r="DE10" s="681"/>
      <c r="DF10" s="681"/>
      <c r="DG10" s="681"/>
      <c r="DH10" s="681"/>
      <c r="DI10" s="681"/>
      <c r="DJ10" s="681"/>
      <c r="DK10" s="681"/>
      <c r="DL10" s="681"/>
      <c r="DM10" s="681"/>
      <c r="DN10" s="681"/>
      <c r="DO10" s="681"/>
      <c r="DP10" s="682"/>
      <c r="DQ10" s="689">
        <v>11081</v>
      </c>
      <c r="DR10" s="681"/>
      <c r="DS10" s="681"/>
      <c r="DT10" s="681"/>
      <c r="DU10" s="681"/>
      <c r="DV10" s="681"/>
      <c r="DW10" s="681"/>
      <c r="DX10" s="681"/>
      <c r="DY10" s="681"/>
      <c r="DZ10" s="681"/>
      <c r="EA10" s="681"/>
      <c r="EB10" s="681"/>
      <c r="EC10" s="690"/>
    </row>
    <row r="11" spans="2:143" ht="11.25" customHeight="1" x14ac:dyDescent="0.15">
      <c r="B11" s="677" t="s">
        <v>245</v>
      </c>
      <c r="C11" s="678"/>
      <c r="D11" s="678"/>
      <c r="E11" s="678"/>
      <c r="F11" s="678"/>
      <c r="G11" s="678"/>
      <c r="H11" s="678"/>
      <c r="I11" s="678"/>
      <c r="J11" s="678"/>
      <c r="K11" s="678"/>
      <c r="L11" s="678"/>
      <c r="M11" s="678"/>
      <c r="N11" s="678"/>
      <c r="O11" s="678"/>
      <c r="P11" s="678"/>
      <c r="Q11" s="679"/>
      <c r="R11" s="680" t="s">
        <v>127</v>
      </c>
      <c r="S11" s="681"/>
      <c r="T11" s="681"/>
      <c r="U11" s="681"/>
      <c r="V11" s="681"/>
      <c r="W11" s="681"/>
      <c r="X11" s="681"/>
      <c r="Y11" s="682"/>
      <c r="Z11" s="683" t="s">
        <v>127</v>
      </c>
      <c r="AA11" s="683"/>
      <c r="AB11" s="683"/>
      <c r="AC11" s="683"/>
      <c r="AD11" s="684" t="s">
        <v>127</v>
      </c>
      <c r="AE11" s="684"/>
      <c r="AF11" s="684"/>
      <c r="AG11" s="684"/>
      <c r="AH11" s="684"/>
      <c r="AI11" s="684"/>
      <c r="AJ11" s="684"/>
      <c r="AK11" s="684"/>
      <c r="AL11" s="685" t="s">
        <v>226</v>
      </c>
      <c r="AM11" s="686"/>
      <c r="AN11" s="686"/>
      <c r="AO11" s="687"/>
      <c r="AP11" s="677" t="s">
        <v>246</v>
      </c>
      <c r="AQ11" s="678"/>
      <c r="AR11" s="678"/>
      <c r="AS11" s="678"/>
      <c r="AT11" s="678"/>
      <c r="AU11" s="678"/>
      <c r="AV11" s="678"/>
      <c r="AW11" s="678"/>
      <c r="AX11" s="678"/>
      <c r="AY11" s="678"/>
      <c r="AZ11" s="678"/>
      <c r="BA11" s="678"/>
      <c r="BB11" s="678"/>
      <c r="BC11" s="678"/>
      <c r="BD11" s="678"/>
      <c r="BE11" s="678"/>
      <c r="BF11" s="679"/>
      <c r="BG11" s="680">
        <v>51826</v>
      </c>
      <c r="BH11" s="681"/>
      <c r="BI11" s="681"/>
      <c r="BJ11" s="681"/>
      <c r="BK11" s="681"/>
      <c r="BL11" s="681"/>
      <c r="BM11" s="681"/>
      <c r="BN11" s="682"/>
      <c r="BO11" s="683">
        <v>3.9</v>
      </c>
      <c r="BP11" s="683"/>
      <c r="BQ11" s="683"/>
      <c r="BR11" s="683"/>
      <c r="BS11" s="689" t="s">
        <v>127</v>
      </c>
      <c r="BT11" s="681"/>
      <c r="BU11" s="681"/>
      <c r="BV11" s="681"/>
      <c r="BW11" s="681"/>
      <c r="BX11" s="681"/>
      <c r="BY11" s="681"/>
      <c r="BZ11" s="681"/>
      <c r="CA11" s="681"/>
      <c r="CB11" s="690"/>
      <c r="CD11" s="695" t="s">
        <v>247</v>
      </c>
      <c r="CE11" s="696"/>
      <c r="CF11" s="696"/>
      <c r="CG11" s="696"/>
      <c r="CH11" s="696"/>
      <c r="CI11" s="696"/>
      <c r="CJ11" s="696"/>
      <c r="CK11" s="696"/>
      <c r="CL11" s="696"/>
      <c r="CM11" s="696"/>
      <c r="CN11" s="696"/>
      <c r="CO11" s="696"/>
      <c r="CP11" s="696"/>
      <c r="CQ11" s="697"/>
      <c r="CR11" s="680">
        <v>1159601</v>
      </c>
      <c r="CS11" s="681"/>
      <c r="CT11" s="681"/>
      <c r="CU11" s="681"/>
      <c r="CV11" s="681"/>
      <c r="CW11" s="681"/>
      <c r="CX11" s="681"/>
      <c r="CY11" s="682"/>
      <c r="CZ11" s="683">
        <v>6.7</v>
      </c>
      <c r="DA11" s="683"/>
      <c r="DB11" s="683"/>
      <c r="DC11" s="683"/>
      <c r="DD11" s="689">
        <v>782199</v>
      </c>
      <c r="DE11" s="681"/>
      <c r="DF11" s="681"/>
      <c r="DG11" s="681"/>
      <c r="DH11" s="681"/>
      <c r="DI11" s="681"/>
      <c r="DJ11" s="681"/>
      <c r="DK11" s="681"/>
      <c r="DL11" s="681"/>
      <c r="DM11" s="681"/>
      <c r="DN11" s="681"/>
      <c r="DO11" s="681"/>
      <c r="DP11" s="682"/>
      <c r="DQ11" s="689">
        <v>592481</v>
      </c>
      <c r="DR11" s="681"/>
      <c r="DS11" s="681"/>
      <c r="DT11" s="681"/>
      <c r="DU11" s="681"/>
      <c r="DV11" s="681"/>
      <c r="DW11" s="681"/>
      <c r="DX11" s="681"/>
      <c r="DY11" s="681"/>
      <c r="DZ11" s="681"/>
      <c r="EA11" s="681"/>
      <c r="EB11" s="681"/>
      <c r="EC11" s="690"/>
    </row>
    <row r="12" spans="2:143" ht="11.25" customHeight="1" x14ac:dyDescent="0.15">
      <c r="B12" s="677" t="s">
        <v>248</v>
      </c>
      <c r="C12" s="678"/>
      <c r="D12" s="678"/>
      <c r="E12" s="678"/>
      <c r="F12" s="678"/>
      <c r="G12" s="678"/>
      <c r="H12" s="678"/>
      <c r="I12" s="678"/>
      <c r="J12" s="678"/>
      <c r="K12" s="678"/>
      <c r="L12" s="678"/>
      <c r="M12" s="678"/>
      <c r="N12" s="678"/>
      <c r="O12" s="678"/>
      <c r="P12" s="678"/>
      <c r="Q12" s="679"/>
      <c r="R12" s="680">
        <v>216093</v>
      </c>
      <c r="S12" s="681"/>
      <c r="T12" s="681"/>
      <c r="U12" s="681"/>
      <c r="V12" s="681"/>
      <c r="W12" s="681"/>
      <c r="X12" s="681"/>
      <c r="Y12" s="682"/>
      <c r="Z12" s="683">
        <v>1.1000000000000001</v>
      </c>
      <c r="AA12" s="683"/>
      <c r="AB12" s="683"/>
      <c r="AC12" s="683"/>
      <c r="AD12" s="684">
        <v>216093</v>
      </c>
      <c r="AE12" s="684"/>
      <c r="AF12" s="684"/>
      <c r="AG12" s="684"/>
      <c r="AH12" s="684"/>
      <c r="AI12" s="684"/>
      <c r="AJ12" s="684"/>
      <c r="AK12" s="684"/>
      <c r="AL12" s="685">
        <v>5.8</v>
      </c>
      <c r="AM12" s="686"/>
      <c r="AN12" s="686"/>
      <c r="AO12" s="687"/>
      <c r="AP12" s="677" t="s">
        <v>249</v>
      </c>
      <c r="AQ12" s="678"/>
      <c r="AR12" s="678"/>
      <c r="AS12" s="678"/>
      <c r="AT12" s="678"/>
      <c r="AU12" s="678"/>
      <c r="AV12" s="678"/>
      <c r="AW12" s="678"/>
      <c r="AX12" s="678"/>
      <c r="AY12" s="678"/>
      <c r="AZ12" s="678"/>
      <c r="BA12" s="678"/>
      <c r="BB12" s="678"/>
      <c r="BC12" s="678"/>
      <c r="BD12" s="678"/>
      <c r="BE12" s="678"/>
      <c r="BF12" s="679"/>
      <c r="BG12" s="680">
        <v>663213</v>
      </c>
      <c r="BH12" s="681"/>
      <c r="BI12" s="681"/>
      <c r="BJ12" s="681"/>
      <c r="BK12" s="681"/>
      <c r="BL12" s="681"/>
      <c r="BM12" s="681"/>
      <c r="BN12" s="682"/>
      <c r="BO12" s="683">
        <v>50.5</v>
      </c>
      <c r="BP12" s="683"/>
      <c r="BQ12" s="683"/>
      <c r="BR12" s="683"/>
      <c r="BS12" s="689" t="s">
        <v>127</v>
      </c>
      <c r="BT12" s="681"/>
      <c r="BU12" s="681"/>
      <c r="BV12" s="681"/>
      <c r="BW12" s="681"/>
      <c r="BX12" s="681"/>
      <c r="BY12" s="681"/>
      <c r="BZ12" s="681"/>
      <c r="CA12" s="681"/>
      <c r="CB12" s="690"/>
      <c r="CD12" s="695" t="s">
        <v>250</v>
      </c>
      <c r="CE12" s="696"/>
      <c r="CF12" s="696"/>
      <c r="CG12" s="696"/>
      <c r="CH12" s="696"/>
      <c r="CI12" s="696"/>
      <c r="CJ12" s="696"/>
      <c r="CK12" s="696"/>
      <c r="CL12" s="696"/>
      <c r="CM12" s="696"/>
      <c r="CN12" s="696"/>
      <c r="CO12" s="696"/>
      <c r="CP12" s="696"/>
      <c r="CQ12" s="697"/>
      <c r="CR12" s="680">
        <v>173126</v>
      </c>
      <c r="CS12" s="681"/>
      <c r="CT12" s="681"/>
      <c r="CU12" s="681"/>
      <c r="CV12" s="681"/>
      <c r="CW12" s="681"/>
      <c r="CX12" s="681"/>
      <c r="CY12" s="682"/>
      <c r="CZ12" s="683">
        <v>1</v>
      </c>
      <c r="DA12" s="683"/>
      <c r="DB12" s="683"/>
      <c r="DC12" s="683"/>
      <c r="DD12" s="689" t="s">
        <v>226</v>
      </c>
      <c r="DE12" s="681"/>
      <c r="DF12" s="681"/>
      <c r="DG12" s="681"/>
      <c r="DH12" s="681"/>
      <c r="DI12" s="681"/>
      <c r="DJ12" s="681"/>
      <c r="DK12" s="681"/>
      <c r="DL12" s="681"/>
      <c r="DM12" s="681"/>
      <c r="DN12" s="681"/>
      <c r="DO12" s="681"/>
      <c r="DP12" s="682"/>
      <c r="DQ12" s="689">
        <v>89782</v>
      </c>
      <c r="DR12" s="681"/>
      <c r="DS12" s="681"/>
      <c r="DT12" s="681"/>
      <c r="DU12" s="681"/>
      <c r="DV12" s="681"/>
      <c r="DW12" s="681"/>
      <c r="DX12" s="681"/>
      <c r="DY12" s="681"/>
      <c r="DZ12" s="681"/>
      <c r="EA12" s="681"/>
      <c r="EB12" s="681"/>
      <c r="EC12" s="690"/>
    </row>
    <row r="13" spans="2:143" ht="11.25" customHeight="1" x14ac:dyDescent="0.15">
      <c r="B13" s="677" t="s">
        <v>251</v>
      </c>
      <c r="C13" s="678"/>
      <c r="D13" s="678"/>
      <c r="E13" s="678"/>
      <c r="F13" s="678"/>
      <c r="G13" s="678"/>
      <c r="H13" s="678"/>
      <c r="I13" s="678"/>
      <c r="J13" s="678"/>
      <c r="K13" s="678"/>
      <c r="L13" s="678"/>
      <c r="M13" s="678"/>
      <c r="N13" s="678"/>
      <c r="O13" s="678"/>
      <c r="P13" s="678"/>
      <c r="Q13" s="679"/>
      <c r="R13" s="680">
        <v>16856</v>
      </c>
      <c r="S13" s="681"/>
      <c r="T13" s="681"/>
      <c r="U13" s="681"/>
      <c r="V13" s="681"/>
      <c r="W13" s="681"/>
      <c r="X13" s="681"/>
      <c r="Y13" s="682"/>
      <c r="Z13" s="683">
        <v>0.1</v>
      </c>
      <c r="AA13" s="683"/>
      <c r="AB13" s="683"/>
      <c r="AC13" s="683"/>
      <c r="AD13" s="684">
        <v>16856</v>
      </c>
      <c r="AE13" s="684"/>
      <c r="AF13" s="684"/>
      <c r="AG13" s="684"/>
      <c r="AH13" s="684"/>
      <c r="AI13" s="684"/>
      <c r="AJ13" s="684"/>
      <c r="AK13" s="684"/>
      <c r="AL13" s="685">
        <v>0.4</v>
      </c>
      <c r="AM13" s="686"/>
      <c r="AN13" s="686"/>
      <c r="AO13" s="687"/>
      <c r="AP13" s="677" t="s">
        <v>252</v>
      </c>
      <c r="AQ13" s="678"/>
      <c r="AR13" s="678"/>
      <c r="AS13" s="678"/>
      <c r="AT13" s="678"/>
      <c r="AU13" s="678"/>
      <c r="AV13" s="678"/>
      <c r="AW13" s="678"/>
      <c r="AX13" s="678"/>
      <c r="AY13" s="678"/>
      <c r="AZ13" s="678"/>
      <c r="BA13" s="678"/>
      <c r="BB13" s="678"/>
      <c r="BC13" s="678"/>
      <c r="BD13" s="678"/>
      <c r="BE13" s="678"/>
      <c r="BF13" s="679"/>
      <c r="BG13" s="680">
        <v>663192</v>
      </c>
      <c r="BH13" s="681"/>
      <c r="BI13" s="681"/>
      <c r="BJ13" s="681"/>
      <c r="BK13" s="681"/>
      <c r="BL13" s="681"/>
      <c r="BM13" s="681"/>
      <c r="BN13" s="682"/>
      <c r="BO13" s="683">
        <v>50.5</v>
      </c>
      <c r="BP13" s="683"/>
      <c r="BQ13" s="683"/>
      <c r="BR13" s="683"/>
      <c r="BS13" s="689" t="s">
        <v>127</v>
      </c>
      <c r="BT13" s="681"/>
      <c r="BU13" s="681"/>
      <c r="BV13" s="681"/>
      <c r="BW13" s="681"/>
      <c r="BX13" s="681"/>
      <c r="BY13" s="681"/>
      <c r="BZ13" s="681"/>
      <c r="CA13" s="681"/>
      <c r="CB13" s="690"/>
      <c r="CD13" s="695" t="s">
        <v>253</v>
      </c>
      <c r="CE13" s="696"/>
      <c r="CF13" s="696"/>
      <c r="CG13" s="696"/>
      <c r="CH13" s="696"/>
      <c r="CI13" s="696"/>
      <c r="CJ13" s="696"/>
      <c r="CK13" s="696"/>
      <c r="CL13" s="696"/>
      <c r="CM13" s="696"/>
      <c r="CN13" s="696"/>
      <c r="CO13" s="696"/>
      <c r="CP13" s="696"/>
      <c r="CQ13" s="697"/>
      <c r="CR13" s="680">
        <v>7688084</v>
      </c>
      <c r="CS13" s="681"/>
      <c r="CT13" s="681"/>
      <c r="CU13" s="681"/>
      <c r="CV13" s="681"/>
      <c r="CW13" s="681"/>
      <c r="CX13" s="681"/>
      <c r="CY13" s="682"/>
      <c r="CZ13" s="683">
        <v>44.6</v>
      </c>
      <c r="DA13" s="683"/>
      <c r="DB13" s="683"/>
      <c r="DC13" s="683"/>
      <c r="DD13" s="689">
        <v>1773787</v>
      </c>
      <c r="DE13" s="681"/>
      <c r="DF13" s="681"/>
      <c r="DG13" s="681"/>
      <c r="DH13" s="681"/>
      <c r="DI13" s="681"/>
      <c r="DJ13" s="681"/>
      <c r="DK13" s="681"/>
      <c r="DL13" s="681"/>
      <c r="DM13" s="681"/>
      <c r="DN13" s="681"/>
      <c r="DO13" s="681"/>
      <c r="DP13" s="682"/>
      <c r="DQ13" s="689">
        <v>1007820</v>
      </c>
      <c r="DR13" s="681"/>
      <c r="DS13" s="681"/>
      <c r="DT13" s="681"/>
      <c r="DU13" s="681"/>
      <c r="DV13" s="681"/>
      <c r="DW13" s="681"/>
      <c r="DX13" s="681"/>
      <c r="DY13" s="681"/>
      <c r="DZ13" s="681"/>
      <c r="EA13" s="681"/>
      <c r="EB13" s="681"/>
      <c r="EC13" s="690"/>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683" t="s">
        <v>127</v>
      </c>
      <c r="AA14" s="683"/>
      <c r="AB14" s="683"/>
      <c r="AC14" s="683"/>
      <c r="AD14" s="684" t="s">
        <v>127</v>
      </c>
      <c r="AE14" s="684"/>
      <c r="AF14" s="684"/>
      <c r="AG14" s="684"/>
      <c r="AH14" s="684"/>
      <c r="AI14" s="684"/>
      <c r="AJ14" s="684"/>
      <c r="AK14" s="684"/>
      <c r="AL14" s="685" t="s">
        <v>127</v>
      </c>
      <c r="AM14" s="686"/>
      <c r="AN14" s="686"/>
      <c r="AO14" s="687"/>
      <c r="AP14" s="677" t="s">
        <v>255</v>
      </c>
      <c r="AQ14" s="678"/>
      <c r="AR14" s="678"/>
      <c r="AS14" s="678"/>
      <c r="AT14" s="678"/>
      <c r="AU14" s="678"/>
      <c r="AV14" s="678"/>
      <c r="AW14" s="678"/>
      <c r="AX14" s="678"/>
      <c r="AY14" s="678"/>
      <c r="AZ14" s="678"/>
      <c r="BA14" s="678"/>
      <c r="BB14" s="678"/>
      <c r="BC14" s="678"/>
      <c r="BD14" s="678"/>
      <c r="BE14" s="678"/>
      <c r="BF14" s="679"/>
      <c r="BG14" s="680">
        <v>40922</v>
      </c>
      <c r="BH14" s="681"/>
      <c r="BI14" s="681"/>
      <c r="BJ14" s="681"/>
      <c r="BK14" s="681"/>
      <c r="BL14" s="681"/>
      <c r="BM14" s="681"/>
      <c r="BN14" s="682"/>
      <c r="BO14" s="683">
        <v>3.1</v>
      </c>
      <c r="BP14" s="683"/>
      <c r="BQ14" s="683"/>
      <c r="BR14" s="683"/>
      <c r="BS14" s="689" t="s">
        <v>127</v>
      </c>
      <c r="BT14" s="681"/>
      <c r="BU14" s="681"/>
      <c r="BV14" s="681"/>
      <c r="BW14" s="681"/>
      <c r="BX14" s="681"/>
      <c r="BY14" s="681"/>
      <c r="BZ14" s="681"/>
      <c r="CA14" s="681"/>
      <c r="CB14" s="690"/>
      <c r="CD14" s="695" t="s">
        <v>256</v>
      </c>
      <c r="CE14" s="696"/>
      <c r="CF14" s="696"/>
      <c r="CG14" s="696"/>
      <c r="CH14" s="696"/>
      <c r="CI14" s="696"/>
      <c r="CJ14" s="696"/>
      <c r="CK14" s="696"/>
      <c r="CL14" s="696"/>
      <c r="CM14" s="696"/>
      <c r="CN14" s="696"/>
      <c r="CO14" s="696"/>
      <c r="CP14" s="696"/>
      <c r="CQ14" s="697"/>
      <c r="CR14" s="680">
        <v>285114</v>
      </c>
      <c r="CS14" s="681"/>
      <c r="CT14" s="681"/>
      <c r="CU14" s="681"/>
      <c r="CV14" s="681"/>
      <c r="CW14" s="681"/>
      <c r="CX14" s="681"/>
      <c r="CY14" s="682"/>
      <c r="CZ14" s="683">
        <v>1.7</v>
      </c>
      <c r="DA14" s="683"/>
      <c r="DB14" s="683"/>
      <c r="DC14" s="683"/>
      <c r="DD14" s="689">
        <v>9089</v>
      </c>
      <c r="DE14" s="681"/>
      <c r="DF14" s="681"/>
      <c r="DG14" s="681"/>
      <c r="DH14" s="681"/>
      <c r="DI14" s="681"/>
      <c r="DJ14" s="681"/>
      <c r="DK14" s="681"/>
      <c r="DL14" s="681"/>
      <c r="DM14" s="681"/>
      <c r="DN14" s="681"/>
      <c r="DO14" s="681"/>
      <c r="DP14" s="682"/>
      <c r="DQ14" s="689">
        <v>267002</v>
      </c>
      <c r="DR14" s="681"/>
      <c r="DS14" s="681"/>
      <c r="DT14" s="681"/>
      <c r="DU14" s="681"/>
      <c r="DV14" s="681"/>
      <c r="DW14" s="681"/>
      <c r="DX14" s="681"/>
      <c r="DY14" s="681"/>
      <c r="DZ14" s="681"/>
      <c r="EA14" s="681"/>
      <c r="EB14" s="681"/>
      <c r="EC14" s="690"/>
    </row>
    <row r="15" spans="2:143" ht="11.25" customHeight="1" x14ac:dyDescent="0.15">
      <c r="B15" s="677" t="s">
        <v>257</v>
      </c>
      <c r="C15" s="678"/>
      <c r="D15" s="678"/>
      <c r="E15" s="678"/>
      <c r="F15" s="678"/>
      <c r="G15" s="678"/>
      <c r="H15" s="678"/>
      <c r="I15" s="678"/>
      <c r="J15" s="678"/>
      <c r="K15" s="678"/>
      <c r="L15" s="678"/>
      <c r="M15" s="678"/>
      <c r="N15" s="678"/>
      <c r="O15" s="678"/>
      <c r="P15" s="678"/>
      <c r="Q15" s="679"/>
      <c r="R15" s="680">
        <v>24241</v>
      </c>
      <c r="S15" s="681"/>
      <c r="T15" s="681"/>
      <c r="U15" s="681"/>
      <c r="V15" s="681"/>
      <c r="W15" s="681"/>
      <c r="X15" s="681"/>
      <c r="Y15" s="682"/>
      <c r="Z15" s="683">
        <v>0.1</v>
      </c>
      <c r="AA15" s="683"/>
      <c r="AB15" s="683"/>
      <c r="AC15" s="683"/>
      <c r="AD15" s="684">
        <v>24241</v>
      </c>
      <c r="AE15" s="684"/>
      <c r="AF15" s="684"/>
      <c r="AG15" s="684"/>
      <c r="AH15" s="684"/>
      <c r="AI15" s="684"/>
      <c r="AJ15" s="684"/>
      <c r="AK15" s="684"/>
      <c r="AL15" s="685">
        <v>0.6</v>
      </c>
      <c r="AM15" s="686"/>
      <c r="AN15" s="686"/>
      <c r="AO15" s="687"/>
      <c r="AP15" s="677" t="s">
        <v>258</v>
      </c>
      <c r="AQ15" s="678"/>
      <c r="AR15" s="678"/>
      <c r="AS15" s="678"/>
      <c r="AT15" s="678"/>
      <c r="AU15" s="678"/>
      <c r="AV15" s="678"/>
      <c r="AW15" s="678"/>
      <c r="AX15" s="678"/>
      <c r="AY15" s="678"/>
      <c r="AZ15" s="678"/>
      <c r="BA15" s="678"/>
      <c r="BB15" s="678"/>
      <c r="BC15" s="678"/>
      <c r="BD15" s="678"/>
      <c r="BE15" s="678"/>
      <c r="BF15" s="679"/>
      <c r="BG15" s="680">
        <v>75838</v>
      </c>
      <c r="BH15" s="681"/>
      <c r="BI15" s="681"/>
      <c r="BJ15" s="681"/>
      <c r="BK15" s="681"/>
      <c r="BL15" s="681"/>
      <c r="BM15" s="681"/>
      <c r="BN15" s="682"/>
      <c r="BO15" s="683">
        <v>5.8</v>
      </c>
      <c r="BP15" s="683"/>
      <c r="BQ15" s="683"/>
      <c r="BR15" s="683"/>
      <c r="BS15" s="689" t="s">
        <v>127</v>
      </c>
      <c r="BT15" s="681"/>
      <c r="BU15" s="681"/>
      <c r="BV15" s="681"/>
      <c r="BW15" s="681"/>
      <c r="BX15" s="681"/>
      <c r="BY15" s="681"/>
      <c r="BZ15" s="681"/>
      <c r="CA15" s="681"/>
      <c r="CB15" s="690"/>
      <c r="CD15" s="695" t="s">
        <v>259</v>
      </c>
      <c r="CE15" s="696"/>
      <c r="CF15" s="696"/>
      <c r="CG15" s="696"/>
      <c r="CH15" s="696"/>
      <c r="CI15" s="696"/>
      <c r="CJ15" s="696"/>
      <c r="CK15" s="696"/>
      <c r="CL15" s="696"/>
      <c r="CM15" s="696"/>
      <c r="CN15" s="696"/>
      <c r="CO15" s="696"/>
      <c r="CP15" s="696"/>
      <c r="CQ15" s="697"/>
      <c r="CR15" s="680">
        <v>669370</v>
      </c>
      <c r="CS15" s="681"/>
      <c r="CT15" s="681"/>
      <c r="CU15" s="681"/>
      <c r="CV15" s="681"/>
      <c r="CW15" s="681"/>
      <c r="CX15" s="681"/>
      <c r="CY15" s="682"/>
      <c r="CZ15" s="683">
        <v>3.9</v>
      </c>
      <c r="DA15" s="683"/>
      <c r="DB15" s="683"/>
      <c r="DC15" s="683"/>
      <c r="DD15" s="689">
        <v>48924</v>
      </c>
      <c r="DE15" s="681"/>
      <c r="DF15" s="681"/>
      <c r="DG15" s="681"/>
      <c r="DH15" s="681"/>
      <c r="DI15" s="681"/>
      <c r="DJ15" s="681"/>
      <c r="DK15" s="681"/>
      <c r="DL15" s="681"/>
      <c r="DM15" s="681"/>
      <c r="DN15" s="681"/>
      <c r="DO15" s="681"/>
      <c r="DP15" s="682"/>
      <c r="DQ15" s="689">
        <v>470954</v>
      </c>
      <c r="DR15" s="681"/>
      <c r="DS15" s="681"/>
      <c r="DT15" s="681"/>
      <c r="DU15" s="681"/>
      <c r="DV15" s="681"/>
      <c r="DW15" s="681"/>
      <c r="DX15" s="681"/>
      <c r="DY15" s="681"/>
      <c r="DZ15" s="681"/>
      <c r="EA15" s="681"/>
      <c r="EB15" s="681"/>
      <c r="EC15" s="690"/>
    </row>
    <row r="16" spans="2:143" ht="11.25" customHeight="1" x14ac:dyDescent="0.15">
      <c r="B16" s="677" t="s">
        <v>260</v>
      </c>
      <c r="C16" s="678"/>
      <c r="D16" s="678"/>
      <c r="E16" s="678"/>
      <c r="F16" s="678"/>
      <c r="G16" s="678"/>
      <c r="H16" s="678"/>
      <c r="I16" s="678"/>
      <c r="J16" s="678"/>
      <c r="K16" s="678"/>
      <c r="L16" s="678"/>
      <c r="M16" s="678"/>
      <c r="N16" s="678"/>
      <c r="O16" s="678"/>
      <c r="P16" s="678"/>
      <c r="Q16" s="679"/>
      <c r="R16" s="680" t="s">
        <v>127</v>
      </c>
      <c r="S16" s="681"/>
      <c r="T16" s="681"/>
      <c r="U16" s="681"/>
      <c r="V16" s="681"/>
      <c r="W16" s="681"/>
      <c r="X16" s="681"/>
      <c r="Y16" s="682"/>
      <c r="Z16" s="683" t="s">
        <v>127</v>
      </c>
      <c r="AA16" s="683"/>
      <c r="AB16" s="683"/>
      <c r="AC16" s="683"/>
      <c r="AD16" s="684" t="s">
        <v>127</v>
      </c>
      <c r="AE16" s="684"/>
      <c r="AF16" s="684"/>
      <c r="AG16" s="684"/>
      <c r="AH16" s="684"/>
      <c r="AI16" s="684"/>
      <c r="AJ16" s="684"/>
      <c r="AK16" s="684"/>
      <c r="AL16" s="685" t="s">
        <v>127</v>
      </c>
      <c r="AM16" s="686"/>
      <c r="AN16" s="686"/>
      <c r="AO16" s="687"/>
      <c r="AP16" s="677" t="s">
        <v>261</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683" t="s">
        <v>127</v>
      </c>
      <c r="BP16" s="683"/>
      <c r="BQ16" s="683"/>
      <c r="BR16" s="683"/>
      <c r="BS16" s="689" t="s">
        <v>127</v>
      </c>
      <c r="BT16" s="681"/>
      <c r="BU16" s="681"/>
      <c r="BV16" s="681"/>
      <c r="BW16" s="681"/>
      <c r="BX16" s="681"/>
      <c r="BY16" s="681"/>
      <c r="BZ16" s="681"/>
      <c r="CA16" s="681"/>
      <c r="CB16" s="690"/>
      <c r="CD16" s="695" t="s">
        <v>262</v>
      </c>
      <c r="CE16" s="696"/>
      <c r="CF16" s="696"/>
      <c r="CG16" s="696"/>
      <c r="CH16" s="696"/>
      <c r="CI16" s="696"/>
      <c r="CJ16" s="696"/>
      <c r="CK16" s="696"/>
      <c r="CL16" s="696"/>
      <c r="CM16" s="696"/>
      <c r="CN16" s="696"/>
      <c r="CO16" s="696"/>
      <c r="CP16" s="696"/>
      <c r="CQ16" s="697"/>
      <c r="CR16" s="680">
        <v>1812898</v>
      </c>
      <c r="CS16" s="681"/>
      <c r="CT16" s="681"/>
      <c r="CU16" s="681"/>
      <c r="CV16" s="681"/>
      <c r="CW16" s="681"/>
      <c r="CX16" s="681"/>
      <c r="CY16" s="682"/>
      <c r="CZ16" s="683">
        <v>10.5</v>
      </c>
      <c r="DA16" s="683"/>
      <c r="DB16" s="683"/>
      <c r="DC16" s="683"/>
      <c r="DD16" s="689" t="s">
        <v>127</v>
      </c>
      <c r="DE16" s="681"/>
      <c r="DF16" s="681"/>
      <c r="DG16" s="681"/>
      <c r="DH16" s="681"/>
      <c r="DI16" s="681"/>
      <c r="DJ16" s="681"/>
      <c r="DK16" s="681"/>
      <c r="DL16" s="681"/>
      <c r="DM16" s="681"/>
      <c r="DN16" s="681"/>
      <c r="DO16" s="681"/>
      <c r="DP16" s="682"/>
      <c r="DQ16" s="689">
        <v>1110759</v>
      </c>
      <c r="DR16" s="681"/>
      <c r="DS16" s="681"/>
      <c r="DT16" s="681"/>
      <c r="DU16" s="681"/>
      <c r="DV16" s="681"/>
      <c r="DW16" s="681"/>
      <c r="DX16" s="681"/>
      <c r="DY16" s="681"/>
      <c r="DZ16" s="681"/>
      <c r="EA16" s="681"/>
      <c r="EB16" s="681"/>
      <c r="EC16" s="690"/>
    </row>
    <row r="17" spans="2:133" ht="11.25" customHeight="1" x14ac:dyDescent="0.15">
      <c r="B17" s="677" t="s">
        <v>263</v>
      </c>
      <c r="C17" s="678"/>
      <c r="D17" s="678"/>
      <c r="E17" s="678"/>
      <c r="F17" s="678"/>
      <c r="G17" s="678"/>
      <c r="H17" s="678"/>
      <c r="I17" s="678"/>
      <c r="J17" s="678"/>
      <c r="K17" s="678"/>
      <c r="L17" s="678"/>
      <c r="M17" s="678"/>
      <c r="N17" s="678"/>
      <c r="O17" s="678"/>
      <c r="P17" s="678"/>
      <c r="Q17" s="679"/>
      <c r="R17" s="680">
        <v>9530</v>
      </c>
      <c r="S17" s="681"/>
      <c r="T17" s="681"/>
      <c r="U17" s="681"/>
      <c r="V17" s="681"/>
      <c r="W17" s="681"/>
      <c r="X17" s="681"/>
      <c r="Y17" s="682"/>
      <c r="Z17" s="683">
        <v>0</v>
      </c>
      <c r="AA17" s="683"/>
      <c r="AB17" s="683"/>
      <c r="AC17" s="683"/>
      <c r="AD17" s="684">
        <v>9530</v>
      </c>
      <c r="AE17" s="684"/>
      <c r="AF17" s="684"/>
      <c r="AG17" s="684"/>
      <c r="AH17" s="684"/>
      <c r="AI17" s="684"/>
      <c r="AJ17" s="684"/>
      <c r="AK17" s="684"/>
      <c r="AL17" s="685">
        <v>0.3</v>
      </c>
      <c r="AM17" s="686"/>
      <c r="AN17" s="686"/>
      <c r="AO17" s="687"/>
      <c r="AP17" s="677" t="s">
        <v>264</v>
      </c>
      <c r="AQ17" s="678"/>
      <c r="AR17" s="678"/>
      <c r="AS17" s="678"/>
      <c r="AT17" s="678"/>
      <c r="AU17" s="678"/>
      <c r="AV17" s="678"/>
      <c r="AW17" s="678"/>
      <c r="AX17" s="678"/>
      <c r="AY17" s="678"/>
      <c r="AZ17" s="678"/>
      <c r="BA17" s="678"/>
      <c r="BB17" s="678"/>
      <c r="BC17" s="678"/>
      <c r="BD17" s="678"/>
      <c r="BE17" s="678"/>
      <c r="BF17" s="679"/>
      <c r="BG17" s="680" t="s">
        <v>226</v>
      </c>
      <c r="BH17" s="681"/>
      <c r="BI17" s="681"/>
      <c r="BJ17" s="681"/>
      <c r="BK17" s="681"/>
      <c r="BL17" s="681"/>
      <c r="BM17" s="681"/>
      <c r="BN17" s="682"/>
      <c r="BO17" s="683" t="s">
        <v>226</v>
      </c>
      <c r="BP17" s="683"/>
      <c r="BQ17" s="683"/>
      <c r="BR17" s="683"/>
      <c r="BS17" s="689" t="s">
        <v>127</v>
      </c>
      <c r="BT17" s="681"/>
      <c r="BU17" s="681"/>
      <c r="BV17" s="681"/>
      <c r="BW17" s="681"/>
      <c r="BX17" s="681"/>
      <c r="BY17" s="681"/>
      <c r="BZ17" s="681"/>
      <c r="CA17" s="681"/>
      <c r="CB17" s="690"/>
      <c r="CD17" s="695" t="s">
        <v>265</v>
      </c>
      <c r="CE17" s="696"/>
      <c r="CF17" s="696"/>
      <c r="CG17" s="696"/>
      <c r="CH17" s="696"/>
      <c r="CI17" s="696"/>
      <c r="CJ17" s="696"/>
      <c r="CK17" s="696"/>
      <c r="CL17" s="696"/>
      <c r="CM17" s="696"/>
      <c r="CN17" s="696"/>
      <c r="CO17" s="696"/>
      <c r="CP17" s="696"/>
      <c r="CQ17" s="697"/>
      <c r="CR17" s="680">
        <v>549650</v>
      </c>
      <c r="CS17" s="681"/>
      <c r="CT17" s="681"/>
      <c r="CU17" s="681"/>
      <c r="CV17" s="681"/>
      <c r="CW17" s="681"/>
      <c r="CX17" s="681"/>
      <c r="CY17" s="682"/>
      <c r="CZ17" s="683">
        <v>3.2</v>
      </c>
      <c r="DA17" s="683"/>
      <c r="DB17" s="683"/>
      <c r="DC17" s="683"/>
      <c r="DD17" s="689" t="s">
        <v>127</v>
      </c>
      <c r="DE17" s="681"/>
      <c r="DF17" s="681"/>
      <c r="DG17" s="681"/>
      <c r="DH17" s="681"/>
      <c r="DI17" s="681"/>
      <c r="DJ17" s="681"/>
      <c r="DK17" s="681"/>
      <c r="DL17" s="681"/>
      <c r="DM17" s="681"/>
      <c r="DN17" s="681"/>
      <c r="DO17" s="681"/>
      <c r="DP17" s="682"/>
      <c r="DQ17" s="689">
        <v>466047</v>
      </c>
      <c r="DR17" s="681"/>
      <c r="DS17" s="681"/>
      <c r="DT17" s="681"/>
      <c r="DU17" s="681"/>
      <c r="DV17" s="681"/>
      <c r="DW17" s="681"/>
      <c r="DX17" s="681"/>
      <c r="DY17" s="681"/>
      <c r="DZ17" s="681"/>
      <c r="EA17" s="681"/>
      <c r="EB17" s="681"/>
      <c r="EC17" s="690"/>
    </row>
    <row r="18" spans="2:133" ht="11.25" customHeight="1" x14ac:dyDescent="0.15">
      <c r="B18" s="677" t="s">
        <v>266</v>
      </c>
      <c r="C18" s="678"/>
      <c r="D18" s="678"/>
      <c r="E18" s="678"/>
      <c r="F18" s="678"/>
      <c r="G18" s="678"/>
      <c r="H18" s="678"/>
      <c r="I18" s="678"/>
      <c r="J18" s="678"/>
      <c r="K18" s="678"/>
      <c r="L18" s="678"/>
      <c r="M18" s="678"/>
      <c r="N18" s="678"/>
      <c r="O18" s="678"/>
      <c r="P18" s="678"/>
      <c r="Q18" s="679"/>
      <c r="R18" s="680">
        <v>2324111</v>
      </c>
      <c r="S18" s="681"/>
      <c r="T18" s="681"/>
      <c r="U18" s="681"/>
      <c r="V18" s="681"/>
      <c r="W18" s="681"/>
      <c r="X18" s="681"/>
      <c r="Y18" s="682"/>
      <c r="Z18" s="683">
        <v>12</v>
      </c>
      <c r="AA18" s="683"/>
      <c r="AB18" s="683"/>
      <c r="AC18" s="683"/>
      <c r="AD18" s="684">
        <v>2076273</v>
      </c>
      <c r="AE18" s="684"/>
      <c r="AF18" s="684"/>
      <c r="AG18" s="684"/>
      <c r="AH18" s="684"/>
      <c r="AI18" s="684"/>
      <c r="AJ18" s="684"/>
      <c r="AK18" s="684"/>
      <c r="AL18" s="685">
        <v>55.3</v>
      </c>
      <c r="AM18" s="686"/>
      <c r="AN18" s="686"/>
      <c r="AO18" s="687"/>
      <c r="AP18" s="677" t="s">
        <v>267</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683" t="s">
        <v>226</v>
      </c>
      <c r="BP18" s="683"/>
      <c r="BQ18" s="683"/>
      <c r="BR18" s="683"/>
      <c r="BS18" s="689" t="s">
        <v>127</v>
      </c>
      <c r="BT18" s="681"/>
      <c r="BU18" s="681"/>
      <c r="BV18" s="681"/>
      <c r="BW18" s="681"/>
      <c r="BX18" s="681"/>
      <c r="BY18" s="681"/>
      <c r="BZ18" s="681"/>
      <c r="CA18" s="681"/>
      <c r="CB18" s="690"/>
      <c r="CD18" s="695" t="s">
        <v>268</v>
      </c>
      <c r="CE18" s="696"/>
      <c r="CF18" s="696"/>
      <c r="CG18" s="696"/>
      <c r="CH18" s="696"/>
      <c r="CI18" s="696"/>
      <c r="CJ18" s="696"/>
      <c r="CK18" s="696"/>
      <c r="CL18" s="696"/>
      <c r="CM18" s="696"/>
      <c r="CN18" s="696"/>
      <c r="CO18" s="696"/>
      <c r="CP18" s="696"/>
      <c r="CQ18" s="697"/>
      <c r="CR18" s="680" t="s">
        <v>226</v>
      </c>
      <c r="CS18" s="681"/>
      <c r="CT18" s="681"/>
      <c r="CU18" s="681"/>
      <c r="CV18" s="681"/>
      <c r="CW18" s="681"/>
      <c r="CX18" s="681"/>
      <c r="CY18" s="682"/>
      <c r="CZ18" s="683" t="s">
        <v>226</v>
      </c>
      <c r="DA18" s="683"/>
      <c r="DB18" s="683"/>
      <c r="DC18" s="683"/>
      <c r="DD18" s="689" t="s">
        <v>127</v>
      </c>
      <c r="DE18" s="681"/>
      <c r="DF18" s="681"/>
      <c r="DG18" s="681"/>
      <c r="DH18" s="681"/>
      <c r="DI18" s="681"/>
      <c r="DJ18" s="681"/>
      <c r="DK18" s="681"/>
      <c r="DL18" s="681"/>
      <c r="DM18" s="681"/>
      <c r="DN18" s="681"/>
      <c r="DO18" s="681"/>
      <c r="DP18" s="682"/>
      <c r="DQ18" s="689" t="s">
        <v>127</v>
      </c>
      <c r="DR18" s="681"/>
      <c r="DS18" s="681"/>
      <c r="DT18" s="681"/>
      <c r="DU18" s="681"/>
      <c r="DV18" s="681"/>
      <c r="DW18" s="681"/>
      <c r="DX18" s="681"/>
      <c r="DY18" s="681"/>
      <c r="DZ18" s="681"/>
      <c r="EA18" s="681"/>
      <c r="EB18" s="681"/>
      <c r="EC18" s="690"/>
    </row>
    <row r="19" spans="2:133" ht="11.25" customHeight="1" x14ac:dyDescent="0.15">
      <c r="B19" s="677" t="s">
        <v>269</v>
      </c>
      <c r="C19" s="678"/>
      <c r="D19" s="678"/>
      <c r="E19" s="678"/>
      <c r="F19" s="678"/>
      <c r="G19" s="678"/>
      <c r="H19" s="678"/>
      <c r="I19" s="678"/>
      <c r="J19" s="678"/>
      <c r="K19" s="678"/>
      <c r="L19" s="678"/>
      <c r="M19" s="678"/>
      <c r="N19" s="678"/>
      <c r="O19" s="678"/>
      <c r="P19" s="678"/>
      <c r="Q19" s="679"/>
      <c r="R19" s="680">
        <v>2076273</v>
      </c>
      <c r="S19" s="681"/>
      <c r="T19" s="681"/>
      <c r="U19" s="681"/>
      <c r="V19" s="681"/>
      <c r="W19" s="681"/>
      <c r="X19" s="681"/>
      <c r="Y19" s="682"/>
      <c r="Z19" s="683">
        <v>10.7</v>
      </c>
      <c r="AA19" s="683"/>
      <c r="AB19" s="683"/>
      <c r="AC19" s="683"/>
      <c r="AD19" s="684">
        <v>2076273</v>
      </c>
      <c r="AE19" s="684"/>
      <c r="AF19" s="684"/>
      <c r="AG19" s="684"/>
      <c r="AH19" s="684"/>
      <c r="AI19" s="684"/>
      <c r="AJ19" s="684"/>
      <c r="AK19" s="684"/>
      <c r="AL19" s="685">
        <v>55.3</v>
      </c>
      <c r="AM19" s="686"/>
      <c r="AN19" s="686"/>
      <c r="AO19" s="687"/>
      <c r="AP19" s="677" t="s">
        <v>270</v>
      </c>
      <c r="AQ19" s="678"/>
      <c r="AR19" s="678"/>
      <c r="AS19" s="678"/>
      <c r="AT19" s="678"/>
      <c r="AU19" s="678"/>
      <c r="AV19" s="678"/>
      <c r="AW19" s="678"/>
      <c r="AX19" s="678"/>
      <c r="AY19" s="678"/>
      <c r="AZ19" s="678"/>
      <c r="BA19" s="678"/>
      <c r="BB19" s="678"/>
      <c r="BC19" s="678"/>
      <c r="BD19" s="678"/>
      <c r="BE19" s="678"/>
      <c r="BF19" s="679"/>
      <c r="BG19" s="680" t="s">
        <v>127</v>
      </c>
      <c r="BH19" s="681"/>
      <c r="BI19" s="681"/>
      <c r="BJ19" s="681"/>
      <c r="BK19" s="681"/>
      <c r="BL19" s="681"/>
      <c r="BM19" s="681"/>
      <c r="BN19" s="682"/>
      <c r="BO19" s="683" t="s">
        <v>127</v>
      </c>
      <c r="BP19" s="683"/>
      <c r="BQ19" s="683"/>
      <c r="BR19" s="683"/>
      <c r="BS19" s="689" t="s">
        <v>127</v>
      </c>
      <c r="BT19" s="681"/>
      <c r="BU19" s="681"/>
      <c r="BV19" s="681"/>
      <c r="BW19" s="681"/>
      <c r="BX19" s="681"/>
      <c r="BY19" s="681"/>
      <c r="BZ19" s="681"/>
      <c r="CA19" s="681"/>
      <c r="CB19" s="690"/>
      <c r="CD19" s="695" t="s">
        <v>271</v>
      </c>
      <c r="CE19" s="696"/>
      <c r="CF19" s="696"/>
      <c r="CG19" s="696"/>
      <c r="CH19" s="696"/>
      <c r="CI19" s="696"/>
      <c r="CJ19" s="696"/>
      <c r="CK19" s="696"/>
      <c r="CL19" s="696"/>
      <c r="CM19" s="696"/>
      <c r="CN19" s="696"/>
      <c r="CO19" s="696"/>
      <c r="CP19" s="696"/>
      <c r="CQ19" s="697"/>
      <c r="CR19" s="680" t="s">
        <v>226</v>
      </c>
      <c r="CS19" s="681"/>
      <c r="CT19" s="681"/>
      <c r="CU19" s="681"/>
      <c r="CV19" s="681"/>
      <c r="CW19" s="681"/>
      <c r="CX19" s="681"/>
      <c r="CY19" s="682"/>
      <c r="CZ19" s="683" t="s">
        <v>226</v>
      </c>
      <c r="DA19" s="683"/>
      <c r="DB19" s="683"/>
      <c r="DC19" s="683"/>
      <c r="DD19" s="689" t="s">
        <v>226</v>
      </c>
      <c r="DE19" s="681"/>
      <c r="DF19" s="681"/>
      <c r="DG19" s="681"/>
      <c r="DH19" s="681"/>
      <c r="DI19" s="681"/>
      <c r="DJ19" s="681"/>
      <c r="DK19" s="681"/>
      <c r="DL19" s="681"/>
      <c r="DM19" s="681"/>
      <c r="DN19" s="681"/>
      <c r="DO19" s="681"/>
      <c r="DP19" s="682"/>
      <c r="DQ19" s="689" t="s">
        <v>127</v>
      </c>
      <c r="DR19" s="681"/>
      <c r="DS19" s="681"/>
      <c r="DT19" s="681"/>
      <c r="DU19" s="681"/>
      <c r="DV19" s="681"/>
      <c r="DW19" s="681"/>
      <c r="DX19" s="681"/>
      <c r="DY19" s="681"/>
      <c r="DZ19" s="681"/>
      <c r="EA19" s="681"/>
      <c r="EB19" s="681"/>
      <c r="EC19" s="690"/>
    </row>
    <row r="20" spans="2:133" ht="11.25" customHeight="1" x14ac:dyDescent="0.15">
      <c r="B20" s="677" t="s">
        <v>272</v>
      </c>
      <c r="C20" s="678"/>
      <c r="D20" s="678"/>
      <c r="E20" s="678"/>
      <c r="F20" s="678"/>
      <c r="G20" s="678"/>
      <c r="H20" s="678"/>
      <c r="I20" s="678"/>
      <c r="J20" s="678"/>
      <c r="K20" s="678"/>
      <c r="L20" s="678"/>
      <c r="M20" s="678"/>
      <c r="N20" s="678"/>
      <c r="O20" s="678"/>
      <c r="P20" s="678"/>
      <c r="Q20" s="679"/>
      <c r="R20" s="680">
        <v>247838</v>
      </c>
      <c r="S20" s="681"/>
      <c r="T20" s="681"/>
      <c r="U20" s="681"/>
      <c r="V20" s="681"/>
      <c r="W20" s="681"/>
      <c r="X20" s="681"/>
      <c r="Y20" s="682"/>
      <c r="Z20" s="683">
        <v>1.3</v>
      </c>
      <c r="AA20" s="683"/>
      <c r="AB20" s="683"/>
      <c r="AC20" s="683"/>
      <c r="AD20" s="684" t="s">
        <v>226</v>
      </c>
      <c r="AE20" s="684"/>
      <c r="AF20" s="684"/>
      <c r="AG20" s="684"/>
      <c r="AH20" s="684"/>
      <c r="AI20" s="684"/>
      <c r="AJ20" s="684"/>
      <c r="AK20" s="684"/>
      <c r="AL20" s="685" t="s">
        <v>127</v>
      </c>
      <c r="AM20" s="686"/>
      <c r="AN20" s="686"/>
      <c r="AO20" s="687"/>
      <c r="AP20" s="677" t="s">
        <v>273</v>
      </c>
      <c r="AQ20" s="678"/>
      <c r="AR20" s="678"/>
      <c r="AS20" s="678"/>
      <c r="AT20" s="678"/>
      <c r="AU20" s="678"/>
      <c r="AV20" s="678"/>
      <c r="AW20" s="678"/>
      <c r="AX20" s="678"/>
      <c r="AY20" s="678"/>
      <c r="AZ20" s="678"/>
      <c r="BA20" s="678"/>
      <c r="BB20" s="678"/>
      <c r="BC20" s="678"/>
      <c r="BD20" s="678"/>
      <c r="BE20" s="678"/>
      <c r="BF20" s="679"/>
      <c r="BG20" s="680" t="s">
        <v>127</v>
      </c>
      <c r="BH20" s="681"/>
      <c r="BI20" s="681"/>
      <c r="BJ20" s="681"/>
      <c r="BK20" s="681"/>
      <c r="BL20" s="681"/>
      <c r="BM20" s="681"/>
      <c r="BN20" s="682"/>
      <c r="BO20" s="683" t="s">
        <v>127</v>
      </c>
      <c r="BP20" s="683"/>
      <c r="BQ20" s="683"/>
      <c r="BR20" s="683"/>
      <c r="BS20" s="689" t="s">
        <v>127</v>
      </c>
      <c r="BT20" s="681"/>
      <c r="BU20" s="681"/>
      <c r="BV20" s="681"/>
      <c r="BW20" s="681"/>
      <c r="BX20" s="681"/>
      <c r="BY20" s="681"/>
      <c r="BZ20" s="681"/>
      <c r="CA20" s="681"/>
      <c r="CB20" s="690"/>
      <c r="CD20" s="695" t="s">
        <v>274</v>
      </c>
      <c r="CE20" s="696"/>
      <c r="CF20" s="696"/>
      <c r="CG20" s="696"/>
      <c r="CH20" s="696"/>
      <c r="CI20" s="696"/>
      <c r="CJ20" s="696"/>
      <c r="CK20" s="696"/>
      <c r="CL20" s="696"/>
      <c r="CM20" s="696"/>
      <c r="CN20" s="696"/>
      <c r="CO20" s="696"/>
      <c r="CP20" s="696"/>
      <c r="CQ20" s="697"/>
      <c r="CR20" s="680">
        <v>17243787</v>
      </c>
      <c r="CS20" s="681"/>
      <c r="CT20" s="681"/>
      <c r="CU20" s="681"/>
      <c r="CV20" s="681"/>
      <c r="CW20" s="681"/>
      <c r="CX20" s="681"/>
      <c r="CY20" s="682"/>
      <c r="CZ20" s="683">
        <v>100</v>
      </c>
      <c r="DA20" s="683"/>
      <c r="DB20" s="683"/>
      <c r="DC20" s="683"/>
      <c r="DD20" s="689">
        <v>2695606</v>
      </c>
      <c r="DE20" s="681"/>
      <c r="DF20" s="681"/>
      <c r="DG20" s="681"/>
      <c r="DH20" s="681"/>
      <c r="DI20" s="681"/>
      <c r="DJ20" s="681"/>
      <c r="DK20" s="681"/>
      <c r="DL20" s="681"/>
      <c r="DM20" s="681"/>
      <c r="DN20" s="681"/>
      <c r="DO20" s="681"/>
      <c r="DP20" s="682"/>
      <c r="DQ20" s="689">
        <v>6724648</v>
      </c>
      <c r="DR20" s="681"/>
      <c r="DS20" s="681"/>
      <c r="DT20" s="681"/>
      <c r="DU20" s="681"/>
      <c r="DV20" s="681"/>
      <c r="DW20" s="681"/>
      <c r="DX20" s="681"/>
      <c r="DY20" s="681"/>
      <c r="DZ20" s="681"/>
      <c r="EA20" s="681"/>
      <c r="EB20" s="681"/>
      <c r="EC20" s="690"/>
    </row>
    <row r="21" spans="2:133" ht="11.25" customHeight="1" x14ac:dyDescent="0.15">
      <c r="B21" s="677" t="s">
        <v>275</v>
      </c>
      <c r="C21" s="678"/>
      <c r="D21" s="678"/>
      <c r="E21" s="678"/>
      <c r="F21" s="678"/>
      <c r="G21" s="678"/>
      <c r="H21" s="678"/>
      <c r="I21" s="678"/>
      <c r="J21" s="678"/>
      <c r="K21" s="678"/>
      <c r="L21" s="678"/>
      <c r="M21" s="678"/>
      <c r="N21" s="678"/>
      <c r="O21" s="678"/>
      <c r="P21" s="678"/>
      <c r="Q21" s="679"/>
      <c r="R21" s="680" t="s">
        <v>127</v>
      </c>
      <c r="S21" s="681"/>
      <c r="T21" s="681"/>
      <c r="U21" s="681"/>
      <c r="V21" s="681"/>
      <c r="W21" s="681"/>
      <c r="X21" s="681"/>
      <c r="Y21" s="682"/>
      <c r="Z21" s="683" t="s">
        <v>127</v>
      </c>
      <c r="AA21" s="683"/>
      <c r="AB21" s="683"/>
      <c r="AC21" s="683"/>
      <c r="AD21" s="684" t="s">
        <v>226</v>
      </c>
      <c r="AE21" s="684"/>
      <c r="AF21" s="684"/>
      <c r="AG21" s="684"/>
      <c r="AH21" s="684"/>
      <c r="AI21" s="684"/>
      <c r="AJ21" s="684"/>
      <c r="AK21" s="684"/>
      <c r="AL21" s="685" t="s">
        <v>226</v>
      </c>
      <c r="AM21" s="686"/>
      <c r="AN21" s="686"/>
      <c r="AO21" s="687"/>
      <c r="AP21" s="698" t="s">
        <v>276</v>
      </c>
      <c r="AQ21" s="699"/>
      <c r="AR21" s="699"/>
      <c r="AS21" s="699"/>
      <c r="AT21" s="699"/>
      <c r="AU21" s="699"/>
      <c r="AV21" s="699"/>
      <c r="AW21" s="699"/>
      <c r="AX21" s="699"/>
      <c r="AY21" s="699"/>
      <c r="AZ21" s="699"/>
      <c r="BA21" s="699"/>
      <c r="BB21" s="699"/>
      <c r="BC21" s="699"/>
      <c r="BD21" s="699"/>
      <c r="BE21" s="699"/>
      <c r="BF21" s="700"/>
      <c r="BG21" s="680" t="s">
        <v>127</v>
      </c>
      <c r="BH21" s="681"/>
      <c r="BI21" s="681"/>
      <c r="BJ21" s="681"/>
      <c r="BK21" s="681"/>
      <c r="BL21" s="681"/>
      <c r="BM21" s="681"/>
      <c r="BN21" s="682"/>
      <c r="BO21" s="683" t="s">
        <v>127</v>
      </c>
      <c r="BP21" s="683"/>
      <c r="BQ21" s="683"/>
      <c r="BR21" s="683"/>
      <c r="BS21" s="689" t="s">
        <v>127</v>
      </c>
      <c r="BT21" s="681"/>
      <c r="BU21" s="681"/>
      <c r="BV21" s="681"/>
      <c r="BW21" s="681"/>
      <c r="BX21" s="681"/>
      <c r="BY21" s="681"/>
      <c r="BZ21" s="681"/>
      <c r="CA21" s="681"/>
      <c r="CB21" s="690"/>
      <c r="CD21" s="704"/>
      <c r="CE21" s="705"/>
      <c r="CF21" s="705"/>
      <c r="CG21" s="705"/>
      <c r="CH21" s="705"/>
      <c r="CI21" s="705"/>
      <c r="CJ21" s="705"/>
      <c r="CK21" s="705"/>
      <c r="CL21" s="705"/>
      <c r="CM21" s="705"/>
      <c r="CN21" s="705"/>
      <c r="CO21" s="705"/>
      <c r="CP21" s="705"/>
      <c r="CQ21" s="706"/>
      <c r="CR21" s="707"/>
      <c r="CS21" s="702"/>
      <c r="CT21" s="702"/>
      <c r="CU21" s="702"/>
      <c r="CV21" s="702"/>
      <c r="CW21" s="702"/>
      <c r="CX21" s="702"/>
      <c r="CY21" s="708"/>
      <c r="CZ21" s="709"/>
      <c r="DA21" s="709"/>
      <c r="DB21" s="709"/>
      <c r="DC21" s="709"/>
      <c r="DD21" s="701"/>
      <c r="DE21" s="702"/>
      <c r="DF21" s="702"/>
      <c r="DG21" s="702"/>
      <c r="DH21" s="702"/>
      <c r="DI21" s="702"/>
      <c r="DJ21" s="702"/>
      <c r="DK21" s="702"/>
      <c r="DL21" s="702"/>
      <c r="DM21" s="702"/>
      <c r="DN21" s="702"/>
      <c r="DO21" s="702"/>
      <c r="DP21" s="708"/>
      <c r="DQ21" s="701"/>
      <c r="DR21" s="702"/>
      <c r="DS21" s="702"/>
      <c r="DT21" s="702"/>
      <c r="DU21" s="702"/>
      <c r="DV21" s="702"/>
      <c r="DW21" s="702"/>
      <c r="DX21" s="702"/>
      <c r="DY21" s="702"/>
      <c r="DZ21" s="702"/>
      <c r="EA21" s="702"/>
      <c r="EB21" s="702"/>
      <c r="EC21" s="703"/>
    </row>
    <row r="22" spans="2:133" ht="11.25" customHeight="1" x14ac:dyDescent="0.15">
      <c r="B22" s="677" t="s">
        <v>277</v>
      </c>
      <c r="C22" s="678"/>
      <c r="D22" s="678"/>
      <c r="E22" s="678"/>
      <c r="F22" s="678"/>
      <c r="G22" s="678"/>
      <c r="H22" s="678"/>
      <c r="I22" s="678"/>
      <c r="J22" s="678"/>
      <c r="K22" s="678"/>
      <c r="L22" s="678"/>
      <c r="M22" s="678"/>
      <c r="N22" s="678"/>
      <c r="O22" s="678"/>
      <c r="P22" s="678"/>
      <c r="Q22" s="679"/>
      <c r="R22" s="680">
        <v>3991303</v>
      </c>
      <c r="S22" s="681"/>
      <c r="T22" s="681"/>
      <c r="U22" s="681"/>
      <c r="V22" s="681"/>
      <c r="W22" s="681"/>
      <c r="X22" s="681"/>
      <c r="Y22" s="682"/>
      <c r="Z22" s="683">
        <v>20.6</v>
      </c>
      <c r="AA22" s="683"/>
      <c r="AB22" s="683"/>
      <c r="AC22" s="683"/>
      <c r="AD22" s="684">
        <v>3743465</v>
      </c>
      <c r="AE22" s="684"/>
      <c r="AF22" s="684"/>
      <c r="AG22" s="684"/>
      <c r="AH22" s="684"/>
      <c r="AI22" s="684"/>
      <c r="AJ22" s="684"/>
      <c r="AK22" s="684"/>
      <c r="AL22" s="685">
        <v>99.6</v>
      </c>
      <c r="AM22" s="686"/>
      <c r="AN22" s="686"/>
      <c r="AO22" s="687"/>
      <c r="AP22" s="698" t="s">
        <v>278</v>
      </c>
      <c r="AQ22" s="699"/>
      <c r="AR22" s="699"/>
      <c r="AS22" s="699"/>
      <c r="AT22" s="699"/>
      <c r="AU22" s="699"/>
      <c r="AV22" s="699"/>
      <c r="AW22" s="699"/>
      <c r="AX22" s="699"/>
      <c r="AY22" s="699"/>
      <c r="AZ22" s="699"/>
      <c r="BA22" s="699"/>
      <c r="BB22" s="699"/>
      <c r="BC22" s="699"/>
      <c r="BD22" s="699"/>
      <c r="BE22" s="699"/>
      <c r="BF22" s="700"/>
      <c r="BG22" s="680" t="s">
        <v>127</v>
      </c>
      <c r="BH22" s="681"/>
      <c r="BI22" s="681"/>
      <c r="BJ22" s="681"/>
      <c r="BK22" s="681"/>
      <c r="BL22" s="681"/>
      <c r="BM22" s="681"/>
      <c r="BN22" s="682"/>
      <c r="BO22" s="683" t="s">
        <v>226</v>
      </c>
      <c r="BP22" s="683"/>
      <c r="BQ22" s="683"/>
      <c r="BR22" s="683"/>
      <c r="BS22" s="689" t="s">
        <v>226</v>
      </c>
      <c r="BT22" s="681"/>
      <c r="BU22" s="681"/>
      <c r="BV22" s="681"/>
      <c r="BW22" s="681"/>
      <c r="BX22" s="681"/>
      <c r="BY22" s="681"/>
      <c r="BZ22" s="681"/>
      <c r="CA22" s="681"/>
      <c r="CB22" s="690"/>
      <c r="CD22" s="662" t="s">
        <v>279</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77" t="s">
        <v>280</v>
      </c>
      <c r="C23" s="678"/>
      <c r="D23" s="678"/>
      <c r="E23" s="678"/>
      <c r="F23" s="678"/>
      <c r="G23" s="678"/>
      <c r="H23" s="678"/>
      <c r="I23" s="678"/>
      <c r="J23" s="678"/>
      <c r="K23" s="678"/>
      <c r="L23" s="678"/>
      <c r="M23" s="678"/>
      <c r="N23" s="678"/>
      <c r="O23" s="678"/>
      <c r="P23" s="678"/>
      <c r="Q23" s="679"/>
      <c r="R23" s="680">
        <v>1704</v>
      </c>
      <c r="S23" s="681"/>
      <c r="T23" s="681"/>
      <c r="U23" s="681"/>
      <c r="V23" s="681"/>
      <c r="W23" s="681"/>
      <c r="X23" s="681"/>
      <c r="Y23" s="682"/>
      <c r="Z23" s="683">
        <v>0</v>
      </c>
      <c r="AA23" s="683"/>
      <c r="AB23" s="683"/>
      <c r="AC23" s="683"/>
      <c r="AD23" s="684">
        <v>1704</v>
      </c>
      <c r="AE23" s="684"/>
      <c r="AF23" s="684"/>
      <c r="AG23" s="684"/>
      <c r="AH23" s="684"/>
      <c r="AI23" s="684"/>
      <c r="AJ23" s="684"/>
      <c r="AK23" s="684"/>
      <c r="AL23" s="685">
        <v>0</v>
      </c>
      <c r="AM23" s="686"/>
      <c r="AN23" s="686"/>
      <c r="AO23" s="687"/>
      <c r="AP23" s="698" t="s">
        <v>281</v>
      </c>
      <c r="AQ23" s="699"/>
      <c r="AR23" s="699"/>
      <c r="AS23" s="699"/>
      <c r="AT23" s="699"/>
      <c r="AU23" s="699"/>
      <c r="AV23" s="699"/>
      <c r="AW23" s="699"/>
      <c r="AX23" s="699"/>
      <c r="AY23" s="699"/>
      <c r="AZ23" s="699"/>
      <c r="BA23" s="699"/>
      <c r="BB23" s="699"/>
      <c r="BC23" s="699"/>
      <c r="BD23" s="699"/>
      <c r="BE23" s="699"/>
      <c r="BF23" s="700"/>
      <c r="BG23" s="680" t="s">
        <v>226</v>
      </c>
      <c r="BH23" s="681"/>
      <c r="BI23" s="681"/>
      <c r="BJ23" s="681"/>
      <c r="BK23" s="681"/>
      <c r="BL23" s="681"/>
      <c r="BM23" s="681"/>
      <c r="BN23" s="682"/>
      <c r="BO23" s="683" t="s">
        <v>127</v>
      </c>
      <c r="BP23" s="683"/>
      <c r="BQ23" s="683"/>
      <c r="BR23" s="683"/>
      <c r="BS23" s="689" t="s">
        <v>226</v>
      </c>
      <c r="BT23" s="681"/>
      <c r="BU23" s="681"/>
      <c r="BV23" s="681"/>
      <c r="BW23" s="681"/>
      <c r="BX23" s="681"/>
      <c r="BY23" s="681"/>
      <c r="BZ23" s="681"/>
      <c r="CA23" s="681"/>
      <c r="CB23" s="690"/>
      <c r="CD23" s="662" t="s">
        <v>220</v>
      </c>
      <c r="CE23" s="663"/>
      <c r="CF23" s="663"/>
      <c r="CG23" s="663"/>
      <c r="CH23" s="663"/>
      <c r="CI23" s="663"/>
      <c r="CJ23" s="663"/>
      <c r="CK23" s="663"/>
      <c r="CL23" s="663"/>
      <c r="CM23" s="663"/>
      <c r="CN23" s="663"/>
      <c r="CO23" s="663"/>
      <c r="CP23" s="663"/>
      <c r="CQ23" s="664"/>
      <c r="CR23" s="662" t="s">
        <v>282</v>
      </c>
      <c r="CS23" s="663"/>
      <c r="CT23" s="663"/>
      <c r="CU23" s="663"/>
      <c r="CV23" s="663"/>
      <c r="CW23" s="663"/>
      <c r="CX23" s="663"/>
      <c r="CY23" s="664"/>
      <c r="CZ23" s="662" t="s">
        <v>283</v>
      </c>
      <c r="DA23" s="663"/>
      <c r="DB23" s="663"/>
      <c r="DC23" s="664"/>
      <c r="DD23" s="662" t="s">
        <v>284</v>
      </c>
      <c r="DE23" s="663"/>
      <c r="DF23" s="663"/>
      <c r="DG23" s="663"/>
      <c r="DH23" s="663"/>
      <c r="DI23" s="663"/>
      <c r="DJ23" s="663"/>
      <c r="DK23" s="664"/>
      <c r="DL23" s="710" t="s">
        <v>285</v>
      </c>
      <c r="DM23" s="711"/>
      <c r="DN23" s="711"/>
      <c r="DO23" s="711"/>
      <c r="DP23" s="711"/>
      <c r="DQ23" s="711"/>
      <c r="DR23" s="711"/>
      <c r="DS23" s="711"/>
      <c r="DT23" s="711"/>
      <c r="DU23" s="711"/>
      <c r="DV23" s="712"/>
      <c r="DW23" s="662" t="s">
        <v>286</v>
      </c>
      <c r="DX23" s="663"/>
      <c r="DY23" s="663"/>
      <c r="DZ23" s="663"/>
      <c r="EA23" s="663"/>
      <c r="EB23" s="663"/>
      <c r="EC23" s="664"/>
    </row>
    <row r="24" spans="2:133" ht="11.25" customHeight="1" x14ac:dyDescent="0.15">
      <c r="B24" s="677" t="s">
        <v>287</v>
      </c>
      <c r="C24" s="678"/>
      <c r="D24" s="678"/>
      <c r="E24" s="678"/>
      <c r="F24" s="678"/>
      <c r="G24" s="678"/>
      <c r="H24" s="678"/>
      <c r="I24" s="678"/>
      <c r="J24" s="678"/>
      <c r="K24" s="678"/>
      <c r="L24" s="678"/>
      <c r="M24" s="678"/>
      <c r="N24" s="678"/>
      <c r="O24" s="678"/>
      <c r="P24" s="678"/>
      <c r="Q24" s="679"/>
      <c r="R24" s="680">
        <v>4690</v>
      </c>
      <c r="S24" s="681"/>
      <c r="T24" s="681"/>
      <c r="U24" s="681"/>
      <c r="V24" s="681"/>
      <c r="W24" s="681"/>
      <c r="X24" s="681"/>
      <c r="Y24" s="682"/>
      <c r="Z24" s="683">
        <v>0</v>
      </c>
      <c r="AA24" s="683"/>
      <c r="AB24" s="683"/>
      <c r="AC24" s="683"/>
      <c r="AD24" s="684" t="s">
        <v>127</v>
      </c>
      <c r="AE24" s="684"/>
      <c r="AF24" s="684"/>
      <c r="AG24" s="684"/>
      <c r="AH24" s="684"/>
      <c r="AI24" s="684"/>
      <c r="AJ24" s="684"/>
      <c r="AK24" s="684"/>
      <c r="AL24" s="685" t="s">
        <v>127</v>
      </c>
      <c r="AM24" s="686"/>
      <c r="AN24" s="686"/>
      <c r="AO24" s="687"/>
      <c r="AP24" s="698" t="s">
        <v>288</v>
      </c>
      <c r="AQ24" s="699"/>
      <c r="AR24" s="699"/>
      <c r="AS24" s="699"/>
      <c r="AT24" s="699"/>
      <c r="AU24" s="699"/>
      <c r="AV24" s="699"/>
      <c r="AW24" s="699"/>
      <c r="AX24" s="699"/>
      <c r="AY24" s="699"/>
      <c r="AZ24" s="699"/>
      <c r="BA24" s="699"/>
      <c r="BB24" s="699"/>
      <c r="BC24" s="699"/>
      <c r="BD24" s="699"/>
      <c r="BE24" s="699"/>
      <c r="BF24" s="700"/>
      <c r="BG24" s="680" t="s">
        <v>127</v>
      </c>
      <c r="BH24" s="681"/>
      <c r="BI24" s="681"/>
      <c r="BJ24" s="681"/>
      <c r="BK24" s="681"/>
      <c r="BL24" s="681"/>
      <c r="BM24" s="681"/>
      <c r="BN24" s="682"/>
      <c r="BO24" s="683" t="s">
        <v>127</v>
      </c>
      <c r="BP24" s="683"/>
      <c r="BQ24" s="683"/>
      <c r="BR24" s="683"/>
      <c r="BS24" s="689" t="s">
        <v>127</v>
      </c>
      <c r="BT24" s="681"/>
      <c r="BU24" s="681"/>
      <c r="BV24" s="681"/>
      <c r="BW24" s="681"/>
      <c r="BX24" s="681"/>
      <c r="BY24" s="681"/>
      <c r="BZ24" s="681"/>
      <c r="CA24" s="681"/>
      <c r="CB24" s="690"/>
      <c r="CD24" s="691" t="s">
        <v>289</v>
      </c>
      <c r="CE24" s="692"/>
      <c r="CF24" s="692"/>
      <c r="CG24" s="692"/>
      <c r="CH24" s="692"/>
      <c r="CI24" s="692"/>
      <c r="CJ24" s="692"/>
      <c r="CK24" s="692"/>
      <c r="CL24" s="692"/>
      <c r="CM24" s="692"/>
      <c r="CN24" s="692"/>
      <c r="CO24" s="692"/>
      <c r="CP24" s="692"/>
      <c r="CQ24" s="693"/>
      <c r="CR24" s="669">
        <v>2560136</v>
      </c>
      <c r="CS24" s="670"/>
      <c r="CT24" s="670"/>
      <c r="CU24" s="670"/>
      <c r="CV24" s="670"/>
      <c r="CW24" s="670"/>
      <c r="CX24" s="670"/>
      <c r="CY24" s="671"/>
      <c r="CZ24" s="674">
        <v>14.8</v>
      </c>
      <c r="DA24" s="675"/>
      <c r="DB24" s="675"/>
      <c r="DC24" s="694"/>
      <c r="DD24" s="713">
        <v>2008197</v>
      </c>
      <c r="DE24" s="670"/>
      <c r="DF24" s="670"/>
      <c r="DG24" s="670"/>
      <c r="DH24" s="670"/>
      <c r="DI24" s="670"/>
      <c r="DJ24" s="670"/>
      <c r="DK24" s="671"/>
      <c r="DL24" s="713">
        <v>1731452</v>
      </c>
      <c r="DM24" s="670"/>
      <c r="DN24" s="670"/>
      <c r="DO24" s="670"/>
      <c r="DP24" s="670"/>
      <c r="DQ24" s="670"/>
      <c r="DR24" s="670"/>
      <c r="DS24" s="670"/>
      <c r="DT24" s="670"/>
      <c r="DU24" s="670"/>
      <c r="DV24" s="671"/>
      <c r="DW24" s="674">
        <v>44</v>
      </c>
      <c r="DX24" s="675"/>
      <c r="DY24" s="675"/>
      <c r="DZ24" s="675"/>
      <c r="EA24" s="675"/>
      <c r="EB24" s="675"/>
      <c r="EC24" s="676"/>
    </row>
    <row r="25" spans="2:133" ht="11.25" customHeight="1" x14ac:dyDescent="0.15">
      <c r="B25" s="677" t="s">
        <v>290</v>
      </c>
      <c r="C25" s="678"/>
      <c r="D25" s="678"/>
      <c r="E25" s="678"/>
      <c r="F25" s="678"/>
      <c r="G25" s="678"/>
      <c r="H25" s="678"/>
      <c r="I25" s="678"/>
      <c r="J25" s="678"/>
      <c r="K25" s="678"/>
      <c r="L25" s="678"/>
      <c r="M25" s="678"/>
      <c r="N25" s="678"/>
      <c r="O25" s="678"/>
      <c r="P25" s="678"/>
      <c r="Q25" s="679"/>
      <c r="R25" s="680">
        <v>149922</v>
      </c>
      <c r="S25" s="681"/>
      <c r="T25" s="681"/>
      <c r="U25" s="681"/>
      <c r="V25" s="681"/>
      <c r="W25" s="681"/>
      <c r="X25" s="681"/>
      <c r="Y25" s="682"/>
      <c r="Z25" s="683">
        <v>0.8</v>
      </c>
      <c r="AA25" s="683"/>
      <c r="AB25" s="683"/>
      <c r="AC25" s="683"/>
      <c r="AD25" s="684">
        <v>12490</v>
      </c>
      <c r="AE25" s="684"/>
      <c r="AF25" s="684"/>
      <c r="AG25" s="684"/>
      <c r="AH25" s="684"/>
      <c r="AI25" s="684"/>
      <c r="AJ25" s="684"/>
      <c r="AK25" s="684"/>
      <c r="AL25" s="685">
        <v>0.3</v>
      </c>
      <c r="AM25" s="686"/>
      <c r="AN25" s="686"/>
      <c r="AO25" s="687"/>
      <c r="AP25" s="698" t="s">
        <v>291</v>
      </c>
      <c r="AQ25" s="699"/>
      <c r="AR25" s="699"/>
      <c r="AS25" s="699"/>
      <c r="AT25" s="699"/>
      <c r="AU25" s="699"/>
      <c r="AV25" s="699"/>
      <c r="AW25" s="699"/>
      <c r="AX25" s="699"/>
      <c r="AY25" s="699"/>
      <c r="AZ25" s="699"/>
      <c r="BA25" s="699"/>
      <c r="BB25" s="699"/>
      <c r="BC25" s="699"/>
      <c r="BD25" s="699"/>
      <c r="BE25" s="699"/>
      <c r="BF25" s="700"/>
      <c r="BG25" s="680" t="s">
        <v>226</v>
      </c>
      <c r="BH25" s="681"/>
      <c r="BI25" s="681"/>
      <c r="BJ25" s="681"/>
      <c r="BK25" s="681"/>
      <c r="BL25" s="681"/>
      <c r="BM25" s="681"/>
      <c r="BN25" s="682"/>
      <c r="BO25" s="683" t="s">
        <v>127</v>
      </c>
      <c r="BP25" s="683"/>
      <c r="BQ25" s="683"/>
      <c r="BR25" s="683"/>
      <c r="BS25" s="689" t="s">
        <v>127</v>
      </c>
      <c r="BT25" s="681"/>
      <c r="BU25" s="681"/>
      <c r="BV25" s="681"/>
      <c r="BW25" s="681"/>
      <c r="BX25" s="681"/>
      <c r="BY25" s="681"/>
      <c r="BZ25" s="681"/>
      <c r="CA25" s="681"/>
      <c r="CB25" s="690"/>
      <c r="CD25" s="695" t="s">
        <v>292</v>
      </c>
      <c r="CE25" s="696"/>
      <c r="CF25" s="696"/>
      <c r="CG25" s="696"/>
      <c r="CH25" s="696"/>
      <c r="CI25" s="696"/>
      <c r="CJ25" s="696"/>
      <c r="CK25" s="696"/>
      <c r="CL25" s="696"/>
      <c r="CM25" s="696"/>
      <c r="CN25" s="696"/>
      <c r="CO25" s="696"/>
      <c r="CP25" s="696"/>
      <c r="CQ25" s="697"/>
      <c r="CR25" s="680">
        <v>1424883</v>
      </c>
      <c r="CS25" s="716"/>
      <c r="CT25" s="716"/>
      <c r="CU25" s="716"/>
      <c r="CV25" s="716"/>
      <c r="CW25" s="716"/>
      <c r="CX25" s="716"/>
      <c r="CY25" s="717"/>
      <c r="CZ25" s="685">
        <v>8.3000000000000007</v>
      </c>
      <c r="DA25" s="714"/>
      <c r="DB25" s="714"/>
      <c r="DC25" s="718"/>
      <c r="DD25" s="689">
        <v>1409291</v>
      </c>
      <c r="DE25" s="716"/>
      <c r="DF25" s="716"/>
      <c r="DG25" s="716"/>
      <c r="DH25" s="716"/>
      <c r="DI25" s="716"/>
      <c r="DJ25" s="716"/>
      <c r="DK25" s="717"/>
      <c r="DL25" s="689">
        <v>1134492</v>
      </c>
      <c r="DM25" s="716"/>
      <c r="DN25" s="716"/>
      <c r="DO25" s="716"/>
      <c r="DP25" s="716"/>
      <c r="DQ25" s="716"/>
      <c r="DR25" s="716"/>
      <c r="DS25" s="716"/>
      <c r="DT25" s="716"/>
      <c r="DU25" s="716"/>
      <c r="DV25" s="717"/>
      <c r="DW25" s="685">
        <v>28.8</v>
      </c>
      <c r="DX25" s="714"/>
      <c r="DY25" s="714"/>
      <c r="DZ25" s="714"/>
      <c r="EA25" s="714"/>
      <c r="EB25" s="714"/>
      <c r="EC25" s="715"/>
    </row>
    <row r="26" spans="2:133" ht="11.25" customHeight="1" x14ac:dyDescent="0.15">
      <c r="B26" s="677" t="s">
        <v>293</v>
      </c>
      <c r="C26" s="678"/>
      <c r="D26" s="678"/>
      <c r="E26" s="678"/>
      <c r="F26" s="678"/>
      <c r="G26" s="678"/>
      <c r="H26" s="678"/>
      <c r="I26" s="678"/>
      <c r="J26" s="678"/>
      <c r="K26" s="678"/>
      <c r="L26" s="678"/>
      <c r="M26" s="678"/>
      <c r="N26" s="678"/>
      <c r="O26" s="678"/>
      <c r="P26" s="678"/>
      <c r="Q26" s="679"/>
      <c r="R26" s="680">
        <v>7587</v>
      </c>
      <c r="S26" s="681"/>
      <c r="T26" s="681"/>
      <c r="U26" s="681"/>
      <c r="V26" s="681"/>
      <c r="W26" s="681"/>
      <c r="X26" s="681"/>
      <c r="Y26" s="682"/>
      <c r="Z26" s="683">
        <v>0</v>
      </c>
      <c r="AA26" s="683"/>
      <c r="AB26" s="683"/>
      <c r="AC26" s="683"/>
      <c r="AD26" s="684" t="s">
        <v>127</v>
      </c>
      <c r="AE26" s="684"/>
      <c r="AF26" s="684"/>
      <c r="AG26" s="684"/>
      <c r="AH26" s="684"/>
      <c r="AI26" s="684"/>
      <c r="AJ26" s="684"/>
      <c r="AK26" s="684"/>
      <c r="AL26" s="685" t="s">
        <v>127</v>
      </c>
      <c r="AM26" s="686"/>
      <c r="AN26" s="686"/>
      <c r="AO26" s="687"/>
      <c r="AP26" s="698" t="s">
        <v>294</v>
      </c>
      <c r="AQ26" s="719"/>
      <c r="AR26" s="719"/>
      <c r="AS26" s="719"/>
      <c r="AT26" s="719"/>
      <c r="AU26" s="719"/>
      <c r="AV26" s="719"/>
      <c r="AW26" s="719"/>
      <c r="AX26" s="719"/>
      <c r="AY26" s="719"/>
      <c r="AZ26" s="719"/>
      <c r="BA26" s="719"/>
      <c r="BB26" s="719"/>
      <c r="BC26" s="719"/>
      <c r="BD26" s="719"/>
      <c r="BE26" s="719"/>
      <c r="BF26" s="700"/>
      <c r="BG26" s="680" t="s">
        <v>226</v>
      </c>
      <c r="BH26" s="681"/>
      <c r="BI26" s="681"/>
      <c r="BJ26" s="681"/>
      <c r="BK26" s="681"/>
      <c r="BL26" s="681"/>
      <c r="BM26" s="681"/>
      <c r="BN26" s="682"/>
      <c r="BO26" s="683" t="s">
        <v>127</v>
      </c>
      <c r="BP26" s="683"/>
      <c r="BQ26" s="683"/>
      <c r="BR26" s="683"/>
      <c r="BS26" s="689" t="s">
        <v>226</v>
      </c>
      <c r="BT26" s="681"/>
      <c r="BU26" s="681"/>
      <c r="BV26" s="681"/>
      <c r="BW26" s="681"/>
      <c r="BX26" s="681"/>
      <c r="BY26" s="681"/>
      <c r="BZ26" s="681"/>
      <c r="CA26" s="681"/>
      <c r="CB26" s="690"/>
      <c r="CD26" s="695" t="s">
        <v>295</v>
      </c>
      <c r="CE26" s="696"/>
      <c r="CF26" s="696"/>
      <c r="CG26" s="696"/>
      <c r="CH26" s="696"/>
      <c r="CI26" s="696"/>
      <c r="CJ26" s="696"/>
      <c r="CK26" s="696"/>
      <c r="CL26" s="696"/>
      <c r="CM26" s="696"/>
      <c r="CN26" s="696"/>
      <c r="CO26" s="696"/>
      <c r="CP26" s="696"/>
      <c r="CQ26" s="697"/>
      <c r="CR26" s="680">
        <v>951903</v>
      </c>
      <c r="CS26" s="681"/>
      <c r="CT26" s="681"/>
      <c r="CU26" s="681"/>
      <c r="CV26" s="681"/>
      <c r="CW26" s="681"/>
      <c r="CX26" s="681"/>
      <c r="CY26" s="682"/>
      <c r="CZ26" s="685">
        <v>5.5</v>
      </c>
      <c r="DA26" s="714"/>
      <c r="DB26" s="714"/>
      <c r="DC26" s="718"/>
      <c r="DD26" s="689">
        <v>945495</v>
      </c>
      <c r="DE26" s="681"/>
      <c r="DF26" s="681"/>
      <c r="DG26" s="681"/>
      <c r="DH26" s="681"/>
      <c r="DI26" s="681"/>
      <c r="DJ26" s="681"/>
      <c r="DK26" s="682"/>
      <c r="DL26" s="689" t="s">
        <v>127</v>
      </c>
      <c r="DM26" s="681"/>
      <c r="DN26" s="681"/>
      <c r="DO26" s="681"/>
      <c r="DP26" s="681"/>
      <c r="DQ26" s="681"/>
      <c r="DR26" s="681"/>
      <c r="DS26" s="681"/>
      <c r="DT26" s="681"/>
      <c r="DU26" s="681"/>
      <c r="DV26" s="682"/>
      <c r="DW26" s="685" t="s">
        <v>127</v>
      </c>
      <c r="DX26" s="714"/>
      <c r="DY26" s="714"/>
      <c r="DZ26" s="714"/>
      <c r="EA26" s="714"/>
      <c r="EB26" s="714"/>
      <c r="EC26" s="715"/>
    </row>
    <row r="27" spans="2:133" ht="11.25" customHeight="1" x14ac:dyDescent="0.15">
      <c r="B27" s="677" t="s">
        <v>296</v>
      </c>
      <c r="C27" s="678"/>
      <c r="D27" s="678"/>
      <c r="E27" s="678"/>
      <c r="F27" s="678"/>
      <c r="G27" s="678"/>
      <c r="H27" s="678"/>
      <c r="I27" s="678"/>
      <c r="J27" s="678"/>
      <c r="K27" s="678"/>
      <c r="L27" s="678"/>
      <c r="M27" s="678"/>
      <c r="N27" s="678"/>
      <c r="O27" s="678"/>
      <c r="P27" s="678"/>
      <c r="Q27" s="679"/>
      <c r="R27" s="680">
        <v>2226921</v>
      </c>
      <c r="S27" s="681"/>
      <c r="T27" s="681"/>
      <c r="U27" s="681"/>
      <c r="V27" s="681"/>
      <c r="W27" s="681"/>
      <c r="X27" s="681"/>
      <c r="Y27" s="682"/>
      <c r="Z27" s="683">
        <v>11.5</v>
      </c>
      <c r="AA27" s="683"/>
      <c r="AB27" s="683"/>
      <c r="AC27" s="683"/>
      <c r="AD27" s="684" t="s">
        <v>127</v>
      </c>
      <c r="AE27" s="684"/>
      <c r="AF27" s="684"/>
      <c r="AG27" s="684"/>
      <c r="AH27" s="684"/>
      <c r="AI27" s="684"/>
      <c r="AJ27" s="684"/>
      <c r="AK27" s="684"/>
      <c r="AL27" s="685" t="s">
        <v>127</v>
      </c>
      <c r="AM27" s="686"/>
      <c r="AN27" s="686"/>
      <c r="AO27" s="687"/>
      <c r="AP27" s="677" t="s">
        <v>297</v>
      </c>
      <c r="AQ27" s="678"/>
      <c r="AR27" s="678"/>
      <c r="AS27" s="678"/>
      <c r="AT27" s="678"/>
      <c r="AU27" s="678"/>
      <c r="AV27" s="678"/>
      <c r="AW27" s="678"/>
      <c r="AX27" s="678"/>
      <c r="AY27" s="678"/>
      <c r="AZ27" s="678"/>
      <c r="BA27" s="678"/>
      <c r="BB27" s="678"/>
      <c r="BC27" s="678"/>
      <c r="BD27" s="678"/>
      <c r="BE27" s="678"/>
      <c r="BF27" s="679"/>
      <c r="BG27" s="680">
        <v>1312507</v>
      </c>
      <c r="BH27" s="681"/>
      <c r="BI27" s="681"/>
      <c r="BJ27" s="681"/>
      <c r="BK27" s="681"/>
      <c r="BL27" s="681"/>
      <c r="BM27" s="681"/>
      <c r="BN27" s="682"/>
      <c r="BO27" s="683">
        <v>100</v>
      </c>
      <c r="BP27" s="683"/>
      <c r="BQ27" s="683"/>
      <c r="BR27" s="683"/>
      <c r="BS27" s="689" t="s">
        <v>127</v>
      </c>
      <c r="BT27" s="681"/>
      <c r="BU27" s="681"/>
      <c r="BV27" s="681"/>
      <c r="BW27" s="681"/>
      <c r="BX27" s="681"/>
      <c r="BY27" s="681"/>
      <c r="BZ27" s="681"/>
      <c r="CA27" s="681"/>
      <c r="CB27" s="690"/>
      <c r="CD27" s="695" t="s">
        <v>298</v>
      </c>
      <c r="CE27" s="696"/>
      <c r="CF27" s="696"/>
      <c r="CG27" s="696"/>
      <c r="CH27" s="696"/>
      <c r="CI27" s="696"/>
      <c r="CJ27" s="696"/>
      <c r="CK27" s="696"/>
      <c r="CL27" s="696"/>
      <c r="CM27" s="696"/>
      <c r="CN27" s="696"/>
      <c r="CO27" s="696"/>
      <c r="CP27" s="696"/>
      <c r="CQ27" s="697"/>
      <c r="CR27" s="680">
        <v>585603</v>
      </c>
      <c r="CS27" s="716"/>
      <c r="CT27" s="716"/>
      <c r="CU27" s="716"/>
      <c r="CV27" s="716"/>
      <c r="CW27" s="716"/>
      <c r="CX27" s="716"/>
      <c r="CY27" s="717"/>
      <c r="CZ27" s="685">
        <v>3.4</v>
      </c>
      <c r="DA27" s="714"/>
      <c r="DB27" s="714"/>
      <c r="DC27" s="718"/>
      <c r="DD27" s="689">
        <v>132859</v>
      </c>
      <c r="DE27" s="716"/>
      <c r="DF27" s="716"/>
      <c r="DG27" s="716"/>
      <c r="DH27" s="716"/>
      <c r="DI27" s="716"/>
      <c r="DJ27" s="716"/>
      <c r="DK27" s="717"/>
      <c r="DL27" s="689">
        <v>131455</v>
      </c>
      <c r="DM27" s="716"/>
      <c r="DN27" s="716"/>
      <c r="DO27" s="716"/>
      <c r="DP27" s="716"/>
      <c r="DQ27" s="716"/>
      <c r="DR27" s="716"/>
      <c r="DS27" s="716"/>
      <c r="DT27" s="716"/>
      <c r="DU27" s="716"/>
      <c r="DV27" s="717"/>
      <c r="DW27" s="685">
        <v>3.3</v>
      </c>
      <c r="DX27" s="714"/>
      <c r="DY27" s="714"/>
      <c r="DZ27" s="714"/>
      <c r="EA27" s="714"/>
      <c r="EB27" s="714"/>
      <c r="EC27" s="715"/>
    </row>
    <row r="28" spans="2:133" ht="11.25" customHeight="1" x14ac:dyDescent="0.15">
      <c r="B28" s="722" t="s">
        <v>299</v>
      </c>
      <c r="C28" s="723"/>
      <c r="D28" s="723"/>
      <c r="E28" s="723"/>
      <c r="F28" s="723"/>
      <c r="G28" s="723"/>
      <c r="H28" s="723"/>
      <c r="I28" s="723"/>
      <c r="J28" s="723"/>
      <c r="K28" s="723"/>
      <c r="L28" s="723"/>
      <c r="M28" s="723"/>
      <c r="N28" s="723"/>
      <c r="O28" s="723"/>
      <c r="P28" s="723"/>
      <c r="Q28" s="724"/>
      <c r="R28" s="680" t="s">
        <v>226</v>
      </c>
      <c r="S28" s="681"/>
      <c r="T28" s="681"/>
      <c r="U28" s="681"/>
      <c r="V28" s="681"/>
      <c r="W28" s="681"/>
      <c r="X28" s="681"/>
      <c r="Y28" s="682"/>
      <c r="Z28" s="683" t="s">
        <v>226</v>
      </c>
      <c r="AA28" s="683"/>
      <c r="AB28" s="683"/>
      <c r="AC28" s="683"/>
      <c r="AD28" s="684" t="s">
        <v>127</v>
      </c>
      <c r="AE28" s="684"/>
      <c r="AF28" s="684"/>
      <c r="AG28" s="684"/>
      <c r="AH28" s="684"/>
      <c r="AI28" s="684"/>
      <c r="AJ28" s="684"/>
      <c r="AK28" s="684"/>
      <c r="AL28" s="685" t="s">
        <v>226</v>
      </c>
      <c r="AM28" s="686"/>
      <c r="AN28" s="686"/>
      <c r="AO28" s="687"/>
      <c r="AP28" s="725"/>
      <c r="AQ28" s="726"/>
      <c r="AR28" s="726"/>
      <c r="AS28" s="726"/>
      <c r="AT28" s="726"/>
      <c r="AU28" s="726"/>
      <c r="AV28" s="726"/>
      <c r="AW28" s="726"/>
      <c r="AX28" s="726"/>
      <c r="AY28" s="726"/>
      <c r="AZ28" s="726"/>
      <c r="BA28" s="726"/>
      <c r="BB28" s="726"/>
      <c r="BC28" s="726"/>
      <c r="BD28" s="726"/>
      <c r="BE28" s="726"/>
      <c r="BF28" s="727"/>
      <c r="BG28" s="680"/>
      <c r="BH28" s="681"/>
      <c r="BI28" s="681"/>
      <c r="BJ28" s="681"/>
      <c r="BK28" s="681"/>
      <c r="BL28" s="681"/>
      <c r="BM28" s="681"/>
      <c r="BN28" s="682"/>
      <c r="BO28" s="683"/>
      <c r="BP28" s="683"/>
      <c r="BQ28" s="683"/>
      <c r="BR28" s="683"/>
      <c r="BS28" s="684"/>
      <c r="BT28" s="684"/>
      <c r="BU28" s="684"/>
      <c r="BV28" s="684"/>
      <c r="BW28" s="684"/>
      <c r="BX28" s="684"/>
      <c r="BY28" s="684"/>
      <c r="BZ28" s="684"/>
      <c r="CA28" s="684"/>
      <c r="CB28" s="688"/>
      <c r="CD28" s="695" t="s">
        <v>300</v>
      </c>
      <c r="CE28" s="696"/>
      <c r="CF28" s="696"/>
      <c r="CG28" s="696"/>
      <c r="CH28" s="696"/>
      <c r="CI28" s="696"/>
      <c r="CJ28" s="696"/>
      <c r="CK28" s="696"/>
      <c r="CL28" s="696"/>
      <c r="CM28" s="696"/>
      <c r="CN28" s="696"/>
      <c r="CO28" s="696"/>
      <c r="CP28" s="696"/>
      <c r="CQ28" s="697"/>
      <c r="CR28" s="680">
        <v>549650</v>
      </c>
      <c r="CS28" s="681"/>
      <c r="CT28" s="681"/>
      <c r="CU28" s="681"/>
      <c r="CV28" s="681"/>
      <c r="CW28" s="681"/>
      <c r="CX28" s="681"/>
      <c r="CY28" s="682"/>
      <c r="CZ28" s="685">
        <v>3.2</v>
      </c>
      <c r="DA28" s="714"/>
      <c r="DB28" s="714"/>
      <c r="DC28" s="718"/>
      <c r="DD28" s="689">
        <v>466047</v>
      </c>
      <c r="DE28" s="681"/>
      <c r="DF28" s="681"/>
      <c r="DG28" s="681"/>
      <c r="DH28" s="681"/>
      <c r="DI28" s="681"/>
      <c r="DJ28" s="681"/>
      <c r="DK28" s="682"/>
      <c r="DL28" s="689">
        <v>465505</v>
      </c>
      <c r="DM28" s="681"/>
      <c r="DN28" s="681"/>
      <c r="DO28" s="681"/>
      <c r="DP28" s="681"/>
      <c r="DQ28" s="681"/>
      <c r="DR28" s="681"/>
      <c r="DS28" s="681"/>
      <c r="DT28" s="681"/>
      <c r="DU28" s="681"/>
      <c r="DV28" s="682"/>
      <c r="DW28" s="685">
        <v>11.8</v>
      </c>
      <c r="DX28" s="714"/>
      <c r="DY28" s="714"/>
      <c r="DZ28" s="714"/>
      <c r="EA28" s="714"/>
      <c r="EB28" s="714"/>
      <c r="EC28" s="715"/>
    </row>
    <row r="29" spans="2:133" ht="11.25" customHeight="1" x14ac:dyDescent="0.15">
      <c r="B29" s="677" t="s">
        <v>301</v>
      </c>
      <c r="C29" s="678"/>
      <c r="D29" s="678"/>
      <c r="E29" s="678"/>
      <c r="F29" s="678"/>
      <c r="G29" s="678"/>
      <c r="H29" s="678"/>
      <c r="I29" s="678"/>
      <c r="J29" s="678"/>
      <c r="K29" s="678"/>
      <c r="L29" s="678"/>
      <c r="M29" s="678"/>
      <c r="N29" s="678"/>
      <c r="O29" s="678"/>
      <c r="P29" s="678"/>
      <c r="Q29" s="679"/>
      <c r="R29" s="680">
        <v>523253</v>
      </c>
      <c r="S29" s="681"/>
      <c r="T29" s="681"/>
      <c r="U29" s="681"/>
      <c r="V29" s="681"/>
      <c r="W29" s="681"/>
      <c r="X29" s="681"/>
      <c r="Y29" s="682"/>
      <c r="Z29" s="683">
        <v>2.7</v>
      </c>
      <c r="AA29" s="683"/>
      <c r="AB29" s="683"/>
      <c r="AC29" s="683"/>
      <c r="AD29" s="684" t="s">
        <v>127</v>
      </c>
      <c r="AE29" s="684"/>
      <c r="AF29" s="684"/>
      <c r="AG29" s="684"/>
      <c r="AH29" s="684"/>
      <c r="AI29" s="684"/>
      <c r="AJ29" s="684"/>
      <c r="AK29" s="684"/>
      <c r="AL29" s="685" t="s">
        <v>127</v>
      </c>
      <c r="AM29" s="686"/>
      <c r="AN29" s="686"/>
      <c r="AO29" s="687"/>
      <c r="AP29" s="659" t="s">
        <v>220</v>
      </c>
      <c r="AQ29" s="660"/>
      <c r="AR29" s="660"/>
      <c r="AS29" s="660"/>
      <c r="AT29" s="660"/>
      <c r="AU29" s="660"/>
      <c r="AV29" s="660"/>
      <c r="AW29" s="660"/>
      <c r="AX29" s="660"/>
      <c r="AY29" s="660"/>
      <c r="AZ29" s="660"/>
      <c r="BA29" s="660"/>
      <c r="BB29" s="660"/>
      <c r="BC29" s="660"/>
      <c r="BD29" s="660"/>
      <c r="BE29" s="660"/>
      <c r="BF29" s="661"/>
      <c r="BG29" s="659" t="s">
        <v>302</v>
      </c>
      <c r="BH29" s="720"/>
      <c r="BI29" s="720"/>
      <c r="BJ29" s="720"/>
      <c r="BK29" s="720"/>
      <c r="BL29" s="720"/>
      <c r="BM29" s="720"/>
      <c r="BN29" s="720"/>
      <c r="BO29" s="720"/>
      <c r="BP29" s="720"/>
      <c r="BQ29" s="721"/>
      <c r="BR29" s="659" t="s">
        <v>303</v>
      </c>
      <c r="BS29" s="720"/>
      <c r="BT29" s="720"/>
      <c r="BU29" s="720"/>
      <c r="BV29" s="720"/>
      <c r="BW29" s="720"/>
      <c r="BX29" s="720"/>
      <c r="BY29" s="720"/>
      <c r="BZ29" s="720"/>
      <c r="CA29" s="720"/>
      <c r="CB29" s="721"/>
      <c r="CD29" s="743" t="s">
        <v>304</v>
      </c>
      <c r="CE29" s="744"/>
      <c r="CF29" s="695" t="s">
        <v>305</v>
      </c>
      <c r="CG29" s="696"/>
      <c r="CH29" s="696"/>
      <c r="CI29" s="696"/>
      <c r="CJ29" s="696"/>
      <c r="CK29" s="696"/>
      <c r="CL29" s="696"/>
      <c r="CM29" s="696"/>
      <c r="CN29" s="696"/>
      <c r="CO29" s="696"/>
      <c r="CP29" s="696"/>
      <c r="CQ29" s="697"/>
      <c r="CR29" s="680">
        <v>549650</v>
      </c>
      <c r="CS29" s="716"/>
      <c r="CT29" s="716"/>
      <c r="CU29" s="716"/>
      <c r="CV29" s="716"/>
      <c r="CW29" s="716"/>
      <c r="CX29" s="716"/>
      <c r="CY29" s="717"/>
      <c r="CZ29" s="685">
        <v>3.2</v>
      </c>
      <c r="DA29" s="714"/>
      <c r="DB29" s="714"/>
      <c r="DC29" s="718"/>
      <c r="DD29" s="689">
        <v>466047</v>
      </c>
      <c r="DE29" s="716"/>
      <c r="DF29" s="716"/>
      <c r="DG29" s="716"/>
      <c r="DH29" s="716"/>
      <c r="DI29" s="716"/>
      <c r="DJ29" s="716"/>
      <c r="DK29" s="717"/>
      <c r="DL29" s="689">
        <v>465505</v>
      </c>
      <c r="DM29" s="716"/>
      <c r="DN29" s="716"/>
      <c r="DO29" s="716"/>
      <c r="DP29" s="716"/>
      <c r="DQ29" s="716"/>
      <c r="DR29" s="716"/>
      <c r="DS29" s="716"/>
      <c r="DT29" s="716"/>
      <c r="DU29" s="716"/>
      <c r="DV29" s="717"/>
      <c r="DW29" s="685">
        <v>11.8</v>
      </c>
      <c r="DX29" s="714"/>
      <c r="DY29" s="714"/>
      <c r="DZ29" s="714"/>
      <c r="EA29" s="714"/>
      <c r="EB29" s="714"/>
      <c r="EC29" s="715"/>
    </row>
    <row r="30" spans="2:133" ht="11.25" customHeight="1" x14ac:dyDescent="0.15">
      <c r="B30" s="677" t="s">
        <v>306</v>
      </c>
      <c r="C30" s="678"/>
      <c r="D30" s="678"/>
      <c r="E30" s="678"/>
      <c r="F30" s="678"/>
      <c r="G30" s="678"/>
      <c r="H30" s="678"/>
      <c r="I30" s="678"/>
      <c r="J30" s="678"/>
      <c r="K30" s="678"/>
      <c r="L30" s="678"/>
      <c r="M30" s="678"/>
      <c r="N30" s="678"/>
      <c r="O30" s="678"/>
      <c r="P30" s="678"/>
      <c r="Q30" s="679"/>
      <c r="R30" s="680">
        <v>15367</v>
      </c>
      <c r="S30" s="681"/>
      <c r="T30" s="681"/>
      <c r="U30" s="681"/>
      <c r="V30" s="681"/>
      <c r="W30" s="681"/>
      <c r="X30" s="681"/>
      <c r="Y30" s="682"/>
      <c r="Z30" s="683">
        <v>0.1</v>
      </c>
      <c r="AA30" s="683"/>
      <c r="AB30" s="683"/>
      <c r="AC30" s="683"/>
      <c r="AD30" s="684" t="s">
        <v>127</v>
      </c>
      <c r="AE30" s="684"/>
      <c r="AF30" s="684"/>
      <c r="AG30" s="684"/>
      <c r="AH30" s="684"/>
      <c r="AI30" s="684"/>
      <c r="AJ30" s="684"/>
      <c r="AK30" s="684"/>
      <c r="AL30" s="685" t="s">
        <v>127</v>
      </c>
      <c r="AM30" s="686"/>
      <c r="AN30" s="686"/>
      <c r="AO30" s="687"/>
      <c r="AP30" s="728" t="s">
        <v>307</v>
      </c>
      <c r="AQ30" s="729"/>
      <c r="AR30" s="729"/>
      <c r="AS30" s="729"/>
      <c r="AT30" s="734" t="s">
        <v>308</v>
      </c>
      <c r="AU30" s="228"/>
      <c r="AV30" s="228"/>
      <c r="AW30" s="228"/>
      <c r="AX30" s="666" t="s">
        <v>184</v>
      </c>
      <c r="AY30" s="667"/>
      <c r="AZ30" s="667"/>
      <c r="BA30" s="667"/>
      <c r="BB30" s="667"/>
      <c r="BC30" s="667"/>
      <c r="BD30" s="667"/>
      <c r="BE30" s="667"/>
      <c r="BF30" s="668"/>
      <c r="BG30" s="740">
        <v>99.2</v>
      </c>
      <c r="BH30" s="741"/>
      <c r="BI30" s="741"/>
      <c r="BJ30" s="741"/>
      <c r="BK30" s="741"/>
      <c r="BL30" s="741"/>
      <c r="BM30" s="675">
        <v>97</v>
      </c>
      <c r="BN30" s="741"/>
      <c r="BO30" s="741"/>
      <c r="BP30" s="741"/>
      <c r="BQ30" s="742"/>
      <c r="BR30" s="740">
        <v>99.1</v>
      </c>
      <c r="BS30" s="741"/>
      <c r="BT30" s="741"/>
      <c r="BU30" s="741"/>
      <c r="BV30" s="741"/>
      <c r="BW30" s="741"/>
      <c r="BX30" s="675">
        <v>96.1</v>
      </c>
      <c r="BY30" s="741"/>
      <c r="BZ30" s="741"/>
      <c r="CA30" s="741"/>
      <c r="CB30" s="742"/>
      <c r="CD30" s="745"/>
      <c r="CE30" s="746"/>
      <c r="CF30" s="695" t="s">
        <v>309</v>
      </c>
      <c r="CG30" s="696"/>
      <c r="CH30" s="696"/>
      <c r="CI30" s="696"/>
      <c r="CJ30" s="696"/>
      <c r="CK30" s="696"/>
      <c r="CL30" s="696"/>
      <c r="CM30" s="696"/>
      <c r="CN30" s="696"/>
      <c r="CO30" s="696"/>
      <c r="CP30" s="696"/>
      <c r="CQ30" s="697"/>
      <c r="CR30" s="680">
        <v>513132</v>
      </c>
      <c r="CS30" s="681"/>
      <c r="CT30" s="681"/>
      <c r="CU30" s="681"/>
      <c r="CV30" s="681"/>
      <c r="CW30" s="681"/>
      <c r="CX30" s="681"/>
      <c r="CY30" s="682"/>
      <c r="CZ30" s="685">
        <v>3</v>
      </c>
      <c r="DA30" s="714"/>
      <c r="DB30" s="714"/>
      <c r="DC30" s="718"/>
      <c r="DD30" s="689">
        <v>437746</v>
      </c>
      <c r="DE30" s="681"/>
      <c r="DF30" s="681"/>
      <c r="DG30" s="681"/>
      <c r="DH30" s="681"/>
      <c r="DI30" s="681"/>
      <c r="DJ30" s="681"/>
      <c r="DK30" s="682"/>
      <c r="DL30" s="689">
        <v>437746</v>
      </c>
      <c r="DM30" s="681"/>
      <c r="DN30" s="681"/>
      <c r="DO30" s="681"/>
      <c r="DP30" s="681"/>
      <c r="DQ30" s="681"/>
      <c r="DR30" s="681"/>
      <c r="DS30" s="681"/>
      <c r="DT30" s="681"/>
      <c r="DU30" s="681"/>
      <c r="DV30" s="682"/>
      <c r="DW30" s="685">
        <v>11.1</v>
      </c>
      <c r="DX30" s="714"/>
      <c r="DY30" s="714"/>
      <c r="DZ30" s="714"/>
      <c r="EA30" s="714"/>
      <c r="EB30" s="714"/>
      <c r="EC30" s="715"/>
    </row>
    <row r="31" spans="2:133" ht="11.25" customHeight="1" x14ac:dyDescent="0.15">
      <c r="B31" s="677" t="s">
        <v>310</v>
      </c>
      <c r="C31" s="678"/>
      <c r="D31" s="678"/>
      <c r="E31" s="678"/>
      <c r="F31" s="678"/>
      <c r="G31" s="678"/>
      <c r="H31" s="678"/>
      <c r="I31" s="678"/>
      <c r="J31" s="678"/>
      <c r="K31" s="678"/>
      <c r="L31" s="678"/>
      <c r="M31" s="678"/>
      <c r="N31" s="678"/>
      <c r="O31" s="678"/>
      <c r="P31" s="678"/>
      <c r="Q31" s="679"/>
      <c r="R31" s="680">
        <v>55108</v>
      </c>
      <c r="S31" s="681"/>
      <c r="T31" s="681"/>
      <c r="U31" s="681"/>
      <c r="V31" s="681"/>
      <c r="W31" s="681"/>
      <c r="X31" s="681"/>
      <c r="Y31" s="682"/>
      <c r="Z31" s="683">
        <v>0.3</v>
      </c>
      <c r="AA31" s="683"/>
      <c r="AB31" s="683"/>
      <c r="AC31" s="683"/>
      <c r="AD31" s="684" t="s">
        <v>226</v>
      </c>
      <c r="AE31" s="684"/>
      <c r="AF31" s="684"/>
      <c r="AG31" s="684"/>
      <c r="AH31" s="684"/>
      <c r="AI31" s="684"/>
      <c r="AJ31" s="684"/>
      <c r="AK31" s="684"/>
      <c r="AL31" s="685" t="s">
        <v>127</v>
      </c>
      <c r="AM31" s="686"/>
      <c r="AN31" s="686"/>
      <c r="AO31" s="687"/>
      <c r="AP31" s="730"/>
      <c r="AQ31" s="731"/>
      <c r="AR31" s="731"/>
      <c r="AS31" s="731"/>
      <c r="AT31" s="735"/>
      <c r="AU31" s="227" t="s">
        <v>311</v>
      </c>
      <c r="AV31" s="227"/>
      <c r="AW31" s="227"/>
      <c r="AX31" s="677" t="s">
        <v>312</v>
      </c>
      <c r="AY31" s="678"/>
      <c r="AZ31" s="678"/>
      <c r="BA31" s="678"/>
      <c r="BB31" s="678"/>
      <c r="BC31" s="678"/>
      <c r="BD31" s="678"/>
      <c r="BE31" s="678"/>
      <c r="BF31" s="679"/>
      <c r="BG31" s="737">
        <v>99.1</v>
      </c>
      <c r="BH31" s="716"/>
      <c r="BI31" s="716"/>
      <c r="BJ31" s="716"/>
      <c r="BK31" s="716"/>
      <c r="BL31" s="716"/>
      <c r="BM31" s="686">
        <v>96.1</v>
      </c>
      <c r="BN31" s="738"/>
      <c r="BO31" s="738"/>
      <c r="BP31" s="738"/>
      <c r="BQ31" s="739"/>
      <c r="BR31" s="737">
        <v>99</v>
      </c>
      <c r="BS31" s="716"/>
      <c r="BT31" s="716"/>
      <c r="BU31" s="716"/>
      <c r="BV31" s="716"/>
      <c r="BW31" s="716"/>
      <c r="BX31" s="686">
        <v>95.2</v>
      </c>
      <c r="BY31" s="738"/>
      <c r="BZ31" s="738"/>
      <c r="CA31" s="738"/>
      <c r="CB31" s="739"/>
      <c r="CD31" s="745"/>
      <c r="CE31" s="746"/>
      <c r="CF31" s="695" t="s">
        <v>313</v>
      </c>
      <c r="CG31" s="696"/>
      <c r="CH31" s="696"/>
      <c r="CI31" s="696"/>
      <c r="CJ31" s="696"/>
      <c r="CK31" s="696"/>
      <c r="CL31" s="696"/>
      <c r="CM31" s="696"/>
      <c r="CN31" s="696"/>
      <c r="CO31" s="696"/>
      <c r="CP31" s="696"/>
      <c r="CQ31" s="697"/>
      <c r="CR31" s="680">
        <v>36518</v>
      </c>
      <c r="CS31" s="716"/>
      <c r="CT31" s="716"/>
      <c r="CU31" s="716"/>
      <c r="CV31" s="716"/>
      <c r="CW31" s="716"/>
      <c r="CX31" s="716"/>
      <c r="CY31" s="717"/>
      <c r="CZ31" s="685">
        <v>0.2</v>
      </c>
      <c r="DA31" s="714"/>
      <c r="DB31" s="714"/>
      <c r="DC31" s="718"/>
      <c r="DD31" s="689">
        <v>28301</v>
      </c>
      <c r="DE31" s="716"/>
      <c r="DF31" s="716"/>
      <c r="DG31" s="716"/>
      <c r="DH31" s="716"/>
      <c r="DI31" s="716"/>
      <c r="DJ31" s="716"/>
      <c r="DK31" s="717"/>
      <c r="DL31" s="689">
        <v>27759</v>
      </c>
      <c r="DM31" s="716"/>
      <c r="DN31" s="716"/>
      <c r="DO31" s="716"/>
      <c r="DP31" s="716"/>
      <c r="DQ31" s="716"/>
      <c r="DR31" s="716"/>
      <c r="DS31" s="716"/>
      <c r="DT31" s="716"/>
      <c r="DU31" s="716"/>
      <c r="DV31" s="717"/>
      <c r="DW31" s="685">
        <v>0.7</v>
      </c>
      <c r="DX31" s="714"/>
      <c r="DY31" s="714"/>
      <c r="DZ31" s="714"/>
      <c r="EA31" s="714"/>
      <c r="EB31" s="714"/>
      <c r="EC31" s="715"/>
    </row>
    <row r="32" spans="2:133" ht="11.25" customHeight="1" x14ac:dyDescent="0.15">
      <c r="B32" s="677" t="s">
        <v>314</v>
      </c>
      <c r="C32" s="678"/>
      <c r="D32" s="678"/>
      <c r="E32" s="678"/>
      <c r="F32" s="678"/>
      <c r="G32" s="678"/>
      <c r="H32" s="678"/>
      <c r="I32" s="678"/>
      <c r="J32" s="678"/>
      <c r="K32" s="678"/>
      <c r="L32" s="678"/>
      <c r="M32" s="678"/>
      <c r="N32" s="678"/>
      <c r="O32" s="678"/>
      <c r="P32" s="678"/>
      <c r="Q32" s="679"/>
      <c r="R32" s="680">
        <v>9514230</v>
      </c>
      <c r="S32" s="681"/>
      <c r="T32" s="681"/>
      <c r="U32" s="681"/>
      <c r="V32" s="681"/>
      <c r="W32" s="681"/>
      <c r="X32" s="681"/>
      <c r="Y32" s="682"/>
      <c r="Z32" s="683">
        <v>49</v>
      </c>
      <c r="AA32" s="683"/>
      <c r="AB32" s="683"/>
      <c r="AC32" s="683"/>
      <c r="AD32" s="684" t="s">
        <v>127</v>
      </c>
      <c r="AE32" s="684"/>
      <c r="AF32" s="684"/>
      <c r="AG32" s="684"/>
      <c r="AH32" s="684"/>
      <c r="AI32" s="684"/>
      <c r="AJ32" s="684"/>
      <c r="AK32" s="684"/>
      <c r="AL32" s="685" t="s">
        <v>127</v>
      </c>
      <c r="AM32" s="686"/>
      <c r="AN32" s="686"/>
      <c r="AO32" s="687"/>
      <c r="AP32" s="732"/>
      <c r="AQ32" s="733"/>
      <c r="AR32" s="733"/>
      <c r="AS32" s="733"/>
      <c r="AT32" s="736"/>
      <c r="AU32" s="229"/>
      <c r="AV32" s="229"/>
      <c r="AW32" s="229"/>
      <c r="AX32" s="725" t="s">
        <v>315</v>
      </c>
      <c r="AY32" s="726"/>
      <c r="AZ32" s="726"/>
      <c r="BA32" s="726"/>
      <c r="BB32" s="726"/>
      <c r="BC32" s="726"/>
      <c r="BD32" s="726"/>
      <c r="BE32" s="726"/>
      <c r="BF32" s="727"/>
      <c r="BG32" s="749">
        <v>99.2</v>
      </c>
      <c r="BH32" s="750"/>
      <c r="BI32" s="750"/>
      <c r="BJ32" s="750"/>
      <c r="BK32" s="750"/>
      <c r="BL32" s="750"/>
      <c r="BM32" s="751">
        <v>97.4</v>
      </c>
      <c r="BN32" s="750"/>
      <c r="BO32" s="750"/>
      <c r="BP32" s="750"/>
      <c r="BQ32" s="752"/>
      <c r="BR32" s="749">
        <v>99.2</v>
      </c>
      <c r="BS32" s="750"/>
      <c r="BT32" s="750"/>
      <c r="BU32" s="750"/>
      <c r="BV32" s="750"/>
      <c r="BW32" s="750"/>
      <c r="BX32" s="751">
        <v>96.4</v>
      </c>
      <c r="BY32" s="750"/>
      <c r="BZ32" s="750"/>
      <c r="CA32" s="750"/>
      <c r="CB32" s="752"/>
      <c r="CD32" s="747"/>
      <c r="CE32" s="748"/>
      <c r="CF32" s="695" t="s">
        <v>316</v>
      </c>
      <c r="CG32" s="696"/>
      <c r="CH32" s="696"/>
      <c r="CI32" s="696"/>
      <c r="CJ32" s="696"/>
      <c r="CK32" s="696"/>
      <c r="CL32" s="696"/>
      <c r="CM32" s="696"/>
      <c r="CN32" s="696"/>
      <c r="CO32" s="696"/>
      <c r="CP32" s="696"/>
      <c r="CQ32" s="697"/>
      <c r="CR32" s="680" t="s">
        <v>127</v>
      </c>
      <c r="CS32" s="681"/>
      <c r="CT32" s="681"/>
      <c r="CU32" s="681"/>
      <c r="CV32" s="681"/>
      <c r="CW32" s="681"/>
      <c r="CX32" s="681"/>
      <c r="CY32" s="682"/>
      <c r="CZ32" s="685" t="s">
        <v>127</v>
      </c>
      <c r="DA32" s="714"/>
      <c r="DB32" s="714"/>
      <c r="DC32" s="718"/>
      <c r="DD32" s="689" t="s">
        <v>127</v>
      </c>
      <c r="DE32" s="681"/>
      <c r="DF32" s="681"/>
      <c r="DG32" s="681"/>
      <c r="DH32" s="681"/>
      <c r="DI32" s="681"/>
      <c r="DJ32" s="681"/>
      <c r="DK32" s="682"/>
      <c r="DL32" s="689" t="s">
        <v>127</v>
      </c>
      <c r="DM32" s="681"/>
      <c r="DN32" s="681"/>
      <c r="DO32" s="681"/>
      <c r="DP32" s="681"/>
      <c r="DQ32" s="681"/>
      <c r="DR32" s="681"/>
      <c r="DS32" s="681"/>
      <c r="DT32" s="681"/>
      <c r="DU32" s="681"/>
      <c r="DV32" s="682"/>
      <c r="DW32" s="685" t="s">
        <v>127</v>
      </c>
      <c r="DX32" s="714"/>
      <c r="DY32" s="714"/>
      <c r="DZ32" s="714"/>
      <c r="EA32" s="714"/>
      <c r="EB32" s="714"/>
      <c r="EC32" s="715"/>
    </row>
    <row r="33" spans="2:133" ht="11.25" customHeight="1" x14ac:dyDescent="0.15">
      <c r="B33" s="677" t="s">
        <v>317</v>
      </c>
      <c r="C33" s="678"/>
      <c r="D33" s="678"/>
      <c r="E33" s="678"/>
      <c r="F33" s="678"/>
      <c r="G33" s="678"/>
      <c r="H33" s="678"/>
      <c r="I33" s="678"/>
      <c r="J33" s="678"/>
      <c r="K33" s="678"/>
      <c r="L33" s="678"/>
      <c r="M33" s="678"/>
      <c r="N33" s="678"/>
      <c r="O33" s="678"/>
      <c r="P33" s="678"/>
      <c r="Q33" s="679"/>
      <c r="R33" s="680">
        <v>1937744</v>
      </c>
      <c r="S33" s="681"/>
      <c r="T33" s="681"/>
      <c r="U33" s="681"/>
      <c r="V33" s="681"/>
      <c r="W33" s="681"/>
      <c r="X33" s="681"/>
      <c r="Y33" s="682"/>
      <c r="Z33" s="683">
        <v>10</v>
      </c>
      <c r="AA33" s="683"/>
      <c r="AB33" s="683"/>
      <c r="AC33" s="683"/>
      <c r="AD33" s="684" t="s">
        <v>226</v>
      </c>
      <c r="AE33" s="684"/>
      <c r="AF33" s="684"/>
      <c r="AG33" s="684"/>
      <c r="AH33" s="684"/>
      <c r="AI33" s="684"/>
      <c r="AJ33" s="684"/>
      <c r="AK33" s="684"/>
      <c r="AL33" s="685" t="s">
        <v>226</v>
      </c>
      <c r="AM33" s="686"/>
      <c r="AN33" s="686"/>
      <c r="AO33" s="687"/>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5" t="s">
        <v>318</v>
      </c>
      <c r="CE33" s="696"/>
      <c r="CF33" s="696"/>
      <c r="CG33" s="696"/>
      <c r="CH33" s="696"/>
      <c r="CI33" s="696"/>
      <c r="CJ33" s="696"/>
      <c r="CK33" s="696"/>
      <c r="CL33" s="696"/>
      <c r="CM33" s="696"/>
      <c r="CN33" s="696"/>
      <c r="CO33" s="696"/>
      <c r="CP33" s="696"/>
      <c r="CQ33" s="697"/>
      <c r="CR33" s="680">
        <v>10197326</v>
      </c>
      <c r="CS33" s="716"/>
      <c r="CT33" s="716"/>
      <c r="CU33" s="716"/>
      <c r="CV33" s="716"/>
      <c r="CW33" s="716"/>
      <c r="CX33" s="716"/>
      <c r="CY33" s="717"/>
      <c r="CZ33" s="685">
        <v>59.1</v>
      </c>
      <c r="DA33" s="714"/>
      <c r="DB33" s="714"/>
      <c r="DC33" s="718"/>
      <c r="DD33" s="689">
        <v>3064179</v>
      </c>
      <c r="DE33" s="716"/>
      <c r="DF33" s="716"/>
      <c r="DG33" s="716"/>
      <c r="DH33" s="716"/>
      <c r="DI33" s="716"/>
      <c r="DJ33" s="716"/>
      <c r="DK33" s="717"/>
      <c r="DL33" s="689">
        <v>2008674</v>
      </c>
      <c r="DM33" s="716"/>
      <c r="DN33" s="716"/>
      <c r="DO33" s="716"/>
      <c r="DP33" s="716"/>
      <c r="DQ33" s="716"/>
      <c r="DR33" s="716"/>
      <c r="DS33" s="716"/>
      <c r="DT33" s="716"/>
      <c r="DU33" s="716"/>
      <c r="DV33" s="717"/>
      <c r="DW33" s="685">
        <v>51</v>
      </c>
      <c r="DX33" s="714"/>
      <c r="DY33" s="714"/>
      <c r="DZ33" s="714"/>
      <c r="EA33" s="714"/>
      <c r="EB33" s="714"/>
      <c r="EC33" s="715"/>
    </row>
    <row r="34" spans="2:133" ht="11.25" customHeight="1" x14ac:dyDescent="0.15">
      <c r="B34" s="677" t="s">
        <v>319</v>
      </c>
      <c r="C34" s="678"/>
      <c r="D34" s="678"/>
      <c r="E34" s="678"/>
      <c r="F34" s="678"/>
      <c r="G34" s="678"/>
      <c r="H34" s="678"/>
      <c r="I34" s="678"/>
      <c r="J34" s="678"/>
      <c r="K34" s="678"/>
      <c r="L34" s="678"/>
      <c r="M34" s="678"/>
      <c r="N34" s="678"/>
      <c r="O34" s="678"/>
      <c r="P34" s="678"/>
      <c r="Q34" s="679"/>
      <c r="R34" s="680">
        <v>131865</v>
      </c>
      <c r="S34" s="681"/>
      <c r="T34" s="681"/>
      <c r="U34" s="681"/>
      <c r="V34" s="681"/>
      <c r="W34" s="681"/>
      <c r="X34" s="681"/>
      <c r="Y34" s="682"/>
      <c r="Z34" s="683">
        <v>0.7</v>
      </c>
      <c r="AA34" s="683"/>
      <c r="AB34" s="683"/>
      <c r="AC34" s="683"/>
      <c r="AD34" s="684">
        <v>74</v>
      </c>
      <c r="AE34" s="684"/>
      <c r="AF34" s="684"/>
      <c r="AG34" s="684"/>
      <c r="AH34" s="684"/>
      <c r="AI34" s="684"/>
      <c r="AJ34" s="684"/>
      <c r="AK34" s="684"/>
      <c r="AL34" s="685">
        <v>0</v>
      </c>
      <c r="AM34" s="686"/>
      <c r="AN34" s="686"/>
      <c r="AO34" s="687"/>
      <c r="AP34" s="232"/>
      <c r="AQ34" s="659" t="s">
        <v>320</v>
      </c>
      <c r="AR34" s="660"/>
      <c r="AS34" s="660"/>
      <c r="AT34" s="660"/>
      <c r="AU34" s="660"/>
      <c r="AV34" s="660"/>
      <c r="AW34" s="660"/>
      <c r="AX34" s="660"/>
      <c r="AY34" s="660"/>
      <c r="AZ34" s="660"/>
      <c r="BA34" s="660"/>
      <c r="BB34" s="660"/>
      <c r="BC34" s="660"/>
      <c r="BD34" s="660"/>
      <c r="BE34" s="660"/>
      <c r="BF34" s="661"/>
      <c r="BG34" s="659" t="s">
        <v>321</v>
      </c>
      <c r="BH34" s="660"/>
      <c r="BI34" s="660"/>
      <c r="BJ34" s="660"/>
      <c r="BK34" s="660"/>
      <c r="BL34" s="660"/>
      <c r="BM34" s="660"/>
      <c r="BN34" s="660"/>
      <c r="BO34" s="660"/>
      <c r="BP34" s="660"/>
      <c r="BQ34" s="660"/>
      <c r="BR34" s="660"/>
      <c r="BS34" s="660"/>
      <c r="BT34" s="660"/>
      <c r="BU34" s="660"/>
      <c r="BV34" s="660"/>
      <c r="BW34" s="660"/>
      <c r="BX34" s="660"/>
      <c r="BY34" s="660"/>
      <c r="BZ34" s="660"/>
      <c r="CA34" s="660"/>
      <c r="CB34" s="661"/>
      <c r="CD34" s="695" t="s">
        <v>322</v>
      </c>
      <c r="CE34" s="696"/>
      <c r="CF34" s="696"/>
      <c r="CG34" s="696"/>
      <c r="CH34" s="696"/>
      <c r="CI34" s="696"/>
      <c r="CJ34" s="696"/>
      <c r="CK34" s="696"/>
      <c r="CL34" s="696"/>
      <c r="CM34" s="696"/>
      <c r="CN34" s="696"/>
      <c r="CO34" s="696"/>
      <c r="CP34" s="696"/>
      <c r="CQ34" s="697"/>
      <c r="CR34" s="680">
        <v>1234510</v>
      </c>
      <c r="CS34" s="681"/>
      <c r="CT34" s="681"/>
      <c r="CU34" s="681"/>
      <c r="CV34" s="681"/>
      <c r="CW34" s="681"/>
      <c r="CX34" s="681"/>
      <c r="CY34" s="682"/>
      <c r="CZ34" s="685">
        <v>7.2</v>
      </c>
      <c r="DA34" s="714"/>
      <c r="DB34" s="714"/>
      <c r="DC34" s="718"/>
      <c r="DD34" s="689">
        <v>835731</v>
      </c>
      <c r="DE34" s="681"/>
      <c r="DF34" s="681"/>
      <c r="DG34" s="681"/>
      <c r="DH34" s="681"/>
      <c r="DI34" s="681"/>
      <c r="DJ34" s="681"/>
      <c r="DK34" s="682"/>
      <c r="DL34" s="689">
        <v>557970</v>
      </c>
      <c r="DM34" s="681"/>
      <c r="DN34" s="681"/>
      <c r="DO34" s="681"/>
      <c r="DP34" s="681"/>
      <c r="DQ34" s="681"/>
      <c r="DR34" s="681"/>
      <c r="DS34" s="681"/>
      <c r="DT34" s="681"/>
      <c r="DU34" s="681"/>
      <c r="DV34" s="682"/>
      <c r="DW34" s="685">
        <v>14.2</v>
      </c>
      <c r="DX34" s="714"/>
      <c r="DY34" s="714"/>
      <c r="DZ34" s="714"/>
      <c r="EA34" s="714"/>
      <c r="EB34" s="714"/>
      <c r="EC34" s="715"/>
    </row>
    <row r="35" spans="2:133" ht="11.25" customHeight="1" x14ac:dyDescent="0.15">
      <c r="B35" s="677" t="s">
        <v>323</v>
      </c>
      <c r="C35" s="678"/>
      <c r="D35" s="678"/>
      <c r="E35" s="678"/>
      <c r="F35" s="678"/>
      <c r="G35" s="678"/>
      <c r="H35" s="678"/>
      <c r="I35" s="678"/>
      <c r="J35" s="678"/>
      <c r="K35" s="678"/>
      <c r="L35" s="678"/>
      <c r="M35" s="678"/>
      <c r="N35" s="678"/>
      <c r="O35" s="678"/>
      <c r="P35" s="678"/>
      <c r="Q35" s="679"/>
      <c r="R35" s="680">
        <v>856446</v>
      </c>
      <c r="S35" s="681"/>
      <c r="T35" s="681"/>
      <c r="U35" s="681"/>
      <c r="V35" s="681"/>
      <c r="W35" s="681"/>
      <c r="X35" s="681"/>
      <c r="Y35" s="682"/>
      <c r="Z35" s="683">
        <v>4.4000000000000004</v>
      </c>
      <c r="AA35" s="683"/>
      <c r="AB35" s="683"/>
      <c r="AC35" s="683"/>
      <c r="AD35" s="684" t="s">
        <v>127</v>
      </c>
      <c r="AE35" s="684"/>
      <c r="AF35" s="684"/>
      <c r="AG35" s="684"/>
      <c r="AH35" s="684"/>
      <c r="AI35" s="684"/>
      <c r="AJ35" s="684"/>
      <c r="AK35" s="684"/>
      <c r="AL35" s="685" t="s">
        <v>127</v>
      </c>
      <c r="AM35" s="686"/>
      <c r="AN35" s="686"/>
      <c r="AO35" s="687"/>
      <c r="AP35" s="232"/>
      <c r="AQ35" s="753" t="s">
        <v>324</v>
      </c>
      <c r="AR35" s="754"/>
      <c r="AS35" s="754"/>
      <c r="AT35" s="754"/>
      <c r="AU35" s="754"/>
      <c r="AV35" s="754"/>
      <c r="AW35" s="754"/>
      <c r="AX35" s="754"/>
      <c r="AY35" s="755"/>
      <c r="AZ35" s="669">
        <v>900742</v>
      </c>
      <c r="BA35" s="670"/>
      <c r="BB35" s="670"/>
      <c r="BC35" s="670"/>
      <c r="BD35" s="670"/>
      <c r="BE35" s="670"/>
      <c r="BF35" s="756"/>
      <c r="BG35" s="691" t="s">
        <v>325</v>
      </c>
      <c r="BH35" s="692"/>
      <c r="BI35" s="692"/>
      <c r="BJ35" s="692"/>
      <c r="BK35" s="692"/>
      <c r="BL35" s="692"/>
      <c r="BM35" s="692"/>
      <c r="BN35" s="692"/>
      <c r="BO35" s="692"/>
      <c r="BP35" s="692"/>
      <c r="BQ35" s="692"/>
      <c r="BR35" s="692"/>
      <c r="BS35" s="692"/>
      <c r="BT35" s="692"/>
      <c r="BU35" s="693"/>
      <c r="BV35" s="669">
        <v>50531</v>
      </c>
      <c r="BW35" s="670"/>
      <c r="BX35" s="670"/>
      <c r="BY35" s="670"/>
      <c r="BZ35" s="670"/>
      <c r="CA35" s="670"/>
      <c r="CB35" s="756"/>
      <c r="CD35" s="695" t="s">
        <v>326</v>
      </c>
      <c r="CE35" s="696"/>
      <c r="CF35" s="696"/>
      <c r="CG35" s="696"/>
      <c r="CH35" s="696"/>
      <c r="CI35" s="696"/>
      <c r="CJ35" s="696"/>
      <c r="CK35" s="696"/>
      <c r="CL35" s="696"/>
      <c r="CM35" s="696"/>
      <c r="CN35" s="696"/>
      <c r="CO35" s="696"/>
      <c r="CP35" s="696"/>
      <c r="CQ35" s="697"/>
      <c r="CR35" s="680">
        <v>181729</v>
      </c>
      <c r="CS35" s="716"/>
      <c r="CT35" s="716"/>
      <c r="CU35" s="716"/>
      <c r="CV35" s="716"/>
      <c r="CW35" s="716"/>
      <c r="CX35" s="716"/>
      <c r="CY35" s="717"/>
      <c r="CZ35" s="685">
        <v>1.1000000000000001</v>
      </c>
      <c r="DA35" s="714"/>
      <c r="DB35" s="714"/>
      <c r="DC35" s="718"/>
      <c r="DD35" s="689">
        <v>169348</v>
      </c>
      <c r="DE35" s="716"/>
      <c r="DF35" s="716"/>
      <c r="DG35" s="716"/>
      <c r="DH35" s="716"/>
      <c r="DI35" s="716"/>
      <c r="DJ35" s="716"/>
      <c r="DK35" s="717"/>
      <c r="DL35" s="689">
        <v>169348</v>
      </c>
      <c r="DM35" s="716"/>
      <c r="DN35" s="716"/>
      <c r="DO35" s="716"/>
      <c r="DP35" s="716"/>
      <c r="DQ35" s="716"/>
      <c r="DR35" s="716"/>
      <c r="DS35" s="716"/>
      <c r="DT35" s="716"/>
      <c r="DU35" s="716"/>
      <c r="DV35" s="717"/>
      <c r="DW35" s="685">
        <v>4.3</v>
      </c>
      <c r="DX35" s="714"/>
      <c r="DY35" s="714"/>
      <c r="DZ35" s="714"/>
      <c r="EA35" s="714"/>
      <c r="EB35" s="714"/>
      <c r="EC35" s="715"/>
    </row>
    <row r="36" spans="2:133" ht="11.25" customHeight="1" x14ac:dyDescent="0.15">
      <c r="B36" s="677" t="s">
        <v>327</v>
      </c>
      <c r="C36" s="678"/>
      <c r="D36" s="678"/>
      <c r="E36" s="678"/>
      <c r="F36" s="678"/>
      <c r="G36" s="678"/>
      <c r="H36" s="678"/>
      <c r="I36" s="678"/>
      <c r="J36" s="678"/>
      <c r="K36" s="678"/>
      <c r="L36" s="678"/>
      <c r="M36" s="678"/>
      <c r="N36" s="678"/>
      <c r="O36" s="678"/>
      <c r="P36" s="678"/>
      <c r="Q36" s="679"/>
      <c r="R36" s="680" t="s">
        <v>127</v>
      </c>
      <c r="S36" s="681"/>
      <c r="T36" s="681"/>
      <c r="U36" s="681"/>
      <c r="V36" s="681"/>
      <c r="W36" s="681"/>
      <c r="X36" s="681"/>
      <c r="Y36" s="682"/>
      <c r="Z36" s="683" t="s">
        <v>127</v>
      </c>
      <c r="AA36" s="683"/>
      <c r="AB36" s="683"/>
      <c r="AC36" s="683"/>
      <c r="AD36" s="684" t="s">
        <v>127</v>
      </c>
      <c r="AE36" s="684"/>
      <c r="AF36" s="684"/>
      <c r="AG36" s="684"/>
      <c r="AH36" s="684"/>
      <c r="AI36" s="684"/>
      <c r="AJ36" s="684"/>
      <c r="AK36" s="684"/>
      <c r="AL36" s="685" t="s">
        <v>127</v>
      </c>
      <c r="AM36" s="686"/>
      <c r="AN36" s="686"/>
      <c r="AO36" s="687"/>
      <c r="AQ36" s="757" t="s">
        <v>328</v>
      </c>
      <c r="AR36" s="758"/>
      <c r="AS36" s="758"/>
      <c r="AT36" s="758"/>
      <c r="AU36" s="758"/>
      <c r="AV36" s="758"/>
      <c r="AW36" s="758"/>
      <c r="AX36" s="758"/>
      <c r="AY36" s="759"/>
      <c r="AZ36" s="680">
        <v>318040</v>
      </c>
      <c r="BA36" s="681"/>
      <c r="BB36" s="681"/>
      <c r="BC36" s="681"/>
      <c r="BD36" s="716"/>
      <c r="BE36" s="716"/>
      <c r="BF36" s="739"/>
      <c r="BG36" s="695" t="s">
        <v>329</v>
      </c>
      <c r="BH36" s="696"/>
      <c r="BI36" s="696"/>
      <c r="BJ36" s="696"/>
      <c r="BK36" s="696"/>
      <c r="BL36" s="696"/>
      <c r="BM36" s="696"/>
      <c r="BN36" s="696"/>
      <c r="BO36" s="696"/>
      <c r="BP36" s="696"/>
      <c r="BQ36" s="696"/>
      <c r="BR36" s="696"/>
      <c r="BS36" s="696"/>
      <c r="BT36" s="696"/>
      <c r="BU36" s="697"/>
      <c r="BV36" s="680">
        <v>32870</v>
      </c>
      <c r="BW36" s="681"/>
      <c r="BX36" s="681"/>
      <c r="BY36" s="681"/>
      <c r="BZ36" s="681"/>
      <c r="CA36" s="681"/>
      <c r="CB36" s="690"/>
      <c r="CD36" s="695" t="s">
        <v>330</v>
      </c>
      <c r="CE36" s="696"/>
      <c r="CF36" s="696"/>
      <c r="CG36" s="696"/>
      <c r="CH36" s="696"/>
      <c r="CI36" s="696"/>
      <c r="CJ36" s="696"/>
      <c r="CK36" s="696"/>
      <c r="CL36" s="696"/>
      <c r="CM36" s="696"/>
      <c r="CN36" s="696"/>
      <c r="CO36" s="696"/>
      <c r="CP36" s="696"/>
      <c r="CQ36" s="697"/>
      <c r="CR36" s="680">
        <v>6106413</v>
      </c>
      <c r="CS36" s="681"/>
      <c r="CT36" s="681"/>
      <c r="CU36" s="681"/>
      <c r="CV36" s="681"/>
      <c r="CW36" s="681"/>
      <c r="CX36" s="681"/>
      <c r="CY36" s="682"/>
      <c r="CZ36" s="685">
        <v>35.4</v>
      </c>
      <c r="DA36" s="714"/>
      <c r="DB36" s="714"/>
      <c r="DC36" s="718"/>
      <c r="DD36" s="689">
        <v>1367748</v>
      </c>
      <c r="DE36" s="681"/>
      <c r="DF36" s="681"/>
      <c r="DG36" s="681"/>
      <c r="DH36" s="681"/>
      <c r="DI36" s="681"/>
      <c r="DJ36" s="681"/>
      <c r="DK36" s="682"/>
      <c r="DL36" s="689">
        <v>837595</v>
      </c>
      <c r="DM36" s="681"/>
      <c r="DN36" s="681"/>
      <c r="DO36" s="681"/>
      <c r="DP36" s="681"/>
      <c r="DQ36" s="681"/>
      <c r="DR36" s="681"/>
      <c r="DS36" s="681"/>
      <c r="DT36" s="681"/>
      <c r="DU36" s="681"/>
      <c r="DV36" s="682"/>
      <c r="DW36" s="685">
        <v>21.3</v>
      </c>
      <c r="DX36" s="714"/>
      <c r="DY36" s="714"/>
      <c r="DZ36" s="714"/>
      <c r="EA36" s="714"/>
      <c r="EB36" s="714"/>
      <c r="EC36" s="715"/>
    </row>
    <row r="37" spans="2:133" ht="11.25" customHeight="1" x14ac:dyDescent="0.15">
      <c r="B37" s="677" t="s">
        <v>331</v>
      </c>
      <c r="C37" s="678"/>
      <c r="D37" s="678"/>
      <c r="E37" s="678"/>
      <c r="F37" s="678"/>
      <c r="G37" s="678"/>
      <c r="H37" s="678"/>
      <c r="I37" s="678"/>
      <c r="J37" s="678"/>
      <c r="K37" s="678"/>
      <c r="L37" s="678"/>
      <c r="M37" s="678"/>
      <c r="N37" s="678"/>
      <c r="O37" s="678"/>
      <c r="P37" s="678"/>
      <c r="Q37" s="679"/>
      <c r="R37" s="680">
        <v>179046</v>
      </c>
      <c r="S37" s="681"/>
      <c r="T37" s="681"/>
      <c r="U37" s="681"/>
      <c r="V37" s="681"/>
      <c r="W37" s="681"/>
      <c r="X37" s="681"/>
      <c r="Y37" s="682"/>
      <c r="Z37" s="683">
        <v>0.9</v>
      </c>
      <c r="AA37" s="683"/>
      <c r="AB37" s="683"/>
      <c r="AC37" s="683"/>
      <c r="AD37" s="684" t="s">
        <v>127</v>
      </c>
      <c r="AE37" s="684"/>
      <c r="AF37" s="684"/>
      <c r="AG37" s="684"/>
      <c r="AH37" s="684"/>
      <c r="AI37" s="684"/>
      <c r="AJ37" s="684"/>
      <c r="AK37" s="684"/>
      <c r="AL37" s="685" t="s">
        <v>127</v>
      </c>
      <c r="AM37" s="686"/>
      <c r="AN37" s="686"/>
      <c r="AO37" s="687"/>
      <c r="AQ37" s="757" t="s">
        <v>332</v>
      </c>
      <c r="AR37" s="758"/>
      <c r="AS37" s="758"/>
      <c r="AT37" s="758"/>
      <c r="AU37" s="758"/>
      <c r="AV37" s="758"/>
      <c r="AW37" s="758"/>
      <c r="AX37" s="758"/>
      <c r="AY37" s="759"/>
      <c r="AZ37" s="680">
        <v>40194</v>
      </c>
      <c r="BA37" s="681"/>
      <c r="BB37" s="681"/>
      <c r="BC37" s="681"/>
      <c r="BD37" s="716"/>
      <c r="BE37" s="716"/>
      <c r="BF37" s="739"/>
      <c r="BG37" s="695" t="s">
        <v>333</v>
      </c>
      <c r="BH37" s="696"/>
      <c r="BI37" s="696"/>
      <c r="BJ37" s="696"/>
      <c r="BK37" s="696"/>
      <c r="BL37" s="696"/>
      <c r="BM37" s="696"/>
      <c r="BN37" s="696"/>
      <c r="BO37" s="696"/>
      <c r="BP37" s="696"/>
      <c r="BQ37" s="696"/>
      <c r="BR37" s="696"/>
      <c r="BS37" s="696"/>
      <c r="BT37" s="696"/>
      <c r="BU37" s="697"/>
      <c r="BV37" s="680">
        <v>2008</v>
      </c>
      <c r="BW37" s="681"/>
      <c r="BX37" s="681"/>
      <c r="BY37" s="681"/>
      <c r="BZ37" s="681"/>
      <c r="CA37" s="681"/>
      <c r="CB37" s="690"/>
      <c r="CD37" s="695" t="s">
        <v>334</v>
      </c>
      <c r="CE37" s="696"/>
      <c r="CF37" s="696"/>
      <c r="CG37" s="696"/>
      <c r="CH37" s="696"/>
      <c r="CI37" s="696"/>
      <c r="CJ37" s="696"/>
      <c r="CK37" s="696"/>
      <c r="CL37" s="696"/>
      <c r="CM37" s="696"/>
      <c r="CN37" s="696"/>
      <c r="CO37" s="696"/>
      <c r="CP37" s="696"/>
      <c r="CQ37" s="697"/>
      <c r="CR37" s="680">
        <v>386522</v>
      </c>
      <c r="CS37" s="716"/>
      <c r="CT37" s="716"/>
      <c r="CU37" s="716"/>
      <c r="CV37" s="716"/>
      <c r="CW37" s="716"/>
      <c r="CX37" s="716"/>
      <c r="CY37" s="717"/>
      <c r="CZ37" s="685">
        <v>2.2000000000000002</v>
      </c>
      <c r="DA37" s="714"/>
      <c r="DB37" s="714"/>
      <c r="DC37" s="718"/>
      <c r="DD37" s="689">
        <v>386324</v>
      </c>
      <c r="DE37" s="716"/>
      <c r="DF37" s="716"/>
      <c r="DG37" s="716"/>
      <c r="DH37" s="716"/>
      <c r="DI37" s="716"/>
      <c r="DJ37" s="716"/>
      <c r="DK37" s="717"/>
      <c r="DL37" s="689">
        <v>386324</v>
      </c>
      <c r="DM37" s="716"/>
      <c r="DN37" s="716"/>
      <c r="DO37" s="716"/>
      <c r="DP37" s="716"/>
      <c r="DQ37" s="716"/>
      <c r="DR37" s="716"/>
      <c r="DS37" s="716"/>
      <c r="DT37" s="716"/>
      <c r="DU37" s="716"/>
      <c r="DV37" s="717"/>
      <c r="DW37" s="685">
        <v>9.8000000000000007</v>
      </c>
      <c r="DX37" s="714"/>
      <c r="DY37" s="714"/>
      <c r="DZ37" s="714"/>
      <c r="EA37" s="714"/>
      <c r="EB37" s="714"/>
      <c r="EC37" s="715"/>
    </row>
    <row r="38" spans="2:133" ht="11.25" customHeight="1" x14ac:dyDescent="0.15">
      <c r="B38" s="725" t="s">
        <v>335</v>
      </c>
      <c r="C38" s="726"/>
      <c r="D38" s="726"/>
      <c r="E38" s="726"/>
      <c r="F38" s="726"/>
      <c r="G38" s="726"/>
      <c r="H38" s="726"/>
      <c r="I38" s="726"/>
      <c r="J38" s="726"/>
      <c r="K38" s="726"/>
      <c r="L38" s="726"/>
      <c r="M38" s="726"/>
      <c r="N38" s="726"/>
      <c r="O38" s="726"/>
      <c r="P38" s="726"/>
      <c r="Q38" s="727"/>
      <c r="R38" s="760">
        <v>19416140</v>
      </c>
      <c r="S38" s="761"/>
      <c r="T38" s="761"/>
      <c r="U38" s="761"/>
      <c r="V38" s="761"/>
      <c r="W38" s="761"/>
      <c r="X38" s="761"/>
      <c r="Y38" s="762"/>
      <c r="Z38" s="763">
        <v>100</v>
      </c>
      <c r="AA38" s="763"/>
      <c r="AB38" s="763"/>
      <c r="AC38" s="763"/>
      <c r="AD38" s="764">
        <v>3757733</v>
      </c>
      <c r="AE38" s="764"/>
      <c r="AF38" s="764"/>
      <c r="AG38" s="764"/>
      <c r="AH38" s="764"/>
      <c r="AI38" s="764"/>
      <c r="AJ38" s="764"/>
      <c r="AK38" s="764"/>
      <c r="AL38" s="765">
        <v>100</v>
      </c>
      <c r="AM38" s="751"/>
      <c r="AN38" s="751"/>
      <c r="AO38" s="766"/>
      <c r="AQ38" s="757" t="s">
        <v>336</v>
      </c>
      <c r="AR38" s="758"/>
      <c r="AS38" s="758"/>
      <c r="AT38" s="758"/>
      <c r="AU38" s="758"/>
      <c r="AV38" s="758"/>
      <c r="AW38" s="758"/>
      <c r="AX38" s="758"/>
      <c r="AY38" s="759"/>
      <c r="AZ38" s="680" t="s">
        <v>127</v>
      </c>
      <c r="BA38" s="681"/>
      <c r="BB38" s="681"/>
      <c r="BC38" s="681"/>
      <c r="BD38" s="716"/>
      <c r="BE38" s="716"/>
      <c r="BF38" s="739"/>
      <c r="BG38" s="695" t="s">
        <v>337</v>
      </c>
      <c r="BH38" s="696"/>
      <c r="BI38" s="696"/>
      <c r="BJ38" s="696"/>
      <c r="BK38" s="696"/>
      <c r="BL38" s="696"/>
      <c r="BM38" s="696"/>
      <c r="BN38" s="696"/>
      <c r="BO38" s="696"/>
      <c r="BP38" s="696"/>
      <c r="BQ38" s="696"/>
      <c r="BR38" s="696"/>
      <c r="BS38" s="696"/>
      <c r="BT38" s="696"/>
      <c r="BU38" s="697"/>
      <c r="BV38" s="680">
        <v>3272</v>
      </c>
      <c r="BW38" s="681"/>
      <c r="BX38" s="681"/>
      <c r="BY38" s="681"/>
      <c r="BZ38" s="681"/>
      <c r="CA38" s="681"/>
      <c r="CB38" s="690"/>
      <c r="CD38" s="695" t="s">
        <v>338</v>
      </c>
      <c r="CE38" s="696"/>
      <c r="CF38" s="696"/>
      <c r="CG38" s="696"/>
      <c r="CH38" s="696"/>
      <c r="CI38" s="696"/>
      <c r="CJ38" s="696"/>
      <c r="CK38" s="696"/>
      <c r="CL38" s="696"/>
      <c r="CM38" s="696"/>
      <c r="CN38" s="696"/>
      <c r="CO38" s="696"/>
      <c r="CP38" s="696"/>
      <c r="CQ38" s="697"/>
      <c r="CR38" s="680">
        <v>542508</v>
      </c>
      <c r="CS38" s="681"/>
      <c r="CT38" s="681"/>
      <c r="CU38" s="681"/>
      <c r="CV38" s="681"/>
      <c r="CW38" s="681"/>
      <c r="CX38" s="681"/>
      <c r="CY38" s="682"/>
      <c r="CZ38" s="685">
        <v>3.1</v>
      </c>
      <c r="DA38" s="714"/>
      <c r="DB38" s="714"/>
      <c r="DC38" s="718"/>
      <c r="DD38" s="689">
        <v>465902</v>
      </c>
      <c r="DE38" s="681"/>
      <c r="DF38" s="681"/>
      <c r="DG38" s="681"/>
      <c r="DH38" s="681"/>
      <c r="DI38" s="681"/>
      <c r="DJ38" s="681"/>
      <c r="DK38" s="682"/>
      <c r="DL38" s="689">
        <v>443761</v>
      </c>
      <c r="DM38" s="681"/>
      <c r="DN38" s="681"/>
      <c r="DO38" s="681"/>
      <c r="DP38" s="681"/>
      <c r="DQ38" s="681"/>
      <c r="DR38" s="681"/>
      <c r="DS38" s="681"/>
      <c r="DT38" s="681"/>
      <c r="DU38" s="681"/>
      <c r="DV38" s="682"/>
      <c r="DW38" s="685">
        <v>11.3</v>
      </c>
      <c r="DX38" s="714"/>
      <c r="DY38" s="714"/>
      <c r="DZ38" s="714"/>
      <c r="EA38" s="714"/>
      <c r="EB38" s="714"/>
      <c r="EC38" s="715"/>
    </row>
    <row r="39" spans="2:133" ht="11.25" customHeight="1" x14ac:dyDescent="0.15">
      <c r="AQ39" s="757" t="s">
        <v>339</v>
      </c>
      <c r="AR39" s="758"/>
      <c r="AS39" s="758"/>
      <c r="AT39" s="758"/>
      <c r="AU39" s="758"/>
      <c r="AV39" s="758"/>
      <c r="AW39" s="758"/>
      <c r="AX39" s="758"/>
      <c r="AY39" s="759"/>
      <c r="AZ39" s="680" t="s">
        <v>127</v>
      </c>
      <c r="BA39" s="681"/>
      <c r="BB39" s="681"/>
      <c r="BC39" s="681"/>
      <c r="BD39" s="716"/>
      <c r="BE39" s="716"/>
      <c r="BF39" s="739"/>
      <c r="BG39" s="771" t="s">
        <v>340</v>
      </c>
      <c r="BH39" s="772"/>
      <c r="BI39" s="772"/>
      <c r="BJ39" s="772"/>
      <c r="BK39" s="772"/>
      <c r="BL39" s="233"/>
      <c r="BM39" s="696" t="s">
        <v>341</v>
      </c>
      <c r="BN39" s="696"/>
      <c r="BO39" s="696"/>
      <c r="BP39" s="696"/>
      <c r="BQ39" s="696"/>
      <c r="BR39" s="696"/>
      <c r="BS39" s="696"/>
      <c r="BT39" s="696"/>
      <c r="BU39" s="697"/>
      <c r="BV39" s="680">
        <v>70</v>
      </c>
      <c r="BW39" s="681"/>
      <c r="BX39" s="681"/>
      <c r="BY39" s="681"/>
      <c r="BZ39" s="681"/>
      <c r="CA39" s="681"/>
      <c r="CB39" s="690"/>
      <c r="CD39" s="695" t="s">
        <v>342</v>
      </c>
      <c r="CE39" s="696"/>
      <c r="CF39" s="696"/>
      <c r="CG39" s="696"/>
      <c r="CH39" s="696"/>
      <c r="CI39" s="696"/>
      <c r="CJ39" s="696"/>
      <c r="CK39" s="696"/>
      <c r="CL39" s="696"/>
      <c r="CM39" s="696"/>
      <c r="CN39" s="696"/>
      <c r="CO39" s="696"/>
      <c r="CP39" s="696"/>
      <c r="CQ39" s="697"/>
      <c r="CR39" s="680">
        <v>2053306</v>
      </c>
      <c r="CS39" s="716"/>
      <c r="CT39" s="716"/>
      <c r="CU39" s="716"/>
      <c r="CV39" s="716"/>
      <c r="CW39" s="716"/>
      <c r="CX39" s="716"/>
      <c r="CY39" s="717"/>
      <c r="CZ39" s="685">
        <v>11.9</v>
      </c>
      <c r="DA39" s="714"/>
      <c r="DB39" s="714"/>
      <c r="DC39" s="718"/>
      <c r="DD39" s="689">
        <v>225450</v>
      </c>
      <c r="DE39" s="716"/>
      <c r="DF39" s="716"/>
      <c r="DG39" s="716"/>
      <c r="DH39" s="716"/>
      <c r="DI39" s="716"/>
      <c r="DJ39" s="716"/>
      <c r="DK39" s="717"/>
      <c r="DL39" s="689" t="s">
        <v>127</v>
      </c>
      <c r="DM39" s="716"/>
      <c r="DN39" s="716"/>
      <c r="DO39" s="716"/>
      <c r="DP39" s="716"/>
      <c r="DQ39" s="716"/>
      <c r="DR39" s="716"/>
      <c r="DS39" s="716"/>
      <c r="DT39" s="716"/>
      <c r="DU39" s="716"/>
      <c r="DV39" s="717"/>
      <c r="DW39" s="685" t="s">
        <v>127</v>
      </c>
      <c r="DX39" s="714"/>
      <c r="DY39" s="714"/>
      <c r="DZ39" s="714"/>
      <c r="EA39" s="714"/>
      <c r="EB39" s="714"/>
      <c r="EC39" s="715"/>
    </row>
    <row r="40" spans="2:133" ht="11.25" customHeight="1" x14ac:dyDescent="0.15">
      <c r="AQ40" s="757" t="s">
        <v>343</v>
      </c>
      <c r="AR40" s="758"/>
      <c r="AS40" s="758"/>
      <c r="AT40" s="758"/>
      <c r="AU40" s="758"/>
      <c r="AV40" s="758"/>
      <c r="AW40" s="758"/>
      <c r="AX40" s="758"/>
      <c r="AY40" s="759"/>
      <c r="AZ40" s="680">
        <v>119302</v>
      </c>
      <c r="BA40" s="681"/>
      <c r="BB40" s="681"/>
      <c r="BC40" s="681"/>
      <c r="BD40" s="716"/>
      <c r="BE40" s="716"/>
      <c r="BF40" s="739"/>
      <c r="BG40" s="771"/>
      <c r="BH40" s="772"/>
      <c r="BI40" s="772"/>
      <c r="BJ40" s="772"/>
      <c r="BK40" s="772"/>
      <c r="BL40" s="233"/>
      <c r="BM40" s="696" t="s">
        <v>344</v>
      </c>
      <c r="BN40" s="696"/>
      <c r="BO40" s="696"/>
      <c r="BP40" s="696"/>
      <c r="BQ40" s="696"/>
      <c r="BR40" s="696"/>
      <c r="BS40" s="696"/>
      <c r="BT40" s="696"/>
      <c r="BU40" s="697"/>
      <c r="BV40" s="680" t="s">
        <v>226</v>
      </c>
      <c r="BW40" s="681"/>
      <c r="BX40" s="681"/>
      <c r="BY40" s="681"/>
      <c r="BZ40" s="681"/>
      <c r="CA40" s="681"/>
      <c r="CB40" s="690"/>
      <c r="CD40" s="695" t="s">
        <v>345</v>
      </c>
      <c r="CE40" s="696"/>
      <c r="CF40" s="696"/>
      <c r="CG40" s="696"/>
      <c r="CH40" s="696"/>
      <c r="CI40" s="696"/>
      <c r="CJ40" s="696"/>
      <c r="CK40" s="696"/>
      <c r="CL40" s="696"/>
      <c r="CM40" s="696"/>
      <c r="CN40" s="696"/>
      <c r="CO40" s="696"/>
      <c r="CP40" s="696"/>
      <c r="CQ40" s="697"/>
      <c r="CR40" s="680">
        <v>78860</v>
      </c>
      <c r="CS40" s="681"/>
      <c r="CT40" s="681"/>
      <c r="CU40" s="681"/>
      <c r="CV40" s="681"/>
      <c r="CW40" s="681"/>
      <c r="CX40" s="681"/>
      <c r="CY40" s="682"/>
      <c r="CZ40" s="685">
        <v>0.5</v>
      </c>
      <c r="DA40" s="714"/>
      <c r="DB40" s="714"/>
      <c r="DC40" s="718"/>
      <c r="DD40" s="689" t="s">
        <v>127</v>
      </c>
      <c r="DE40" s="681"/>
      <c r="DF40" s="681"/>
      <c r="DG40" s="681"/>
      <c r="DH40" s="681"/>
      <c r="DI40" s="681"/>
      <c r="DJ40" s="681"/>
      <c r="DK40" s="682"/>
      <c r="DL40" s="689" t="s">
        <v>127</v>
      </c>
      <c r="DM40" s="681"/>
      <c r="DN40" s="681"/>
      <c r="DO40" s="681"/>
      <c r="DP40" s="681"/>
      <c r="DQ40" s="681"/>
      <c r="DR40" s="681"/>
      <c r="DS40" s="681"/>
      <c r="DT40" s="681"/>
      <c r="DU40" s="681"/>
      <c r="DV40" s="682"/>
      <c r="DW40" s="685" t="s">
        <v>127</v>
      </c>
      <c r="DX40" s="714"/>
      <c r="DY40" s="714"/>
      <c r="DZ40" s="714"/>
      <c r="EA40" s="714"/>
      <c r="EB40" s="714"/>
      <c r="EC40" s="715"/>
    </row>
    <row r="41" spans="2:133" ht="11.25" customHeight="1" x14ac:dyDescent="0.15">
      <c r="AQ41" s="767" t="s">
        <v>346</v>
      </c>
      <c r="AR41" s="768"/>
      <c r="AS41" s="768"/>
      <c r="AT41" s="768"/>
      <c r="AU41" s="768"/>
      <c r="AV41" s="768"/>
      <c r="AW41" s="768"/>
      <c r="AX41" s="768"/>
      <c r="AY41" s="769"/>
      <c r="AZ41" s="760">
        <v>423206</v>
      </c>
      <c r="BA41" s="761"/>
      <c r="BB41" s="761"/>
      <c r="BC41" s="761"/>
      <c r="BD41" s="750"/>
      <c r="BE41" s="750"/>
      <c r="BF41" s="752"/>
      <c r="BG41" s="773"/>
      <c r="BH41" s="774"/>
      <c r="BI41" s="774"/>
      <c r="BJ41" s="774"/>
      <c r="BK41" s="774"/>
      <c r="BL41" s="234"/>
      <c r="BM41" s="705" t="s">
        <v>347</v>
      </c>
      <c r="BN41" s="705"/>
      <c r="BO41" s="705"/>
      <c r="BP41" s="705"/>
      <c r="BQ41" s="705"/>
      <c r="BR41" s="705"/>
      <c r="BS41" s="705"/>
      <c r="BT41" s="705"/>
      <c r="BU41" s="706"/>
      <c r="BV41" s="760">
        <v>398</v>
      </c>
      <c r="BW41" s="761"/>
      <c r="BX41" s="761"/>
      <c r="BY41" s="761"/>
      <c r="BZ41" s="761"/>
      <c r="CA41" s="761"/>
      <c r="CB41" s="770"/>
      <c r="CD41" s="695" t="s">
        <v>348</v>
      </c>
      <c r="CE41" s="696"/>
      <c r="CF41" s="696"/>
      <c r="CG41" s="696"/>
      <c r="CH41" s="696"/>
      <c r="CI41" s="696"/>
      <c r="CJ41" s="696"/>
      <c r="CK41" s="696"/>
      <c r="CL41" s="696"/>
      <c r="CM41" s="696"/>
      <c r="CN41" s="696"/>
      <c r="CO41" s="696"/>
      <c r="CP41" s="696"/>
      <c r="CQ41" s="697"/>
      <c r="CR41" s="680" t="s">
        <v>127</v>
      </c>
      <c r="CS41" s="716"/>
      <c r="CT41" s="716"/>
      <c r="CU41" s="716"/>
      <c r="CV41" s="716"/>
      <c r="CW41" s="716"/>
      <c r="CX41" s="716"/>
      <c r="CY41" s="717"/>
      <c r="CZ41" s="685" t="s">
        <v>226</v>
      </c>
      <c r="DA41" s="714"/>
      <c r="DB41" s="714"/>
      <c r="DC41" s="718"/>
      <c r="DD41" s="689" t="s">
        <v>127</v>
      </c>
      <c r="DE41" s="716"/>
      <c r="DF41" s="716"/>
      <c r="DG41" s="716"/>
      <c r="DH41" s="716"/>
      <c r="DI41" s="716"/>
      <c r="DJ41" s="716"/>
      <c r="DK41" s="717"/>
      <c r="DL41" s="775"/>
      <c r="DM41" s="776"/>
      <c r="DN41" s="776"/>
      <c r="DO41" s="776"/>
      <c r="DP41" s="776"/>
      <c r="DQ41" s="776"/>
      <c r="DR41" s="776"/>
      <c r="DS41" s="776"/>
      <c r="DT41" s="776"/>
      <c r="DU41" s="776"/>
      <c r="DV41" s="777"/>
      <c r="DW41" s="778"/>
      <c r="DX41" s="779"/>
      <c r="DY41" s="779"/>
      <c r="DZ41" s="779"/>
      <c r="EA41" s="779"/>
      <c r="EB41" s="779"/>
      <c r="EC41" s="780"/>
    </row>
    <row r="42" spans="2:133" ht="11.25" customHeight="1" x14ac:dyDescent="0.15">
      <c r="B42" s="227" t="s">
        <v>349</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7" t="s">
        <v>350</v>
      </c>
      <c r="CE42" s="678"/>
      <c r="CF42" s="678"/>
      <c r="CG42" s="678"/>
      <c r="CH42" s="678"/>
      <c r="CI42" s="678"/>
      <c r="CJ42" s="678"/>
      <c r="CK42" s="678"/>
      <c r="CL42" s="678"/>
      <c r="CM42" s="678"/>
      <c r="CN42" s="678"/>
      <c r="CO42" s="678"/>
      <c r="CP42" s="678"/>
      <c r="CQ42" s="679"/>
      <c r="CR42" s="680">
        <v>4486325</v>
      </c>
      <c r="CS42" s="681"/>
      <c r="CT42" s="681"/>
      <c r="CU42" s="681"/>
      <c r="CV42" s="681"/>
      <c r="CW42" s="681"/>
      <c r="CX42" s="681"/>
      <c r="CY42" s="682"/>
      <c r="CZ42" s="685">
        <v>26</v>
      </c>
      <c r="DA42" s="686"/>
      <c r="DB42" s="686"/>
      <c r="DC42" s="781"/>
      <c r="DD42" s="689">
        <v>1652272</v>
      </c>
      <c r="DE42" s="681"/>
      <c r="DF42" s="681"/>
      <c r="DG42" s="681"/>
      <c r="DH42" s="681"/>
      <c r="DI42" s="681"/>
      <c r="DJ42" s="681"/>
      <c r="DK42" s="682"/>
      <c r="DL42" s="775"/>
      <c r="DM42" s="776"/>
      <c r="DN42" s="776"/>
      <c r="DO42" s="776"/>
      <c r="DP42" s="776"/>
      <c r="DQ42" s="776"/>
      <c r="DR42" s="776"/>
      <c r="DS42" s="776"/>
      <c r="DT42" s="776"/>
      <c r="DU42" s="776"/>
      <c r="DV42" s="777"/>
      <c r="DW42" s="778"/>
      <c r="DX42" s="779"/>
      <c r="DY42" s="779"/>
      <c r="DZ42" s="779"/>
      <c r="EA42" s="779"/>
      <c r="EB42" s="779"/>
      <c r="EC42" s="780"/>
    </row>
    <row r="43" spans="2:133" ht="11.25" customHeight="1" x14ac:dyDescent="0.15">
      <c r="B43" s="237" t="s">
        <v>351</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7" t="s">
        <v>352</v>
      </c>
      <c r="CE43" s="678"/>
      <c r="CF43" s="678"/>
      <c r="CG43" s="678"/>
      <c r="CH43" s="678"/>
      <c r="CI43" s="678"/>
      <c r="CJ43" s="678"/>
      <c r="CK43" s="678"/>
      <c r="CL43" s="678"/>
      <c r="CM43" s="678"/>
      <c r="CN43" s="678"/>
      <c r="CO43" s="678"/>
      <c r="CP43" s="678"/>
      <c r="CQ43" s="679"/>
      <c r="CR43" s="680">
        <v>77059</v>
      </c>
      <c r="CS43" s="716"/>
      <c r="CT43" s="716"/>
      <c r="CU43" s="716"/>
      <c r="CV43" s="716"/>
      <c r="CW43" s="716"/>
      <c r="CX43" s="716"/>
      <c r="CY43" s="717"/>
      <c r="CZ43" s="685">
        <v>0.4</v>
      </c>
      <c r="DA43" s="714"/>
      <c r="DB43" s="714"/>
      <c r="DC43" s="718"/>
      <c r="DD43" s="689">
        <v>77059</v>
      </c>
      <c r="DE43" s="716"/>
      <c r="DF43" s="716"/>
      <c r="DG43" s="716"/>
      <c r="DH43" s="716"/>
      <c r="DI43" s="716"/>
      <c r="DJ43" s="716"/>
      <c r="DK43" s="717"/>
      <c r="DL43" s="775"/>
      <c r="DM43" s="776"/>
      <c r="DN43" s="776"/>
      <c r="DO43" s="776"/>
      <c r="DP43" s="776"/>
      <c r="DQ43" s="776"/>
      <c r="DR43" s="776"/>
      <c r="DS43" s="776"/>
      <c r="DT43" s="776"/>
      <c r="DU43" s="776"/>
      <c r="DV43" s="777"/>
      <c r="DW43" s="778"/>
      <c r="DX43" s="779"/>
      <c r="DY43" s="779"/>
      <c r="DZ43" s="779"/>
      <c r="EA43" s="779"/>
      <c r="EB43" s="779"/>
      <c r="EC43" s="780"/>
    </row>
    <row r="44" spans="2:133" ht="11.25" customHeight="1" x14ac:dyDescent="0.15">
      <c r="B44" s="238" t="s">
        <v>353</v>
      </c>
      <c r="CD44" s="792" t="s">
        <v>304</v>
      </c>
      <c r="CE44" s="793"/>
      <c r="CF44" s="677" t="s">
        <v>354</v>
      </c>
      <c r="CG44" s="678"/>
      <c r="CH44" s="678"/>
      <c r="CI44" s="678"/>
      <c r="CJ44" s="678"/>
      <c r="CK44" s="678"/>
      <c r="CL44" s="678"/>
      <c r="CM44" s="678"/>
      <c r="CN44" s="678"/>
      <c r="CO44" s="678"/>
      <c r="CP44" s="678"/>
      <c r="CQ44" s="679"/>
      <c r="CR44" s="680">
        <v>2695606</v>
      </c>
      <c r="CS44" s="681"/>
      <c r="CT44" s="681"/>
      <c r="CU44" s="681"/>
      <c r="CV44" s="681"/>
      <c r="CW44" s="681"/>
      <c r="CX44" s="681"/>
      <c r="CY44" s="682"/>
      <c r="CZ44" s="685">
        <v>15.6</v>
      </c>
      <c r="DA44" s="686"/>
      <c r="DB44" s="686"/>
      <c r="DC44" s="781"/>
      <c r="DD44" s="689">
        <v>563692</v>
      </c>
      <c r="DE44" s="681"/>
      <c r="DF44" s="681"/>
      <c r="DG44" s="681"/>
      <c r="DH44" s="681"/>
      <c r="DI44" s="681"/>
      <c r="DJ44" s="681"/>
      <c r="DK44" s="682"/>
      <c r="DL44" s="775"/>
      <c r="DM44" s="776"/>
      <c r="DN44" s="776"/>
      <c r="DO44" s="776"/>
      <c r="DP44" s="776"/>
      <c r="DQ44" s="776"/>
      <c r="DR44" s="776"/>
      <c r="DS44" s="776"/>
      <c r="DT44" s="776"/>
      <c r="DU44" s="776"/>
      <c r="DV44" s="777"/>
      <c r="DW44" s="778"/>
      <c r="DX44" s="779"/>
      <c r="DY44" s="779"/>
      <c r="DZ44" s="779"/>
      <c r="EA44" s="779"/>
      <c r="EB44" s="779"/>
      <c r="EC44" s="780"/>
    </row>
    <row r="45" spans="2:133" ht="11.25" customHeight="1" x14ac:dyDescent="0.15">
      <c r="CD45" s="794"/>
      <c r="CE45" s="795"/>
      <c r="CF45" s="677" t="s">
        <v>355</v>
      </c>
      <c r="CG45" s="678"/>
      <c r="CH45" s="678"/>
      <c r="CI45" s="678"/>
      <c r="CJ45" s="678"/>
      <c r="CK45" s="678"/>
      <c r="CL45" s="678"/>
      <c r="CM45" s="678"/>
      <c r="CN45" s="678"/>
      <c r="CO45" s="678"/>
      <c r="CP45" s="678"/>
      <c r="CQ45" s="679"/>
      <c r="CR45" s="680">
        <v>1772524</v>
      </c>
      <c r="CS45" s="716"/>
      <c r="CT45" s="716"/>
      <c r="CU45" s="716"/>
      <c r="CV45" s="716"/>
      <c r="CW45" s="716"/>
      <c r="CX45" s="716"/>
      <c r="CY45" s="717"/>
      <c r="CZ45" s="685">
        <v>10.3</v>
      </c>
      <c r="DA45" s="714"/>
      <c r="DB45" s="714"/>
      <c r="DC45" s="718"/>
      <c r="DD45" s="689">
        <v>156502</v>
      </c>
      <c r="DE45" s="716"/>
      <c r="DF45" s="716"/>
      <c r="DG45" s="716"/>
      <c r="DH45" s="716"/>
      <c r="DI45" s="716"/>
      <c r="DJ45" s="716"/>
      <c r="DK45" s="717"/>
      <c r="DL45" s="775"/>
      <c r="DM45" s="776"/>
      <c r="DN45" s="776"/>
      <c r="DO45" s="776"/>
      <c r="DP45" s="776"/>
      <c r="DQ45" s="776"/>
      <c r="DR45" s="776"/>
      <c r="DS45" s="776"/>
      <c r="DT45" s="776"/>
      <c r="DU45" s="776"/>
      <c r="DV45" s="777"/>
      <c r="DW45" s="778"/>
      <c r="DX45" s="779"/>
      <c r="DY45" s="779"/>
      <c r="DZ45" s="779"/>
      <c r="EA45" s="779"/>
      <c r="EB45" s="779"/>
      <c r="EC45" s="780"/>
    </row>
    <row r="46" spans="2:133" ht="11.25" customHeight="1" x14ac:dyDescent="0.15">
      <c r="CD46" s="794"/>
      <c r="CE46" s="795"/>
      <c r="CF46" s="677" t="s">
        <v>356</v>
      </c>
      <c r="CG46" s="678"/>
      <c r="CH46" s="678"/>
      <c r="CI46" s="678"/>
      <c r="CJ46" s="678"/>
      <c r="CK46" s="678"/>
      <c r="CL46" s="678"/>
      <c r="CM46" s="678"/>
      <c r="CN46" s="678"/>
      <c r="CO46" s="678"/>
      <c r="CP46" s="678"/>
      <c r="CQ46" s="679"/>
      <c r="CR46" s="680">
        <v>733254</v>
      </c>
      <c r="CS46" s="681"/>
      <c r="CT46" s="681"/>
      <c r="CU46" s="681"/>
      <c r="CV46" s="681"/>
      <c r="CW46" s="681"/>
      <c r="CX46" s="681"/>
      <c r="CY46" s="682"/>
      <c r="CZ46" s="685">
        <v>4.3</v>
      </c>
      <c r="DA46" s="686"/>
      <c r="DB46" s="686"/>
      <c r="DC46" s="781"/>
      <c r="DD46" s="689">
        <v>221506</v>
      </c>
      <c r="DE46" s="681"/>
      <c r="DF46" s="681"/>
      <c r="DG46" s="681"/>
      <c r="DH46" s="681"/>
      <c r="DI46" s="681"/>
      <c r="DJ46" s="681"/>
      <c r="DK46" s="682"/>
      <c r="DL46" s="775"/>
      <c r="DM46" s="776"/>
      <c r="DN46" s="776"/>
      <c r="DO46" s="776"/>
      <c r="DP46" s="776"/>
      <c r="DQ46" s="776"/>
      <c r="DR46" s="776"/>
      <c r="DS46" s="776"/>
      <c r="DT46" s="776"/>
      <c r="DU46" s="776"/>
      <c r="DV46" s="777"/>
      <c r="DW46" s="778"/>
      <c r="DX46" s="779"/>
      <c r="DY46" s="779"/>
      <c r="DZ46" s="779"/>
      <c r="EA46" s="779"/>
      <c r="EB46" s="779"/>
      <c r="EC46" s="780"/>
    </row>
    <row r="47" spans="2:133" ht="11.25" customHeight="1" x14ac:dyDescent="0.15">
      <c r="CD47" s="794"/>
      <c r="CE47" s="795"/>
      <c r="CF47" s="677" t="s">
        <v>357</v>
      </c>
      <c r="CG47" s="678"/>
      <c r="CH47" s="678"/>
      <c r="CI47" s="678"/>
      <c r="CJ47" s="678"/>
      <c r="CK47" s="678"/>
      <c r="CL47" s="678"/>
      <c r="CM47" s="678"/>
      <c r="CN47" s="678"/>
      <c r="CO47" s="678"/>
      <c r="CP47" s="678"/>
      <c r="CQ47" s="679"/>
      <c r="CR47" s="680">
        <v>1790719</v>
      </c>
      <c r="CS47" s="716"/>
      <c r="CT47" s="716"/>
      <c r="CU47" s="716"/>
      <c r="CV47" s="716"/>
      <c r="CW47" s="716"/>
      <c r="CX47" s="716"/>
      <c r="CY47" s="717"/>
      <c r="CZ47" s="685">
        <v>10.4</v>
      </c>
      <c r="DA47" s="714"/>
      <c r="DB47" s="714"/>
      <c r="DC47" s="718"/>
      <c r="DD47" s="689">
        <v>1088580</v>
      </c>
      <c r="DE47" s="716"/>
      <c r="DF47" s="716"/>
      <c r="DG47" s="716"/>
      <c r="DH47" s="716"/>
      <c r="DI47" s="716"/>
      <c r="DJ47" s="716"/>
      <c r="DK47" s="717"/>
      <c r="DL47" s="775"/>
      <c r="DM47" s="776"/>
      <c r="DN47" s="776"/>
      <c r="DO47" s="776"/>
      <c r="DP47" s="776"/>
      <c r="DQ47" s="776"/>
      <c r="DR47" s="776"/>
      <c r="DS47" s="776"/>
      <c r="DT47" s="776"/>
      <c r="DU47" s="776"/>
      <c r="DV47" s="777"/>
      <c r="DW47" s="778"/>
      <c r="DX47" s="779"/>
      <c r="DY47" s="779"/>
      <c r="DZ47" s="779"/>
      <c r="EA47" s="779"/>
      <c r="EB47" s="779"/>
      <c r="EC47" s="780"/>
    </row>
    <row r="48" spans="2:133" x14ac:dyDescent="0.15">
      <c r="CD48" s="796"/>
      <c r="CE48" s="797"/>
      <c r="CF48" s="677" t="s">
        <v>358</v>
      </c>
      <c r="CG48" s="678"/>
      <c r="CH48" s="678"/>
      <c r="CI48" s="678"/>
      <c r="CJ48" s="678"/>
      <c r="CK48" s="678"/>
      <c r="CL48" s="678"/>
      <c r="CM48" s="678"/>
      <c r="CN48" s="678"/>
      <c r="CO48" s="678"/>
      <c r="CP48" s="678"/>
      <c r="CQ48" s="679"/>
      <c r="CR48" s="680" t="s">
        <v>226</v>
      </c>
      <c r="CS48" s="681"/>
      <c r="CT48" s="681"/>
      <c r="CU48" s="681"/>
      <c r="CV48" s="681"/>
      <c r="CW48" s="681"/>
      <c r="CX48" s="681"/>
      <c r="CY48" s="682"/>
      <c r="CZ48" s="685" t="s">
        <v>127</v>
      </c>
      <c r="DA48" s="686"/>
      <c r="DB48" s="686"/>
      <c r="DC48" s="781"/>
      <c r="DD48" s="689" t="s">
        <v>226</v>
      </c>
      <c r="DE48" s="681"/>
      <c r="DF48" s="681"/>
      <c r="DG48" s="681"/>
      <c r="DH48" s="681"/>
      <c r="DI48" s="681"/>
      <c r="DJ48" s="681"/>
      <c r="DK48" s="682"/>
      <c r="DL48" s="775"/>
      <c r="DM48" s="776"/>
      <c r="DN48" s="776"/>
      <c r="DO48" s="776"/>
      <c r="DP48" s="776"/>
      <c r="DQ48" s="776"/>
      <c r="DR48" s="776"/>
      <c r="DS48" s="776"/>
      <c r="DT48" s="776"/>
      <c r="DU48" s="776"/>
      <c r="DV48" s="777"/>
      <c r="DW48" s="778"/>
      <c r="DX48" s="779"/>
      <c r="DY48" s="779"/>
      <c r="DZ48" s="779"/>
      <c r="EA48" s="779"/>
      <c r="EB48" s="779"/>
      <c r="EC48" s="780"/>
    </row>
    <row r="49" spans="82:133" ht="11.25" customHeight="1" x14ac:dyDescent="0.15">
      <c r="CD49" s="725" t="s">
        <v>359</v>
      </c>
      <c r="CE49" s="726"/>
      <c r="CF49" s="726"/>
      <c r="CG49" s="726"/>
      <c r="CH49" s="726"/>
      <c r="CI49" s="726"/>
      <c r="CJ49" s="726"/>
      <c r="CK49" s="726"/>
      <c r="CL49" s="726"/>
      <c r="CM49" s="726"/>
      <c r="CN49" s="726"/>
      <c r="CO49" s="726"/>
      <c r="CP49" s="726"/>
      <c r="CQ49" s="727"/>
      <c r="CR49" s="760">
        <v>17243787</v>
      </c>
      <c r="CS49" s="750"/>
      <c r="CT49" s="750"/>
      <c r="CU49" s="750"/>
      <c r="CV49" s="750"/>
      <c r="CW49" s="750"/>
      <c r="CX49" s="750"/>
      <c r="CY49" s="782"/>
      <c r="CZ49" s="765">
        <v>100</v>
      </c>
      <c r="DA49" s="783"/>
      <c r="DB49" s="783"/>
      <c r="DC49" s="784"/>
      <c r="DD49" s="785">
        <v>6724648</v>
      </c>
      <c r="DE49" s="750"/>
      <c r="DF49" s="750"/>
      <c r="DG49" s="750"/>
      <c r="DH49" s="750"/>
      <c r="DI49" s="750"/>
      <c r="DJ49" s="750"/>
      <c r="DK49" s="782"/>
      <c r="DL49" s="786"/>
      <c r="DM49" s="787"/>
      <c r="DN49" s="787"/>
      <c r="DO49" s="787"/>
      <c r="DP49" s="787"/>
      <c r="DQ49" s="787"/>
      <c r="DR49" s="787"/>
      <c r="DS49" s="787"/>
      <c r="DT49" s="787"/>
      <c r="DU49" s="787"/>
      <c r="DV49" s="788"/>
      <c r="DW49" s="789"/>
      <c r="DX49" s="790"/>
      <c r="DY49" s="790"/>
      <c r="DZ49" s="790"/>
      <c r="EA49" s="790"/>
      <c r="EB49" s="790"/>
      <c r="EC49" s="791"/>
    </row>
    <row r="50" spans="82:133" hidden="1" x14ac:dyDescent="0.15"/>
    <row r="51" spans="82:133" hidden="1" x14ac:dyDescent="0.15"/>
    <row r="52" spans="82:133" hidden="1" x14ac:dyDescent="0.15"/>
    <row r="53" spans="82:133" hidden="1" x14ac:dyDescent="0.15"/>
  </sheetData>
  <sheetProtection algorithmName="SHA-512" hashValue="DgixyMXz37/UTxpLihFX0r+q/5KahJFyycNYeyU45qOdWlNkq+Rsn0mpwXS0A8XMnH0rcOjeEAxdwJUHTeuf8Q==" saltValue="BlwkYv35Llm0vEWdokch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7" t="s">
        <v>361</v>
      </c>
      <c r="DK2" s="828"/>
      <c r="DL2" s="828"/>
      <c r="DM2" s="828"/>
      <c r="DN2" s="828"/>
      <c r="DO2" s="829"/>
      <c r="DP2" s="247"/>
      <c r="DQ2" s="827" t="s">
        <v>362</v>
      </c>
      <c r="DR2" s="828"/>
      <c r="DS2" s="828"/>
      <c r="DT2" s="828"/>
      <c r="DU2" s="828"/>
      <c r="DV2" s="828"/>
      <c r="DW2" s="828"/>
      <c r="DX2" s="828"/>
      <c r="DY2" s="828"/>
      <c r="DZ2" s="829"/>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30" t="s">
        <v>363</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50"/>
      <c r="BA4" s="250"/>
      <c r="BB4" s="250"/>
      <c r="BC4" s="250"/>
      <c r="BD4" s="250"/>
      <c r="BE4" s="251"/>
      <c r="BF4" s="251"/>
      <c r="BG4" s="251"/>
      <c r="BH4" s="251"/>
      <c r="BI4" s="251"/>
      <c r="BJ4" s="251"/>
      <c r="BK4" s="251"/>
      <c r="BL4" s="251"/>
      <c r="BM4" s="251"/>
      <c r="BN4" s="251"/>
      <c r="BO4" s="251"/>
      <c r="BP4" s="251"/>
      <c r="BQ4" s="250" t="s">
        <v>364</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21" t="s">
        <v>365</v>
      </c>
      <c r="B5" s="822"/>
      <c r="C5" s="822"/>
      <c r="D5" s="822"/>
      <c r="E5" s="822"/>
      <c r="F5" s="822"/>
      <c r="G5" s="822"/>
      <c r="H5" s="822"/>
      <c r="I5" s="822"/>
      <c r="J5" s="822"/>
      <c r="K5" s="822"/>
      <c r="L5" s="822"/>
      <c r="M5" s="822"/>
      <c r="N5" s="822"/>
      <c r="O5" s="822"/>
      <c r="P5" s="823"/>
      <c r="Q5" s="798" t="s">
        <v>366</v>
      </c>
      <c r="R5" s="799"/>
      <c r="S5" s="799"/>
      <c r="T5" s="799"/>
      <c r="U5" s="800"/>
      <c r="V5" s="798" t="s">
        <v>367</v>
      </c>
      <c r="W5" s="799"/>
      <c r="X5" s="799"/>
      <c r="Y5" s="799"/>
      <c r="Z5" s="800"/>
      <c r="AA5" s="798" t="s">
        <v>368</v>
      </c>
      <c r="AB5" s="799"/>
      <c r="AC5" s="799"/>
      <c r="AD5" s="799"/>
      <c r="AE5" s="799"/>
      <c r="AF5" s="831" t="s">
        <v>369</v>
      </c>
      <c r="AG5" s="799"/>
      <c r="AH5" s="799"/>
      <c r="AI5" s="799"/>
      <c r="AJ5" s="810"/>
      <c r="AK5" s="799" t="s">
        <v>370</v>
      </c>
      <c r="AL5" s="799"/>
      <c r="AM5" s="799"/>
      <c r="AN5" s="799"/>
      <c r="AO5" s="800"/>
      <c r="AP5" s="798" t="s">
        <v>371</v>
      </c>
      <c r="AQ5" s="799"/>
      <c r="AR5" s="799"/>
      <c r="AS5" s="799"/>
      <c r="AT5" s="800"/>
      <c r="AU5" s="798" t="s">
        <v>372</v>
      </c>
      <c r="AV5" s="799"/>
      <c r="AW5" s="799"/>
      <c r="AX5" s="799"/>
      <c r="AY5" s="810"/>
      <c r="AZ5" s="254"/>
      <c r="BA5" s="254"/>
      <c r="BB5" s="254"/>
      <c r="BC5" s="254"/>
      <c r="BD5" s="254"/>
      <c r="BE5" s="255"/>
      <c r="BF5" s="255"/>
      <c r="BG5" s="255"/>
      <c r="BH5" s="255"/>
      <c r="BI5" s="255"/>
      <c r="BJ5" s="255"/>
      <c r="BK5" s="255"/>
      <c r="BL5" s="255"/>
      <c r="BM5" s="255"/>
      <c r="BN5" s="255"/>
      <c r="BO5" s="255"/>
      <c r="BP5" s="255"/>
      <c r="BQ5" s="821" t="s">
        <v>373</v>
      </c>
      <c r="BR5" s="822"/>
      <c r="BS5" s="822"/>
      <c r="BT5" s="822"/>
      <c r="BU5" s="822"/>
      <c r="BV5" s="822"/>
      <c r="BW5" s="822"/>
      <c r="BX5" s="822"/>
      <c r="BY5" s="822"/>
      <c r="BZ5" s="822"/>
      <c r="CA5" s="822"/>
      <c r="CB5" s="822"/>
      <c r="CC5" s="822"/>
      <c r="CD5" s="822"/>
      <c r="CE5" s="822"/>
      <c r="CF5" s="822"/>
      <c r="CG5" s="823"/>
      <c r="CH5" s="798" t="s">
        <v>374</v>
      </c>
      <c r="CI5" s="799"/>
      <c r="CJ5" s="799"/>
      <c r="CK5" s="799"/>
      <c r="CL5" s="800"/>
      <c r="CM5" s="798" t="s">
        <v>375</v>
      </c>
      <c r="CN5" s="799"/>
      <c r="CO5" s="799"/>
      <c r="CP5" s="799"/>
      <c r="CQ5" s="800"/>
      <c r="CR5" s="798" t="s">
        <v>376</v>
      </c>
      <c r="CS5" s="799"/>
      <c r="CT5" s="799"/>
      <c r="CU5" s="799"/>
      <c r="CV5" s="800"/>
      <c r="CW5" s="798" t="s">
        <v>377</v>
      </c>
      <c r="CX5" s="799"/>
      <c r="CY5" s="799"/>
      <c r="CZ5" s="799"/>
      <c r="DA5" s="800"/>
      <c r="DB5" s="798" t="s">
        <v>378</v>
      </c>
      <c r="DC5" s="799"/>
      <c r="DD5" s="799"/>
      <c r="DE5" s="799"/>
      <c r="DF5" s="800"/>
      <c r="DG5" s="804" t="s">
        <v>379</v>
      </c>
      <c r="DH5" s="805"/>
      <c r="DI5" s="805"/>
      <c r="DJ5" s="805"/>
      <c r="DK5" s="806"/>
      <c r="DL5" s="804" t="s">
        <v>380</v>
      </c>
      <c r="DM5" s="805"/>
      <c r="DN5" s="805"/>
      <c r="DO5" s="805"/>
      <c r="DP5" s="806"/>
      <c r="DQ5" s="798" t="s">
        <v>381</v>
      </c>
      <c r="DR5" s="799"/>
      <c r="DS5" s="799"/>
      <c r="DT5" s="799"/>
      <c r="DU5" s="800"/>
      <c r="DV5" s="798" t="s">
        <v>372</v>
      </c>
      <c r="DW5" s="799"/>
      <c r="DX5" s="799"/>
      <c r="DY5" s="799"/>
      <c r="DZ5" s="810"/>
      <c r="EA5" s="252"/>
    </row>
    <row r="6" spans="1:131" s="253" customFormat="1" ht="26.25" customHeight="1" thickBot="1" x14ac:dyDescent="0.2">
      <c r="A6" s="824"/>
      <c r="B6" s="825"/>
      <c r="C6" s="825"/>
      <c r="D6" s="825"/>
      <c r="E6" s="825"/>
      <c r="F6" s="825"/>
      <c r="G6" s="825"/>
      <c r="H6" s="825"/>
      <c r="I6" s="825"/>
      <c r="J6" s="825"/>
      <c r="K6" s="825"/>
      <c r="L6" s="825"/>
      <c r="M6" s="825"/>
      <c r="N6" s="825"/>
      <c r="O6" s="825"/>
      <c r="P6" s="826"/>
      <c r="Q6" s="801"/>
      <c r="R6" s="802"/>
      <c r="S6" s="802"/>
      <c r="T6" s="802"/>
      <c r="U6" s="803"/>
      <c r="V6" s="801"/>
      <c r="W6" s="802"/>
      <c r="X6" s="802"/>
      <c r="Y6" s="802"/>
      <c r="Z6" s="803"/>
      <c r="AA6" s="801"/>
      <c r="AB6" s="802"/>
      <c r="AC6" s="802"/>
      <c r="AD6" s="802"/>
      <c r="AE6" s="802"/>
      <c r="AF6" s="832"/>
      <c r="AG6" s="802"/>
      <c r="AH6" s="802"/>
      <c r="AI6" s="802"/>
      <c r="AJ6" s="811"/>
      <c r="AK6" s="802"/>
      <c r="AL6" s="802"/>
      <c r="AM6" s="802"/>
      <c r="AN6" s="802"/>
      <c r="AO6" s="803"/>
      <c r="AP6" s="801"/>
      <c r="AQ6" s="802"/>
      <c r="AR6" s="802"/>
      <c r="AS6" s="802"/>
      <c r="AT6" s="803"/>
      <c r="AU6" s="801"/>
      <c r="AV6" s="802"/>
      <c r="AW6" s="802"/>
      <c r="AX6" s="802"/>
      <c r="AY6" s="811"/>
      <c r="AZ6" s="250"/>
      <c r="BA6" s="250"/>
      <c r="BB6" s="250"/>
      <c r="BC6" s="250"/>
      <c r="BD6" s="250"/>
      <c r="BE6" s="251"/>
      <c r="BF6" s="251"/>
      <c r="BG6" s="251"/>
      <c r="BH6" s="251"/>
      <c r="BI6" s="251"/>
      <c r="BJ6" s="251"/>
      <c r="BK6" s="251"/>
      <c r="BL6" s="251"/>
      <c r="BM6" s="251"/>
      <c r="BN6" s="251"/>
      <c r="BO6" s="251"/>
      <c r="BP6" s="251"/>
      <c r="BQ6" s="824"/>
      <c r="BR6" s="825"/>
      <c r="BS6" s="825"/>
      <c r="BT6" s="825"/>
      <c r="BU6" s="825"/>
      <c r="BV6" s="825"/>
      <c r="BW6" s="825"/>
      <c r="BX6" s="825"/>
      <c r="BY6" s="825"/>
      <c r="BZ6" s="825"/>
      <c r="CA6" s="825"/>
      <c r="CB6" s="825"/>
      <c r="CC6" s="825"/>
      <c r="CD6" s="825"/>
      <c r="CE6" s="825"/>
      <c r="CF6" s="825"/>
      <c r="CG6" s="826"/>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07"/>
      <c r="DH6" s="808"/>
      <c r="DI6" s="808"/>
      <c r="DJ6" s="808"/>
      <c r="DK6" s="809"/>
      <c r="DL6" s="807"/>
      <c r="DM6" s="808"/>
      <c r="DN6" s="808"/>
      <c r="DO6" s="808"/>
      <c r="DP6" s="809"/>
      <c r="DQ6" s="801"/>
      <c r="DR6" s="802"/>
      <c r="DS6" s="802"/>
      <c r="DT6" s="802"/>
      <c r="DU6" s="803"/>
      <c r="DV6" s="801"/>
      <c r="DW6" s="802"/>
      <c r="DX6" s="802"/>
      <c r="DY6" s="802"/>
      <c r="DZ6" s="811"/>
      <c r="EA6" s="252"/>
    </row>
    <row r="7" spans="1:131" s="253" customFormat="1" ht="26.25" customHeight="1" thickTop="1" x14ac:dyDescent="0.15">
      <c r="A7" s="256">
        <v>1</v>
      </c>
      <c r="B7" s="812" t="s">
        <v>382</v>
      </c>
      <c r="C7" s="813"/>
      <c r="D7" s="813"/>
      <c r="E7" s="813"/>
      <c r="F7" s="813"/>
      <c r="G7" s="813"/>
      <c r="H7" s="813"/>
      <c r="I7" s="813"/>
      <c r="J7" s="813"/>
      <c r="K7" s="813"/>
      <c r="L7" s="813"/>
      <c r="M7" s="813"/>
      <c r="N7" s="813"/>
      <c r="O7" s="813"/>
      <c r="P7" s="814"/>
      <c r="Q7" s="815">
        <v>19416</v>
      </c>
      <c r="R7" s="816"/>
      <c r="S7" s="816"/>
      <c r="T7" s="816"/>
      <c r="U7" s="816"/>
      <c r="V7" s="816">
        <v>17244</v>
      </c>
      <c r="W7" s="816"/>
      <c r="X7" s="816"/>
      <c r="Y7" s="816"/>
      <c r="Z7" s="816"/>
      <c r="AA7" s="816">
        <v>2172</v>
      </c>
      <c r="AB7" s="816"/>
      <c r="AC7" s="816"/>
      <c r="AD7" s="816"/>
      <c r="AE7" s="817"/>
      <c r="AF7" s="818">
        <v>740</v>
      </c>
      <c r="AG7" s="819"/>
      <c r="AH7" s="819"/>
      <c r="AI7" s="819"/>
      <c r="AJ7" s="820"/>
      <c r="AK7" s="858">
        <v>9514</v>
      </c>
      <c r="AL7" s="859"/>
      <c r="AM7" s="859"/>
      <c r="AN7" s="859"/>
      <c r="AO7" s="859"/>
      <c r="AP7" s="859">
        <v>7200</v>
      </c>
      <c r="AQ7" s="859"/>
      <c r="AR7" s="859"/>
      <c r="AS7" s="859"/>
      <c r="AT7" s="859"/>
      <c r="AU7" s="860"/>
      <c r="AV7" s="860"/>
      <c r="AW7" s="860"/>
      <c r="AX7" s="860"/>
      <c r="AY7" s="861"/>
      <c r="AZ7" s="250"/>
      <c r="BA7" s="250"/>
      <c r="BB7" s="250"/>
      <c r="BC7" s="250"/>
      <c r="BD7" s="250"/>
      <c r="BE7" s="251"/>
      <c r="BF7" s="251"/>
      <c r="BG7" s="251"/>
      <c r="BH7" s="251"/>
      <c r="BI7" s="251"/>
      <c r="BJ7" s="251"/>
      <c r="BK7" s="251"/>
      <c r="BL7" s="251"/>
      <c r="BM7" s="251"/>
      <c r="BN7" s="251"/>
      <c r="BO7" s="251"/>
      <c r="BP7" s="251"/>
      <c r="BQ7" s="257">
        <v>1</v>
      </c>
      <c r="BR7" s="258"/>
      <c r="BS7" s="862" t="s">
        <v>581</v>
      </c>
      <c r="BT7" s="863"/>
      <c r="BU7" s="863"/>
      <c r="BV7" s="863"/>
      <c r="BW7" s="863"/>
      <c r="BX7" s="863"/>
      <c r="BY7" s="863"/>
      <c r="BZ7" s="863"/>
      <c r="CA7" s="863"/>
      <c r="CB7" s="863"/>
      <c r="CC7" s="863"/>
      <c r="CD7" s="863"/>
      <c r="CE7" s="863"/>
      <c r="CF7" s="863"/>
      <c r="CG7" s="864"/>
      <c r="CH7" s="855" t="s">
        <v>582</v>
      </c>
      <c r="CI7" s="856"/>
      <c r="CJ7" s="856"/>
      <c r="CK7" s="856"/>
      <c r="CL7" s="857"/>
      <c r="CM7" s="865" t="s">
        <v>575</v>
      </c>
      <c r="CN7" s="865"/>
      <c r="CO7" s="865"/>
      <c r="CP7" s="865"/>
      <c r="CQ7" s="865"/>
      <c r="CR7" s="852">
        <v>40</v>
      </c>
      <c r="CS7" s="853"/>
      <c r="CT7" s="853"/>
      <c r="CU7" s="853"/>
      <c r="CV7" s="854"/>
      <c r="CW7" s="855" t="s">
        <v>582</v>
      </c>
      <c r="CX7" s="856"/>
      <c r="CY7" s="856"/>
      <c r="CZ7" s="856"/>
      <c r="DA7" s="857"/>
      <c r="DB7" s="855" t="s">
        <v>582</v>
      </c>
      <c r="DC7" s="856"/>
      <c r="DD7" s="856"/>
      <c r="DE7" s="856"/>
      <c r="DF7" s="857"/>
      <c r="DG7" s="855" t="s">
        <v>582</v>
      </c>
      <c r="DH7" s="856"/>
      <c r="DI7" s="856"/>
      <c r="DJ7" s="856"/>
      <c r="DK7" s="857"/>
      <c r="DL7" s="855" t="s">
        <v>582</v>
      </c>
      <c r="DM7" s="856"/>
      <c r="DN7" s="856"/>
      <c r="DO7" s="856"/>
      <c r="DP7" s="857"/>
      <c r="DQ7" s="855" t="s">
        <v>582</v>
      </c>
      <c r="DR7" s="856"/>
      <c r="DS7" s="856"/>
      <c r="DT7" s="856"/>
      <c r="DU7" s="857"/>
      <c r="DV7" s="833"/>
      <c r="DW7" s="834"/>
      <c r="DX7" s="834"/>
      <c r="DY7" s="834"/>
      <c r="DZ7" s="835"/>
      <c r="EA7" s="252"/>
    </row>
    <row r="8" spans="1:131" s="253" customFormat="1" ht="26.25" customHeight="1" x14ac:dyDescent="0.15">
      <c r="A8" s="259">
        <v>2</v>
      </c>
      <c r="B8" s="836"/>
      <c r="C8" s="837"/>
      <c r="D8" s="837"/>
      <c r="E8" s="837"/>
      <c r="F8" s="837"/>
      <c r="G8" s="837"/>
      <c r="H8" s="837"/>
      <c r="I8" s="837"/>
      <c r="J8" s="837"/>
      <c r="K8" s="837"/>
      <c r="L8" s="837"/>
      <c r="M8" s="837"/>
      <c r="N8" s="837"/>
      <c r="O8" s="837"/>
      <c r="P8" s="838"/>
      <c r="Q8" s="839"/>
      <c r="R8" s="840"/>
      <c r="S8" s="840"/>
      <c r="T8" s="840"/>
      <c r="U8" s="840"/>
      <c r="V8" s="840"/>
      <c r="W8" s="840"/>
      <c r="X8" s="840"/>
      <c r="Y8" s="840"/>
      <c r="Z8" s="840"/>
      <c r="AA8" s="840"/>
      <c r="AB8" s="840"/>
      <c r="AC8" s="840"/>
      <c r="AD8" s="840"/>
      <c r="AE8" s="841"/>
      <c r="AF8" s="842"/>
      <c r="AG8" s="843"/>
      <c r="AH8" s="843"/>
      <c r="AI8" s="843"/>
      <c r="AJ8" s="844"/>
      <c r="AK8" s="845"/>
      <c r="AL8" s="846"/>
      <c r="AM8" s="846"/>
      <c r="AN8" s="846"/>
      <c r="AO8" s="846"/>
      <c r="AP8" s="846"/>
      <c r="AQ8" s="846"/>
      <c r="AR8" s="846"/>
      <c r="AS8" s="846"/>
      <c r="AT8" s="846"/>
      <c r="AU8" s="847"/>
      <c r="AV8" s="847"/>
      <c r="AW8" s="847"/>
      <c r="AX8" s="847"/>
      <c r="AY8" s="848"/>
      <c r="AZ8" s="250"/>
      <c r="BA8" s="250"/>
      <c r="BB8" s="250"/>
      <c r="BC8" s="250"/>
      <c r="BD8" s="250"/>
      <c r="BE8" s="251"/>
      <c r="BF8" s="251"/>
      <c r="BG8" s="251"/>
      <c r="BH8" s="251"/>
      <c r="BI8" s="251"/>
      <c r="BJ8" s="251"/>
      <c r="BK8" s="251"/>
      <c r="BL8" s="251"/>
      <c r="BM8" s="251"/>
      <c r="BN8" s="251"/>
      <c r="BO8" s="251"/>
      <c r="BP8" s="251"/>
      <c r="BQ8" s="260">
        <v>2</v>
      </c>
      <c r="BR8" s="261"/>
      <c r="BS8" s="849"/>
      <c r="BT8" s="850"/>
      <c r="BU8" s="850"/>
      <c r="BV8" s="850"/>
      <c r="BW8" s="850"/>
      <c r="BX8" s="850"/>
      <c r="BY8" s="850"/>
      <c r="BZ8" s="850"/>
      <c r="CA8" s="850"/>
      <c r="CB8" s="850"/>
      <c r="CC8" s="850"/>
      <c r="CD8" s="850"/>
      <c r="CE8" s="850"/>
      <c r="CF8" s="850"/>
      <c r="CG8" s="851"/>
      <c r="CH8" s="855"/>
      <c r="CI8" s="856"/>
      <c r="CJ8" s="856"/>
      <c r="CK8" s="856"/>
      <c r="CL8" s="857"/>
      <c r="CM8" s="855"/>
      <c r="CN8" s="856"/>
      <c r="CO8" s="856"/>
      <c r="CP8" s="856"/>
      <c r="CQ8" s="857"/>
      <c r="CR8" s="855"/>
      <c r="CS8" s="856"/>
      <c r="CT8" s="856"/>
      <c r="CU8" s="856"/>
      <c r="CV8" s="857"/>
      <c r="CW8" s="855"/>
      <c r="CX8" s="856"/>
      <c r="CY8" s="856"/>
      <c r="CZ8" s="856"/>
      <c r="DA8" s="857"/>
      <c r="DB8" s="855"/>
      <c r="DC8" s="856"/>
      <c r="DD8" s="856"/>
      <c r="DE8" s="856"/>
      <c r="DF8" s="857"/>
      <c r="DG8" s="855"/>
      <c r="DH8" s="856"/>
      <c r="DI8" s="856"/>
      <c r="DJ8" s="856"/>
      <c r="DK8" s="857"/>
      <c r="DL8" s="855"/>
      <c r="DM8" s="856"/>
      <c r="DN8" s="856"/>
      <c r="DO8" s="856"/>
      <c r="DP8" s="857"/>
      <c r="DQ8" s="855"/>
      <c r="DR8" s="856"/>
      <c r="DS8" s="856"/>
      <c r="DT8" s="856"/>
      <c r="DU8" s="857"/>
      <c r="DV8" s="866"/>
      <c r="DW8" s="867"/>
      <c r="DX8" s="867"/>
      <c r="DY8" s="867"/>
      <c r="DZ8" s="868"/>
      <c r="EA8" s="252"/>
    </row>
    <row r="9" spans="1:131" s="253" customFormat="1" ht="26.25" customHeight="1" x14ac:dyDescent="0.15">
      <c r="A9" s="259">
        <v>3</v>
      </c>
      <c r="B9" s="836"/>
      <c r="C9" s="837"/>
      <c r="D9" s="837"/>
      <c r="E9" s="837"/>
      <c r="F9" s="837"/>
      <c r="G9" s="837"/>
      <c r="H9" s="837"/>
      <c r="I9" s="837"/>
      <c r="J9" s="837"/>
      <c r="K9" s="837"/>
      <c r="L9" s="837"/>
      <c r="M9" s="837"/>
      <c r="N9" s="837"/>
      <c r="O9" s="837"/>
      <c r="P9" s="838"/>
      <c r="Q9" s="839"/>
      <c r="R9" s="840"/>
      <c r="S9" s="840"/>
      <c r="T9" s="840"/>
      <c r="U9" s="840"/>
      <c r="V9" s="840"/>
      <c r="W9" s="840"/>
      <c r="X9" s="840"/>
      <c r="Y9" s="840"/>
      <c r="Z9" s="840"/>
      <c r="AA9" s="840"/>
      <c r="AB9" s="840"/>
      <c r="AC9" s="840"/>
      <c r="AD9" s="840"/>
      <c r="AE9" s="841"/>
      <c r="AF9" s="842"/>
      <c r="AG9" s="843"/>
      <c r="AH9" s="843"/>
      <c r="AI9" s="843"/>
      <c r="AJ9" s="844"/>
      <c r="AK9" s="845"/>
      <c r="AL9" s="846"/>
      <c r="AM9" s="846"/>
      <c r="AN9" s="846"/>
      <c r="AO9" s="846"/>
      <c r="AP9" s="846"/>
      <c r="AQ9" s="846"/>
      <c r="AR9" s="846"/>
      <c r="AS9" s="846"/>
      <c r="AT9" s="846"/>
      <c r="AU9" s="847"/>
      <c r="AV9" s="847"/>
      <c r="AW9" s="847"/>
      <c r="AX9" s="847"/>
      <c r="AY9" s="848"/>
      <c r="AZ9" s="250"/>
      <c r="BA9" s="250"/>
      <c r="BB9" s="250"/>
      <c r="BC9" s="250"/>
      <c r="BD9" s="250"/>
      <c r="BE9" s="251"/>
      <c r="BF9" s="251"/>
      <c r="BG9" s="251"/>
      <c r="BH9" s="251"/>
      <c r="BI9" s="251"/>
      <c r="BJ9" s="251"/>
      <c r="BK9" s="251"/>
      <c r="BL9" s="251"/>
      <c r="BM9" s="251"/>
      <c r="BN9" s="251"/>
      <c r="BO9" s="251"/>
      <c r="BP9" s="251"/>
      <c r="BQ9" s="260">
        <v>3</v>
      </c>
      <c r="BR9" s="261"/>
      <c r="BS9" s="849"/>
      <c r="BT9" s="850"/>
      <c r="BU9" s="850"/>
      <c r="BV9" s="850"/>
      <c r="BW9" s="850"/>
      <c r="BX9" s="850"/>
      <c r="BY9" s="850"/>
      <c r="BZ9" s="850"/>
      <c r="CA9" s="850"/>
      <c r="CB9" s="850"/>
      <c r="CC9" s="850"/>
      <c r="CD9" s="850"/>
      <c r="CE9" s="850"/>
      <c r="CF9" s="850"/>
      <c r="CG9" s="851"/>
      <c r="CH9" s="855"/>
      <c r="CI9" s="856"/>
      <c r="CJ9" s="856"/>
      <c r="CK9" s="856"/>
      <c r="CL9" s="857"/>
      <c r="CM9" s="855"/>
      <c r="CN9" s="856"/>
      <c r="CO9" s="856"/>
      <c r="CP9" s="856"/>
      <c r="CQ9" s="857"/>
      <c r="CR9" s="855"/>
      <c r="CS9" s="856"/>
      <c r="CT9" s="856"/>
      <c r="CU9" s="856"/>
      <c r="CV9" s="857"/>
      <c r="CW9" s="855"/>
      <c r="CX9" s="856"/>
      <c r="CY9" s="856"/>
      <c r="CZ9" s="856"/>
      <c r="DA9" s="857"/>
      <c r="DB9" s="855"/>
      <c r="DC9" s="856"/>
      <c r="DD9" s="856"/>
      <c r="DE9" s="856"/>
      <c r="DF9" s="857"/>
      <c r="DG9" s="855"/>
      <c r="DH9" s="856"/>
      <c r="DI9" s="856"/>
      <c r="DJ9" s="856"/>
      <c r="DK9" s="857"/>
      <c r="DL9" s="855"/>
      <c r="DM9" s="856"/>
      <c r="DN9" s="856"/>
      <c r="DO9" s="856"/>
      <c r="DP9" s="857"/>
      <c r="DQ9" s="855"/>
      <c r="DR9" s="856"/>
      <c r="DS9" s="856"/>
      <c r="DT9" s="856"/>
      <c r="DU9" s="857"/>
      <c r="DV9" s="866"/>
      <c r="DW9" s="867"/>
      <c r="DX9" s="867"/>
      <c r="DY9" s="867"/>
      <c r="DZ9" s="868"/>
      <c r="EA9" s="252"/>
    </row>
    <row r="10" spans="1:131" s="253" customFormat="1" ht="26.25" customHeight="1" x14ac:dyDescent="0.15">
      <c r="A10" s="259">
        <v>4</v>
      </c>
      <c r="B10" s="836"/>
      <c r="C10" s="837"/>
      <c r="D10" s="837"/>
      <c r="E10" s="837"/>
      <c r="F10" s="837"/>
      <c r="G10" s="837"/>
      <c r="H10" s="837"/>
      <c r="I10" s="837"/>
      <c r="J10" s="837"/>
      <c r="K10" s="837"/>
      <c r="L10" s="837"/>
      <c r="M10" s="837"/>
      <c r="N10" s="837"/>
      <c r="O10" s="837"/>
      <c r="P10" s="838"/>
      <c r="Q10" s="839"/>
      <c r="R10" s="840"/>
      <c r="S10" s="840"/>
      <c r="T10" s="840"/>
      <c r="U10" s="840"/>
      <c r="V10" s="840"/>
      <c r="W10" s="840"/>
      <c r="X10" s="840"/>
      <c r="Y10" s="840"/>
      <c r="Z10" s="840"/>
      <c r="AA10" s="840"/>
      <c r="AB10" s="840"/>
      <c r="AC10" s="840"/>
      <c r="AD10" s="840"/>
      <c r="AE10" s="841"/>
      <c r="AF10" s="842"/>
      <c r="AG10" s="843"/>
      <c r="AH10" s="843"/>
      <c r="AI10" s="843"/>
      <c r="AJ10" s="844"/>
      <c r="AK10" s="845"/>
      <c r="AL10" s="846"/>
      <c r="AM10" s="846"/>
      <c r="AN10" s="846"/>
      <c r="AO10" s="846"/>
      <c r="AP10" s="846"/>
      <c r="AQ10" s="846"/>
      <c r="AR10" s="846"/>
      <c r="AS10" s="846"/>
      <c r="AT10" s="846"/>
      <c r="AU10" s="847"/>
      <c r="AV10" s="847"/>
      <c r="AW10" s="847"/>
      <c r="AX10" s="847"/>
      <c r="AY10" s="848"/>
      <c r="AZ10" s="250"/>
      <c r="BA10" s="250"/>
      <c r="BB10" s="250"/>
      <c r="BC10" s="250"/>
      <c r="BD10" s="250"/>
      <c r="BE10" s="251"/>
      <c r="BF10" s="251"/>
      <c r="BG10" s="251"/>
      <c r="BH10" s="251"/>
      <c r="BI10" s="251"/>
      <c r="BJ10" s="251"/>
      <c r="BK10" s="251"/>
      <c r="BL10" s="251"/>
      <c r="BM10" s="251"/>
      <c r="BN10" s="251"/>
      <c r="BO10" s="251"/>
      <c r="BP10" s="251"/>
      <c r="BQ10" s="260">
        <v>4</v>
      </c>
      <c r="BR10" s="261"/>
      <c r="BS10" s="849"/>
      <c r="BT10" s="850"/>
      <c r="BU10" s="850"/>
      <c r="BV10" s="850"/>
      <c r="BW10" s="850"/>
      <c r="BX10" s="850"/>
      <c r="BY10" s="850"/>
      <c r="BZ10" s="850"/>
      <c r="CA10" s="850"/>
      <c r="CB10" s="850"/>
      <c r="CC10" s="850"/>
      <c r="CD10" s="850"/>
      <c r="CE10" s="850"/>
      <c r="CF10" s="850"/>
      <c r="CG10" s="851"/>
      <c r="CH10" s="855"/>
      <c r="CI10" s="856"/>
      <c r="CJ10" s="856"/>
      <c r="CK10" s="856"/>
      <c r="CL10" s="857"/>
      <c r="CM10" s="855"/>
      <c r="CN10" s="856"/>
      <c r="CO10" s="856"/>
      <c r="CP10" s="856"/>
      <c r="CQ10" s="857"/>
      <c r="CR10" s="855"/>
      <c r="CS10" s="856"/>
      <c r="CT10" s="856"/>
      <c r="CU10" s="856"/>
      <c r="CV10" s="857"/>
      <c r="CW10" s="855"/>
      <c r="CX10" s="856"/>
      <c r="CY10" s="856"/>
      <c r="CZ10" s="856"/>
      <c r="DA10" s="857"/>
      <c r="DB10" s="855"/>
      <c r="DC10" s="856"/>
      <c r="DD10" s="856"/>
      <c r="DE10" s="856"/>
      <c r="DF10" s="857"/>
      <c r="DG10" s="855"/>
      <c r="DH10" s="856"/>
      <c r="DI10" s="856"/>
      <c r="DJ10" s="856"/>
      <c r="DK10" s="857"/>
      <c r="DL10" s="855"/>
      <c r="DM10" s="856"/>
      <c r="DN10" s="856"/>
      <c r="DO10" s="856"/>
      <c r="DP10" s="857"/>
      <c r="DQ10" s="855"/>
      <c r="DR10" s="856"/>
      <c r="DS10" s="856"/>
      <c r="DT10" s="856"/>
      <c r="DU10" s="857"/>
      <c r="DV10" s="866"/>
      <c r="DW10" s="867"/>
      <c r="DX10" s="867"/>
      <c r="DY10" s="867"/>
      <c r="DZ10" s="868"/>
      <c r="EA10" s="252"/>
    </row>
    <row r="11" spans="1:131" s="253" customFormat="1" ht="26.25" customHeight="1" x14ac:dyDescent="0.15">
      <c r="A11" s="259">
        <v>5</v>
      </c>
      <c r="B11" s="836"/>
      <c r="C11" s="837"/>
      <c r="D11" s="837"/>
      <c r="E11" s="837"/>
      <c r="F11" s="837"/>
      <c r="G11" s="837"/>
      <c r="H11" s="837"/>
      <c r="I11" s="837"/>
      <c r="J11" s="837"/>
      <c r="K11" s="837"/>
      <c r="L11" s="837"/>
      <c r="M11" s="837"/>
      <c r="N11" s="837"/>
      <c r="O11" s="837"/>
      <c r="P11" s="838"/>
      <c r="Q11" s="839"/>
      <c r="R11" s="840"/>
      <c r="S11" s="840"/>
      <c r="T11" s="840"/>
      <c r="U11" s="840"/>
      <c r="V11" s="840"/>
      <c r="W11" s="840"/>
      <c r="X11" s="840"/>
      <c r="Y11" s="840"/>
      <c r="Z11" s="840"/>
      <c r="AA11" s="840"/>
      <c r="AB11" s="840"/>
      <c r="AC11" s="840"/>
      <c r="AD11" s="840"/>
      <c r="AE11" s="841"/>
      <c r="AF11" s="842"/>
      <c r="AG11" s="843"/>
      <c r="AH11" s="843"/>
      <c r="AI11" s="843"/>
      <c r="AJ11" s="844"/>
      <c r="AK11" s="845"/>
      <c r="AL11" s="846"/>
      <c r="AM11" s="846"/>
      <c r="AN11" s="846"/>
      <c r="AO11" s="846"/>
      <c r="AP11" s="846"/>
      <c r="AQ11" s="846"/>
      <c r="AR11" s="846"/>
      <c r="AS11" s="846"/>
      <c r="AT11" s="846"/>
      <c r="AU11" s="847"/>
      <c r="AV11" s="847"/>
      <c r="AW11" s="847"/>
      <c r="AX11" s="847"/>
      <c r="AY11" s="848"/>
      <c r="AZ11" s="250"/>
      <c r="BA11" s="250"/>
      <c r="BB11" s="250"/>
      <c r="BC11" s="250"/>
      <c r="BD11" s="250"/>
      <c r="BE11" s="251"/>
      <c r="BF11" s="251"/>
      <c r="BG11" s="251"/>
      <c r="BH11" s="251"/>
      <c r="BI11" s="251"/>
      <c r="BJ11" s="251"/>
      <c r="BK11" s="251"/>
      <c r="BL11" s="251"/>
      <c r="BM11" s="251"/>
      <c r="BN11" s="251"/>
      <c r="BO11" s="251"/>
      <c r="BP11" s="251"/>
      <c r="BQ11" s="260">
        <v>5</v>
      </c>
      <c r="BR11" s="261"/>
      <c r="BS11" s="849"/>
      <c r="BT11" s="850"/>
      <c r="BU11" s="850"/>
      <c r="BV11" s="850"/>
      <c r="BW11" s="850"/>
      <c r="BX11" s="850"/>
      <c r="BY11" s="850"/>
      <c r="BZ11" s="850"/>
      <c r="CA11" s="850"/>
      <c r="CB11" s="850"/>
      <c r="CC11" s="850"/>
      <c r="CD11" s="850"/>
      <c r="CE11" s="850"/>
      <c r="CF11" s="850"/>
      <c r="CG11" s="851"/>
      <c r="CH11" s="855"/>
      <c r="CI11" s="856"/>
      <c r="CJ11" s="856"/>
      <c r="CK11" s="856"/>
      <c r="CL11" s="857"/>
      <c r="CM11" s="855"/>
      <c r="CN11" s="856"/>
      <c r="CO11" s="856"/>
      <c r="CP11" s="856"/>
      <c r="CQ11" s="857"/>
      <c r="CR11" s="855"/>
      <c r="CS11" s="856"/>
      <c r="CT11" s="856"/>
      <c r="CU11" s="856"/>
      <c r="CV11" s="857"/>
      <c r="CW11" s="855"/>
      <c r="CX11" s="856"/>
      <c r="CY11" s="856"/>
      <c r="CZ11" s="856"/>
      <c r="DA11" s="857"/>
      <c r="DB11" s="855"/>
      <c r="DC11" s="856"/>
      <c r="DD11" s="856"/>
      <c r="DE11" s="856"/>
      <c r="DF11" s="857"/>
      <c r="DG11" s="855"/>
      <c r="DH11" s="856"/>
      <c r="DI11" s="856"/>
      <c r="DJ11" s="856"/>
      <c r="DK11" s="857"/>
      <c r="DL11" s="855"/>
      <c r="DM11" s="856"/>
      <c r="DN11" s="856"/>
      <c r="DO11" s="856"/>
      <c r="DP11" s="857"/>
      <c r="DQ11" s="855"/>
      <c r="DR11" s="856"/>
      <c r="DS11" s="856"/>
      <c r="DT11" s="856"/>
      <c r="DU11" s="857"/>
      <c r="DV11" s="866"/>
      <c r="DW11" s="867"/>
      <c r="DX11" s="867"/>
      <c r="DY11" s="867"/>
      <c r="DZ11" s="868"/>
      <c r="EA11" s="252"/>
    </row>
    <row r="12" spans="1:131" s="253" customFormat="1" ht="26.25" customHeight="1" x14ac:dyDescent="0.15">
      <c r="A12" s="259">
        <v>6</v>
      </c>
      <c r="B12" s="836"/>
      <c r="C12" s="837"/>
      <c r="D12" s="837"/>
      <c r="E12" s="837"/>
      <c r="F12" s="837"/>
      <c r="G12" s="837"/>
      <c r="H12" s="837"/>
      <c r="I12" s="837"/>
      <c r="J12" s="837"/>
      <c r="K12" s="837"/>
      <c r="L12" s="837"/>
      <c r="M12" s="837"/>
      <c r="N12" s="837"/>
      <c r="O12" s="837"/>
      <c r="P12" s="838"/>
      <c r="Q12" s="839"/>
      <c r="R12" s="840"/>
      <c r="S12" s="840"/>
      <c r="T12" s="840"/>
      <c r="U12" s="840"/>
      <c r="V12" s="840"/>
      <c r="W12" s="840"/>
      <c r="X12" s="840"/>
      <c r="Y12" s="840"/>
      <c r="Z12" s="840"/>
      <c r="AA12" s="840"/>
      <c r="AB12" s="840"/>
      <c r="AC12" s="840"/>
      <c r="AD12" s="840"/>
      <c r="AE12" s="841"/>
      <c r="AF12" s="842"/>
      <c r="AG12" s="843"/>
      <c r="AH12" s="843"/>
      <c r="AI12" s="843"/>
      <c r="AJ12" s="844"/>
      <c r="AK12" s="845"/>
      <c r="AL12" s="846"/>
      <c r="AM12" s="846"/>
      <c r="AN12" s="846"/>
      <c r="AO12" s="846"/>
      <c r="AP12" s="846"/>
      <c r="AQ12" s="846"/>
      <c r="AR12" s="846"/>
      <c r="AS12" s="846"/>
      <c r="AT12" s="846"/>
      <c r="AU12" s="847"/>
      <c r="AV12" s="847"/>
      <c r="AW12" s="847"/>
      <c r="AX12" s="847"/>
      <c r="AY12" s="848"/>
      <c r="AZ12" s="250"/>
      <c r="BA12" s="250"/>
      <c r="BB12" s="250"/>
      <c r="BC12" s="250"/>
      <c r="BD12" s="250"/>
      <c r="BE12" s="251"/>
      <c r="BF12" s="251"/>
      <c r="BG12" s="251"/>
      <c r="BH12" s="251"/>
      <c r="BI12" s="251"/>
      <c r="BJ12" s="251"/>
      <c r="BK12" s="251"/>
      <c r="BL12" s="251"/>
      <c r="BM12" s="251"/>
      <c r="BN12" s="251"/>
      <c r="BO12" s="251"/>
      <c r="BP12" s="251"/>
      <c r="BQ12" s="260">
        <v>6</v>
      </c>
      <c r="BR12" s="261"/>
      <c r="BS12" s="849"/>
      <c r="BT12" s="850"/>
      <c r="BU12" s="850"/>
      <c r="BV12" s="850"/>
      <c r="BW12" s="850"/>
      <c r="BX12" s="850"/>
      <c r="BY12" s="850"/>
      <c r="BZ12" s="850"/>
      <c r="CA12" s="850"/>
      <c r="CB12" s="850"/>
      <c r="CC12" s="850"/>
      <c r="CD12" s="850"/>
      <c r="CE12" s="850"/>
      <c r="CF12" s="850"/>
      <c r="CG12" s="851"/>
      <c r="CH12" s="855"/>
      <c r="CI12" s="856"/>
      <c r="CJ12" s="856"/>
      <c r="CK12" s="856"/>
      <c r="CL12" s="857"/>
      <c r="CM12" s="855"/>
      <c r="CN12" s="856"/>
      <c r="CO12" s="856"/>
      <c r="CP12" s="856"/>
      <c r="CQ12" s="857"/>
      <c r="CR12" s="855"/>
      <c r="CS12" s="856"/>
      <c r="CT12" s="856"/>
      <c r="CU12" s="856"/>
      <c r="CV12" s="857"/>
      <c r="CW12" s="855"/>
      <c r="CX12" s="856"/>
      <c r="CY12" s="856"/>
      <c r="CZ12" s="856"/>
      <c r="DA12" s="857"/>
      <c r="DB12" s="855"/>
      <c r="DC12" s="856"/>
      <c r="DD12" s="856"/>
      <c r="DE12" s="856"/>
      <c r="DF12" s="857"/>
      <c r="DG12" s="855"/>
      <c r="DH12" s="856"/>
      <c r="DI12" s="856"/>
      <c r="DJ12" s="856"/>
      <c r="DK12" s="857"/>
      <c r="DL12" s="855"/>
      <c r="DM12" s="856"/>
      <c r="DN12" s="856"/>
      <c r="DO12" s="856"/>
      <c r="DP12" s="857"/>
      <c r="DQ12" s="855"/>
      <c r="DR12" s="856"/>
      <c r="DS12" s="856"/>
      <c r="DT12" s="856"/>
      <c r="DU12" s="857"/>
      <c r="DV12" s="866"/>
      <c r="DW12" s="867"/>
      <c r="DX12" s="867"/>
      <c r="DY12" s="867"/>
      <c r="DZ12" s="868"/>
      <c r="EA12" s="252"/>
    </row>
    <row r="13" spans="1:131" s="253" customFormat="1" ht="26.25" customHeight="1" x14ac:dyDescent="0.15">
      <c r="A13" s="259">
        <v>7</v>
      </c>
      <c r="B13" s="836"/>
      <c r="C13" s="837"/>
      <c r="D13" s="837"/>
      <c r="E13" s="837"/>
      <c r="F13" s="837"/>
      <c r="G13" s="837"/>
      <c r="H13" s="837"/>
      <c r="I13" s="837"/>
      <c r="J13" s="837"/>
      <c r="K13" s="837"/>
      <c r="L13" s="837"/>
      <c r="M13" s="837"/>
      <c r="N13" s="837"/>
      <c r="O13" s="837"/>
      <c r="P13" s="838"/>
      <c r="Q13" s="839"/>
      <c r="R13" s="840"/>
      <c r="S13" s="840"/>
      <c r="T13" s="840"/>
      <c r="U13" s="840"/>
      <c r="V13" s="840"/>
      <c r="W13" s="840"/>
      <c r="X13" s="840"/>
      <c r="Y13" s="840"/>
      <c r="Z13" s="840"/>
      <c r="AA13" s="840"/>
      <c r="AB13" s="840"/>
      <c r="AC13" s="840"/>
      <c r="AD13" s="840"/>
      <c r="AE13" s="841"/>
      <c r="AF13" s="842"/>
      <c r="AG13" s="843"/>
      <c r="AH13" s="843"/>
      <c r="AI13" s="843"/>
      <c r="AJ13" s="844"/>
      <c r="AK13" s="845"/>
      <c r="AL13" s="846"/>
      <c r="AM13" s="846"/>
      <c r="AN13" s="846"/>
      <c r="AO13" s="846"/>
      <c r="AP13" s="846"/>
      <c r="AQ13" s="846"/>
      <c r="AR13" s="846"/>
      <c r="AS13" s="846"/>
      <c r="AT13" s="846"/>
      <c r="AU13" s="847"/>
      <c r="AV13" s="847"/>
      <c r="AW13" s="847"/>
      <c r="AX13" s="847"/>
      <c r="AY13" s="848"/>
      <c r="AZ13" s="250"/>
      <c r="BA13" s="250"/>
      <c r="BB13" s="250"/>
      <c r="BC13" s="250"/>
      <c r="BD13" s="250"/>
      <c r="BE13" s="251"/>
      <c r="BF13" s="251"/>
      <c r="BG13" s="251"/>
      <c r="BH13" s="251"/>
      <c r="BI13" s="251"/>
      <c r="BJ13" s="251"/>
      <c r="BK13" s="251"/>
      <c r="BL13" s="251"/>
      <c r="BM13" s="251"/>
      <c r="BN13" s="251"/>
      <c r="BO13" s="251"/>
      <c r="BP13" s="251"/>
      <c r="BQ13" s="260">
        <v>7</v>
      </c>
      <c r="BR13" s="261"/>
      <c r="BS13" s="849"/>
      <c r="BT13" s="850"/>
      <c r="BU13" s="850"/>
      <c r="BV13" s="850"/>
      <c r="BW13" s="850"/>
      <c r="BX13" s="850"/>
      <c r="BY13" s="850"/>
      <c r="BZ13" s="850"/>
      <c r="CA13" s="850"/>
      <c r="CB13" s="850"/>
      <c r="CC13" s="850"/>
      <c r="CD13" s="850"/>
      <c r="CE13" s="850"/>
      <c r="CF13" s="850"/>
      <c r="CG13" s="851"/>
      <c r="CH13" s="855"/>
      <c r="CI13" s="856"/>
      <c r="CJ13" s="856"/>
      <c r="CK13" s="856"/>
      <c r="CL13" s="857"/>
      <c r="CM13" s="855"/>
      <c r="CN13" s="856"/>
      <c r="CO13" s="856"/>
      <c r="CP13" s="856"/>
      <c r="CQ13" s="857"/>
      <c r="CR13" s="855"/>
      <c r="CS13" s="856"/>
      <c r="CT13" s="856"/>
      <c r="CU13" s="856"/>
      <c r="CV13" s="857"/>
      <c r="CW13" s="855"/>
      <c r="CX13" s="856"/>
      <c r="CY13" s="856"/>
      <c r="CZ13" s="856"/>
      <c r="DA13" s="857"/>
      <c r="DB13" s="855"/>
      <c r="DC13" s="856"/>
      <c r="DD13" s="856"/>
      <c r="DE13" s="856"/>
      <c r="DF13" s="857"/>
      <c r="DG13" s="855"/>
      <c r="DH13" s="856"/>
      <c r="DI13" s="856"/>
      <c r="DJ13" s="856"/>
      <c r="DK13" s="857"/>
      <c r="DL13" s="855"/>
      <c r="DM13" s="856"/>
      <c r="DN13" s="856"/>
      <c r="DO13" s="856"/>
      <c r="DP13" s="857"/>
      <c r="DQ13" s="855"/>
      <c r="DR13" s="856"/>
      <c r="DS13" s="856"/>
      <c r="DT13" s="856"/>
      <c r="DU13" s="857"/>
      <c r="DV13" s="866"/>
      <c r="DW13" s="867"/>
      <c r="DX13" s="867"/>
      <c r="DY13" s="867"/>
      <c r="DZ13" s="868"/>
      <c r="EA13" s="252"/>
    </row>
    <row r="14" spans="1:131" s="253" customFormat="1" ht="26.25" customHeight="1" x14ac:dyDescent="0.15">
      <c r="A14" s="259">
        <v>8</v>
      </c>
      <c r="B14" s="836"/>
      <c r="C14" s="837"/>
      <c r="D14" s="837"/>
      <c r="E14" s="837"/>
      <c r="F14" s="837"/>
      <c r="G14" s="837"/>
      <c r="H14" s="837"/>
      <c r="I14" s="837"/>
      <c r="J14" s="837"/>
      <c r="K14" s="837"/>
      <c r="L14" s="837"/>
      <c r="M14" s="837"/>
      <c r="N14" s="837"/>
      <c r="O14" s="837"/>
      <c r="P14" s="838"/>
      <c r="Q14" s="839"/>
      <c r="R14" s="840"/>
      <c r="S14" s="840"/>
      <c r="T14" s="840"/>
      <c r="U14" s="840"/>
      <c r="V14" s="840"/>
      <c r="W14" s="840"/>
      <c r="X14" s="840"/>
      <c r="Y14" s="840"/>
      <c r="Z14" s="840"/>
      <c r="AA14" s="840"/>
      <c r="AB14" s="840"/>
      <c r="AC14" s="840"/>
      <c r="AD14" s="840"/>
      <c r="AE14" s="841"/>
      <c r="AF14" s="842"/>
      <c r="AG14" s="843"/>
      <c r="AH14" s="843"/>
      <c r="AI14" s="843"/>
      <c r="AJ14" s="844"/>
      <c r="AK14" s="845"/>
      <c r="AL14" s="846"/>
      <c r="AM14" s="846"/>
      <c r="AN14" s="846"/>
      <c r="AO14" s="846"/>
      <c r="AP14" s="846"/>
      <c r="AQ14" s="846"/>
      <c r="AR14" s="846"/>
      <c r="AS14" s="846"/>
      <c r="AT14" s="846"/>
      <c r="AU14" s="847"/>
      <c r="AV14" s="847"/>
      <c r="AW14" s="847"/>
      <c r="AX14" s="847"/>
      <c r="AY14" s="848"/>
      <c r="AZ14" s="250"/>
      <c r="BA14" s="250"/>
      <c r="BB14" s="250"/>
      <c r="BC14" s="250"/>
      <c r="BD14" s="250"/>
      <c r="BE14" s="251"/>
      <c r="BF14" s="251"/>
      <c r="BG14" s="251"/>
      <c r="BH14" s="251"/>
      <c r="BI14" s="251"/>
      <c r="BJ14" s="251"/>
      <c r="BK14" s="251"/>
      <c r="BL14" s="251"/>
      <c r="BM14" s="251"/>
      <c r="BN14" s="251"/>
      <c r="BO14" s="251"/>
      <c r="BP14" s="251"/>
      <c r="BQ14" s="260">
        <v>8</v>
      </c>
      <c r="BR14" s="261"/>
      <c r="BS14" s="849"/>
      <c r="BT14" s="850"/>
      <c r="BU14" s="850"/>
      <c r="BV14" s="850"/>
      <c r="BW14" s="850"/>
      <c r="BX14" s="850"/>
      <c r="BY14" s="850"/>
      <c r="BZ14" s="850"/>
      <c r="CA14" s="850"/>
      <c r="CB14" s="850"/>
      <c r="CC14" s="850"/>
      <c r="CD14" s="850"/>
      <c r="CE14" s="850"/>
      <c r="CF14" s="850"/>
      <c r="CG14" s="851"/>
      <c r="CH14" s="855"/>
      <c r="CI14" s="856"/>
      <c r="CJ14" s="856"/>
      <c r="CK14" s="856"/>
      <c r="CL14" s="857"/>
      <c r="CM14" s="855"/>
      <c r="CN14" s="856"/>
      <c r="CO14" s="856"/>
      <c r="CP14" s="856"/>
      <c r="CQ14" s="857"/>
      <c r="CR14" s="855"/>
      <c r="CS14" s="856"/>
      <c r="CT14" s="856"/>
      <c r="CU14" s="856"/>
      <c r="CV14" s="857"/>
      <c r="CW14" s="855"/>
      <c r="CX14" s="856"/>
      <c r="CY14" s="856"/>
      <c r="CZ14" s="856"/>
      <c r="DA14" s="857"/>
      <c r="DB14" s="855"/>
      <c r="DC14" s="856"/>
      <c r="DD14" s="856"/>
      <c r="DE14" s="856"/>
      <c r="DF14" s="857"/>
      <c r="DG14" s="855"/>
      <c r="DH14" s="856"/>
      <c r="DI14" s="856"/>
      <c r="DJ14" s="856"/>
      <c r="DK14" s="857"/>
      <c r="DL14" s="855"/>
      <c r="DM14" s="856"/>
      <c r="DN14" s="856"/>
      <c r="DO14" s="856"/>
      <c r="DP14" s="857"/>
      <c r="DQ14" s="855"/>
      <c r="DR14" s="856"/>
      <c r="DS14" s="856"/>
      <c r="DT14" s="856"/>
      <c r="DU14" s="857"/>
      <c r="DV14" s="866"/>
      <c r="DW14" s="867"/>
      <c r="DX14" s="867"/>
      <c r="DY14" s="867"/>
      <c r="DZ14" s="868"/>
      <c r="EA14" s="252"/>
    </row>
    <row r="15" spans="1:131" s="253" customFormat="1" ht="26.25" customHeight="1" x14ac:dyDescent="0.15">
      <c r="A15" s="259">
        <v>9</v>
      </c>
      <c r="B15" s="836"/>
      <c r="C15" s="837"/>
      <c r="D15" s="837"/>
      <c r="E15" s="837"/>
      <c r="F15" s="837"/>
      <c r="G15" s="837"/>
      <c r="H15" s="837"/>
      <c r="I15" s="837"/>
      <c r="J15" s="837"/>
      <c r="K15" s="837"/>
      <c r="L15" s="837"/>
      <c r="M15" s="837"/>
      <c r="N15" s="837"/>
      <c r="O15" s="837"/>
      <c r="P15" s="838"/>
      <c r="Q15" s="839"/>
      <c r="R15" s="840"/>
      <c r="S15" s="840"/>
      <c r="T15" s="840"/>
      <c r="U15" s="840"/>
      <c r="V15" s="840"/>
      <c r="W15" s="840"/>
      <c r="X15" s="840"/>
      <c r="Y15" s="840"/>
      <c r="Z15" s="840"/>
      <c r="AA15" s="840"/>
      <c r="AB15" s="840"/>
      <c r="AC15" s="840"/>
      <c r="AD15" s="840"/>
      <c r="AE15" s="841"/>
      <c r="AF15" s="842"/>
      <c r="AG15" s="843"/>
      <c r="AH15" s="843"/>
      <c r="AI15" s="843"/>
      <c r="AJ15" s="844"/>
      <c r="AK15" s="845"/>
      <c r="AL15" s="846"/>
      <c r="AM15" s="846"/>
      <c r="AN15" s="846"/>
      <c r="AO15" s="846"/>
      <c r="AP15" s="846"/>
      <c r="AQ15" s="846"/>
      <c r="AR15" s="846"/>
      <c r="AS15" s="846"/>
      <c r="AT15" s="846"/>
      <c r="AU15" s="847"/>
      <c r="AV15" s="847"/>
      <c r="AW15" s="847"/>
      <c r="AX15" s="847"/>
      <c r="AY15" s="848"/>
      <c r="AZ15" s="250"/>
      <c r="BA15" s="250"/>
      <c r="BB15" s="250"/>
      <c r="BC15" s="250"/>
      <c r="BD15" s="250"/>
      <c r="BE15" s="251"/>
      <c r="BF15" s="251"/>
      <c r="BG15" s="251"/>
      <c r="BH15" s="251"/>
      <c r="BI15" s="251"/>
      <c r="BJ15" s="251"/>
      <c r="BK15" s="251"/>
      <c r="BL15" s="251"/>
      <c r="BM15" s="251"/>
      <c r="BN15" s="251"/>
      <c r="BO15" s="251"/>
      <c r="BP15" s="251"/>
      <c r="BQ15" s="260">
        <v>9</v>
      </c>
      <c r="BR15" s="261"/>
      <c r="BS15" s="849"/>
      <c r="BT15" s="850"/>
      <c r="BU15" s="850"/>
      <c r="BV15" s="850"/>
      <c r="BW15" s="850"/>
      <c r="BX15" s="850"/>
      <c r="BY15" s="850"/>
      <c r="BZ15" s="850"/>
      <c r="CA15" s="850"/>
      <c r="CB15" s="850"/>
      <c r="CC15" s="850"/>
      <c r="CD15" s="850"/>
      <c r="CE15" s="850"/>
      <c r="CF15" s="850"/>
      <c r="CG15" s="851"/>
      <c r="CH15" s="855"/>
      <c r="CI15" s="856"/>
      <c r="CJ15" s="856"/>
      <c r="CK15" s="856"/>
      <c r="CL15" s="857"/>
      <c r="CM15" s="855"/>
      <c r="CN15" s="856"/>
      <c r="CO15" s="856"/>
      <c r="CP15" s="856"/>
      <c r="CQ15" s="857"/>
      <c r="CR15" s="855"/>
      <c r="CS15" s="856"/>
      <c r="CT15" s="856"/>
      <c r="CU15" s="856"/>
      <c r="CV15" s="857"/>
      <c r="CW15" s="855"/>
      <c r="CX15" s="856"/>
      <c r="CY15" s="856"/>
      <c r="CZ15" s="856"/>
      <c r="DA15" s="857"/>
      <c r="DB15" s="855"/>
      <c r="DC15" s="856"/>
      <c r="DD15" s="856"/>
      <c r="DE15" s="856"/>
      <c r="DF15" s="857"/>
      <c r="DG15" s="855"/>
      <c r="DH15" s="856"/>
      <c r="DI15" s="856"/>
      <c r="DJ15" s="856"/>
      <c r="DK15" s="857"/>
      <c r="DL15" s="855"/>
      <c r="DM15" s="856"/>
      <c r="DN15" s="856"/>
      <c r="DO15" s="856"/>
      <c r="DP15" s="857"/>
      <c r="DQ15" s="855"/>
      <c r="DR15" s="856"/>
      <c r="DS15" s="856"/>
      <c r="DT15" s="856"/>
      <c r="DU15" s="857"/>
      <c r="DV15" s="866"/>
      <c r="DW15" s="867"/>
      <c r="DX15" s="867"/>
      <c r="DY15" s="867"/>
      <c r="DZ15" s="868"/>
      <c r="EA15" s="252"/>
    </row>
    <row r="16" spans="1:131" s="253" customFormat="1" ht="26.25" customHeight="1" x14ac:dyDescent="0.15">
      <c r="A16" s="259">
        <v>10</v>
      </c>
      <c r="B16" s="836"/>
      <c r="C16" s="837"/>
      <c r="D16" s="837"/>
      <c r="E16" s="837"/>
      <c r="F16" s="837"/>
      <c r="G16" s="837"/>
      <c r="H16" s="837"/>
      <c r="I16" s="837"/>
      <c r="J16" s="837"/>
      <c r="K16" s="837"/>
      <c r="L16" s="837"/>
      <c r="M16" s="837"/>
      <c r="N16" s="837"/>
      <c r="O16" s="837"/>
      <c r="P16" s="838"/>
      <c r="Q16" s="839"/>
      <c r="R16" s="840"/>
      <c r="S16" s="840"/>
      <c r="T16" s="840"/>
      <c r="U16" s="840"/>
      <c r="V16" s="840"/>
      <c r="W16" s="840"/>
      <c r="X16" s="840"/>
      <c r="Y16" s="840"/>
      <c r="Z16" s="840"/>
      <c r="AA16" s="840"/>
      <c r="AB16" s="840"/>
      <c r="AC16" s="840"/>
      <c r="AD16" s="840"/>
      <c r="AE16" s="841"/>
      <c r="AF16" s="842"/>
      <c r="AG16" s="843"/>
      <c r="AH16" s="843"/>
      <c r="AI16" s="843"/>
      <c r="AJ16" s="844"/>
      <c r="AK16" s="845"/>
      <c r="AL16" s="846"/>
      <c r="AM16" s="846"/>
      <c r="AN16" s="846"/>
      <c r="AO16" s="846"/>
      <c r="AP16" s="846"/>
      <c r="AQ16" s="846"/>
      <c r="AR16" s="846"/>
      <c r="AS16" s="846"/>
      <c r="AT16" s="846"/>
      <c r="AU16" s="847"/>
      <c r="AV16" s="847"/>
      <c r="AW16" s="847"/>
      <c r="AX16" s="847"/>
      <c r="AY16" s="848"/>
      <c r="AZ16" s="250"/>
      <c r="BA16" s="250"/>
      <c r="BB16" s="250"/>
      <c r="BC16" s="250"/>
      <c r="BD16" s="250"/>
      <c r="BE16" s="251"/>
      <c r="BF16" s="251"/>
      <c r="BG16" s="251"/>
      <c r="BH16" s="251"/>
      <c r="BI16" s="251"/>
      <c r="BJ16" s="251"/>
      <c r="BK16" s="251"/>
      <c r="BL16" s="251"/>
      <c r="BM16" s="251"/>
      <c r="BN16" s="251"/>
      <c r="BO16" s="251"/>
      <c r="BP16" s="251"/>
      <c r="BQ16" s="260">
        <v>10</v>
      </c>
      <c r="BR16" s="261"/>
      <c r="BS16" s="849"/>
      <c r="BT16" s="850"/>
      <c r="BU16" s="850"/>
      <c r="BV16" s="850"/>
      <c r="BW16" s="850"/>
      <c r="BX16" s="850"/>
      <c r="BY16" s="850"/>
      <c r="BZ16" s="850"/>
      <c r="CA16" s="850"/>
      <c r="CB16" s="850"/>
      <c r="CC16" s="850"/>
      <c r="CD16" s="850"/>
      <c r="CE16" s="850"/>
      <c r="CF16" s="850"/>
      <c r="CG16" s="851"/>
      <c r="CH16" s="855"/>
      <c r="CI16" s="856"/>
      <c r="CJ16" s="856"/>
      <c r="CK16" s="856"/>
      <c r="CL16" s="857"/>
      <c r="CM16" s="855"/>
      <c r="CN16" s="856"/>
      <c r="CO16" s="856"/>
      <c r="CP16" s="856"/>
      <c r="CQ16" s="857"/>
      <c r="CR16" s="855"/>
      <c r="CS16" s="856"/>
      <c r="CT16" s="856"/>
      <c r="CU16" s="856"/>
      <c r="CV16" s="857"/>
      <c r="CW16" s="855"/>
      <c r="CX16" s="856"/>
      <c r="CY16" s="856"/>
      <c r="CZ16" s="856"/>
      <c r="DA16" s="857"/>
      <c r="DB16" s="855"/>
      <c r="DC16" s="856"/>
      <c r="DD16" s="856"/>
      <c r="DE16" s="856"/>
      <c r="DF16" s="857"/>
      <c r="DG16" s="855"/>
      <c r="DH16" s="856"/>
      <c r="DI16" s="856"/>
      <c r="DJ16" s="856"/>
      <c r="DK16" s="857"/>
      <c r="DL16" s="855"/>
      <c r="DM16" s="856"/>
      <c r="DN16" s="856"/>
      <c r="DO16" s="856"/>
      <c r="DP16" s="857"/>
      <c r="DQ16" s="855"/>
      <c r="DR16" s="856"/>
      <c r="DS16" s="856"/>
      <c r="DT16" s="856"/>
      <c r="DU16" s="857"/>
      <c r="DV16" s="866"/>
      <c r="DW16" s="867"/>
      <c r="DX16" s="867"/>
      <c r="DY16" s="867"/>
      <c r="DZ16" s="868"/>
      <c r="EA16" s="252"/>
    </row>
    <row r="17" spans="1:131" s="253" customFormat="1" ht="26.25" customHeight="1" x14ac:dyDescent="0.15">
      <c r="A17" s="259">
        <v>11</v>
      </c>
      <c r="B17" s="836"/>
      <c r="C17" s="837"/>
      <c r="D17" s="837"/>
      <c r="E17" s="837"/>
      <c r="F17" s="837"/>
      <c r="G17" s="837"/>
      <c r="H17" s="837"/>
      <c r="I17" s="837"/>
      <c r="J17" s="837"/>
      <c r="K17" s="837"/>
      <c r="L17" s="837"/>
      <c r="M17" s="837"/>
      <c r="N17" s="837"/>
      <c r="O17" s="837"/>
      <c r="P17" s="838"/>
      <c r="Q17" s="839"/>
      <c r="R17" s="840"/>
      <c r="S17" s="840"/>
      <c r="T17" s="840"/>
      <c r="U17" s="840"/>
      <c r="V17" s="840"/>
      <c r="W17" s="840"/>
      <c r="X17" s="840"/>
      <c r="Y17" s="840"/>
      <c r="Z17" s="840"/>
      <c r="AA17" s="840"/>
      <c r="AB17" s="840"/>
      <c r="AC17" s="840"/>
      <c r="AD17" s="840"/>
      <c r="AE17" s="841"/>
      <c r="AF17" s="842"/>
      <c r="AG17" s="843"/>
      <c r="AH17" s="843"/>
      <c r="AI17" s="843"/>
      <c r="AJ17" s="844"/>
      <c r="AK17" s="845"/>
      <c r="AL17" s="846"/>
      <c r="AM17" s="846"/>
      <c r="AN17" s="846"/>
      <c r="AO17" s="846"/>
      <c r="AP17" s="846"/>
      <c r="AQ17" s="846"/>
      <c r="AR17" s="846"/>
      <c r="AS17" s="846"/>
      <c r="AT17" s="846"/>
      <c r="AU17" s="847"/>
      <c r="AV17" s="847"/>
      <c r="AW17" s="847"/>
      <c r="AX17" s="847"/>
      <c r="AY17" s="848"/>
      <c r="AZ17" s="250"/>
      <c r="BA17" s="250"/>
      <c r="BB17" s="250"/>
      <c r="BC17" s="250"/>
      <c r="BD17" s="250"/>
      <c r="BE17" s="251"/>
      <c r="BF17" s="251"/>
      <c r="BG17" s="251"/>
      <c r="BH17" s="251"/>
      <c r="BI17" s="251"/>
      <c r="BJ17" s="251"/>
      <c r="BK17" s="251"/>
      <c r="BL17" s="251"/>
      <c r="BM17" s="251"/>
      <c r="BN17" s="251"/>
      <c r="BO17" s="251"/>
      <c r="BP17" s="251"/>
      <c r="BQ17" s="260">
        <v>11</v>
      </c>
      <c r="BR17" s="261"/>
      <c r="BS17" s="849"/>
      <c r="BT17" s="850"/>
      <c r="BU17" s="850"/>
      <c r="BV17" s="850"/>
      <c r="BW17" s="850"/>
      <c r="BX17" s="850"/>
      <c r="BY17" s="850"/>
      <c r="BZ17" s="850"/>
      <c r="CA17" s="850"/>
      <c r="CB17" s="850"/>
      <c r="CC17" s="850"/>
      <c r="CD17" s="850"/>
      <c r="CE17" s="850"/>
      <c r="CF17" s="850"/>
      <c r="CG17" s="851"/>
      <c r="CH17" s="855"/>
      <c r="CI17" s="856"/>
      <c r="CJ17" s="856"/>
      <c r="CK17" s="856"/>
      <c r="CL17" s="857"/>
      <c r="CM17" s="855"/>
      <c r="CN17" s="856"/>
      <c r="CO17" s="856"/>
      <c r="CP17" s="856"/>
      <c r="CQ17" s="857"/>
      <c r="CR17" s="855"/>
      <c r="CS17" s="856"/>
      <c r="CT17" s="856"/>
      <c r="CU17" s="856"/>
      <c r="CV17" s="857"/>
      <c r="CW17" s="855"/>
      <c r="CX17" s="856"/>
      <c r="CY17" s="856"/>
      <c r="CZ17" s="856"/>
      <c r="DA17" s="857"/>
      <c r="DB17" s="855"/>
      <c r="DC17" s="856"/>
      <c r="DD17" s="856"/>
      <c r="DE17" s="856"/>
      <c r="DF17" s="857"/>
      <c r="DG17" s="855"/>
      <c r="DH17" s="856"/>
      <c r="DI17" s="856"/>
      <c r="DJ17" s="856"/>
      <c r="DK17" s="857"/>
      <c r="DL17" s="855"/>
      <c r="DM17" s="856"/>
      <c r="DN17" s="856"/>
      <c r="DO17" s="856"/>
      <c r="DP17" s="857"/>
      <c r="DQ17" s="855"/>
      <c r="DR17" s="856"/>
      <c r="DS17" s="856"/>
      <c r="DT17" s="856"/>
      <c r="DU17" s="857"/>
      <c r="DV17" s="866"/>
      <c r="DW17" s="867"/>
      <c r="DX17" s="867"/>
      <c r="DY17" s="867"/>
      <c r="DZ17" s="868"/>
      <c r="EA17" s="252"/>
    </row>
    <row r="18" spans="1:131" s="253" customFormat="1" ht="26.25" customHeight="1" x14ac:dyDescent="0.15">
      <c r="A18" s="259">
        <v>12</v>
      </c>
      <c r="B18" s="836"/>
      <c r="C18" s="837"/>
      <c r="D18" s="837"/>
      <c r="E18" s="837"/>
      <c r="F18" s="837"/>
      <c r="G18" s="837"/>
      <c r="H18" s="837"/>
      <c r="I18" s="837"/>
      <c r="J18" s="837"/>
      <c r="K18" s="837"/>
      <c r="L18" s="837"/>
      <c r="M18" s="837"/>
      <c r="N18" s="837"/>
      <c r="O18" s="837"/>
      <c r="P18" s="838"/>
      <c r="Q18" s="839"/>
      <c r="R18" s="840"/>
      <c r="S18" s="840"/>
      <c r="T18" s="840"/>
      <c r="U18" s="840"/>
      <c r="V18" s="840"/>
      <c r="W18" s="840"/>
      <c r="X18" s="840"/>
      <c r="Y18" s="840"/>
      <c r="Z18" s="840"/>
      <c r="AA18" s="840"/>
      <c r="AB18" s="840"/>
      <c r="AC18" s="840"/>
      <c r="AD18" s="840"/>
      <c r="AE18" s="841"/>
      <c r="AF18" s="842"/>
      <c r="AG18" s="843"/>
      <c r="AH18" s="843"/>
      <c r="AI18" s="843"/>
      <c r="AJ18" s="844"/>
      <c r="AK18" s="845"/>
      <c r="AL18" s="846"/>
      <c r="AM18" s="846"/>
      <c r="AN18" s="846"/>
      <c r="AO18" s="846"/>
      <c r="AP18" s="846"/>
      <c r="AQ18" s="846"/>
      <c r="AR18" s="846"/>
      <c r="AS18" s="846"/>
      <c r="AT18" s="846"/>
      <c r="AU18" s="847"/>
      <c r="AV18" s="847"/>
      <c r="AW18" s="847"/>
      <c r="AX18" s="847"/>
      <c r="AY18" s="848"/>
      <c r="AZ18" s="250"/>
      <c r="BA18" s="250"/>
      <c r="BB18" s="250"/>
      <c r="BC18" s="250"/>
      <c r="BD18" s="250"/>
      <c r="BE18" s="251"/>
      <c r="BF18" s="251"/>
      <c r="BG18" s="251"/>
      <c r="BH18" s="251"/>
      <c r="BI18" s="251"/>
      <c r="BJ18" s="251"/>
      <c r="BK18" s="251"/>
      <c r="BL18" s="251"/>
      <c r="BM18" s="251"/>
      <c r="BN18" s="251"/>
      <c r="BO18" s="251"/>
      <c r="BP18" s="251"/>
      <c r="BQ18" s="260">
        <v>12</v>
      </c>
      <c r="BR18" s="261"/>
      <c r="BS18" s="849"/>
      <c r="BT18" s="850"/>
      <c r="BU18" s="850"/>
      <c r="BV18" s="850"/>
      <c r="BW18" s="850"/>
      <c r="BX18" s="850"/>
      <c r="BY18" s="850"/>
      <c r="BZ18" s="850"/>
      <c r="CA18" s="850"/>
      <c r="CB18" s="850"/>
      <c r="CC18" s="850"/>
      <c r="CD18" s="850"/>
      <c r="CE18" s="850"/>
      <c r="CF18" s="850"/>
      <c r="CG18" s="851"/>
      <c r="CH18" s="855"/>
      <c r="CI18" s="856"/>
      <c r="CJ18" s="856"/>
      <c r="CK18" s="856"/>
      <c r="CL18" s="857"/>
      <c r="CM18" s="855"/>
      <c r="CN18" s="856"/>
      <c r="CO18" s="856"/>
      <c r="CP18" s="856"/>
      <c r="CQ18" s="857"/>
      <c r="CR18" s="855"/>
      <c r="CS18" s="856"/>
      <c r="CT18" s="856"/>
      <c r="CU18" s="856"/>
      <c r="CV18" s="857"/>
      <c r="CW18" s="855"/>
      <c r="CX18" s="856"/>
      <c r="CY18" s="856"/>
      <c r="CZ18" s="856"/>
      <c r="DA18" s="857"/>
      <c r="DB18" s="855"/>
      <c r="DC18" s="856"/>
      <c r="DD18" s="856"/>
      <c r="DE18" s="856"/>
      <c r="DF18" s="857"/>
      <c r="DG18" s="855"/>
      <c r="DH18" s="856"/>
      <c r="DI18" s="856"/>
      <c r="DJ18" s="856"/>
      <c r="DK18" s="857"/>
      <c r="DL18" s="855"/>
      <c r="DM18" s="856"/>
      <c r="DN18" s="856"/>
      <c r="DO18" s="856"/>
      <c r="DP18" s="857"/>
      <c r="DQ18" s="855"/>
      <c r="DR18" s="856"/>
      <c r="DS18" s="856"/>
      <c r="DT18" s="856"/>
      <c r="DU18" s="857"/>
      <c r="DV18" s="866"/>
      <c r="DW18" s="867"/>
      <c r="DX18" s="867"/>
      <c r="DY18" s="867"/>
      <c r="DZ18" s="868"/>
      <c r="EA18" s="252"/>
    </row>
    <row r="19" spans="1:131" s="253" customFormat="1" ht="26.25" customHeight="1" x14ac:dyDescent="0.15">
      <c r="A19" s="259">
        <v>13</v>
      </c>
      <c r="B19" s="836"/>
      <c r="C19" s="837"/>
      <c r="D19" s="837"/>
      <c r="E19" s="837"/>
      <c r="F19" s="837"/>
      <c r="G19" s="837"/>
      <c r="H19" s="837"/>
      <c r="I19" s="837"/>
      <c r="J19" s="837"/>
      <c r="K19" s="837"/>
      <c r="L19" s="837"/>
      <c r="M19" s="837"/>
      <c r="N19" s="837"/>
      <c r="O19" s="837"/>
      <c r="P19" s="838"/>
      <c r="Q19" s="839"/>
      <c r="R19" s="840"/>
      <c r="S19" s="840"/>
      <c r="T19" s="840"/>
      <c r="U19" s="840"/>
      <c r="V19" s="840"/>
      <c r="W19" s="840"/>
      <c r="X19" s="840"/>
      <c r="Y19" s="840"/>
      <c r="Z19" s="840"/>
      <c r="AA19" s="840"/>
      <c r="AB19" s="840"/>
      <c r="AC19" s="840"/>
      <c r="AD19" s="840"/>
      <c r="AE19" s="841"/>
      <c r="AF19" s="842"/>
      <c r="AG19" s="843"/>
      <c r="AH19" s="843"/>
      <c r="AI19" s="843"/>
      <c r="AJ19" s="844"/>
      <c r="AK19" s="845"/>
      <c r="AL19" s="846"/>
      <c r="AM19" s="846"/>
      <c r="AN19" s="846"/>
      <c r="AO19" s="846"/>
      <c r="AP19" s="846"/>
      <c r="AQ19" s="846"/>
      <c r="AR19" s="846"/>
      <c r="AS19" s="846"/>
      <c r="AT19" s="846"/>
      <c r="AU19" s="847"/>
      <c r="AV19" s="847"/>
      <c r="AW19" s="847"/>
      <c r="AX19" s="847"/>
      <c r="AY19" s="848"/>
      <c r="AZ19" s="250"/>
      <c r="BA19" s="250"/>
      <c r="BB19" s="250"/>
      <c r="BC19" s="250"/>
      <c r="BD19" s="250"/>
      <c r="BE19" s="251"/>
      <c r="BF19" s="251"/>
      <c r="BG19" s="251"/>
      <c r="BH19" s="251"/>
      <c r="BI19" s="251"/>
      <c r="BJ19" s="251"/>
      <c r="BK19" s="251"/>
      <c r="BL19" s="251"/>
      <c r="BM19" s="251"/>
      <c r="BN19" s="251"/>
      <c r="BO19" s="251"/>
      <c r="BP19" s="251"/>
      <c r="BQ19" s="260">
        <v>13</v>
      </c>
      <c r="BR19" s="261"/>
      <c r="BS19" s="849"/>
      <c r="BT19" s="850"/>
      <c r="BU19" s="850"/>
      <c r="BV19" s="850"/>
      <c r="BW19" s="850"/>
      <c r="BX19" s="850"/>
      <c r="BY19" s="850"/>
      <c r="BZ19" s="850"/>
      <c r="CA19" s="850"/>
      <c r="CB19" s="850"/>
      <c r="CC19" s="850"/>
      <c r="CD19" s="850"/>
      <c r="CE19" s="850"/>
      <c r="CF19" s="850"/>
      <c r="CG19" s="851"/>
      <c r="CH19" s="855"/>
      <c r="CI19" s="856"/>
      <c r="CJ19" s="856"/>
      <c r="CK19" s="856"/>
      <c r="CL19" s="857"/>
      <c r="CM19" s="855"/>
      <c r="CN19" s="856"/>
      <c r="CO19" s="856"/>
      <c r="CP19" s="856"/>
      <c r="CQ19" s="857"/>
      <c r="CR19" s="855"/>
      <c r="CS19" s="856"/>
      <c r="CT19" s="856"/>
      <c r="CU19" s="856"/>
      <c r="CV19" s="857"/>
      <c r="CW19" s="855"/>
      <c r="CX19" s="856"/>
      <c r="CY19" s="856"/>
      <c r="CZ19" s="856"/>
      <c r="DA19" s="857"/>
      <c r="DB19" s="855"/>
      <c r="DC19" s="856"/>
      <c r="DD19" s="856"/>
      <c r="DE19" s="856"/>
      <c r="DF19" s="857"/>
      <c r="DG19" s="855"/>
      <c r="DH19" s="856"/>
      <c r="DI19" s="856"/>
      <c r="DJ19" s="856"/>
      <c r="DK19" s="857"/>
      <c r="DL19" s="855"/>
      <c r="DM19" s="856"/>
      <c r="DN19" s="856"/>
      <c r="DO19" s="856"/>
      <c r="DP19" s="857"/>
      <c r="DQ19" s="855"/>
      <c r="DR19" s="856"/>
      <c r="DS19" s="856"/>
      <c r="DT19" s="856"/>
      <c r="DU19" s="857"/>
      <c r="DV19" s="866"/>
      <c r="DW19" s="867"/>
      <c r="DX19" s="867"/>
      <c r="DY19" s="867"/>
      <c r="DZ19" s="868"/>
      <c r="EA19" s="252"/>
    </row>
    <row r="20" spans="1:131" s="253" customFormat="1" ht="26.25" customHeight="1" x14ac:dyDescent="0.15">
      <c r="A20" s="259">
        <v>14</v>
      </c>
      <c r="B20" s="836"/>
      <c r="C20" s="837"/>
      <c r="D20" s="837"/>
      <c r="E20" s="837"/>
      <c r="F20" s="837"/>
      <c r="G20" s="837"/>
      <c r="H20" s="837"/>
      <c r="I20" s="837"/>
      <c r="J20" s="837"/>
      <c r="K20" s="837"/>
      <c r="L20" s="837"/>
      <c r="M20" s="837"/>
      <c r="N20" s="837"/>
      <c r="O20" s="837"/>
      <c r="P20" s="838"/>
      <c r="Q20" s="839"/>
      <c r="R20" s="840"/>
      <c r="S20" s="840"/>
      <c r="T20" s="840"/>
      <c r="U20" s="840"/>
      <c r="V20" s="840"/>
      <c r="W20" s="840"/>
      <c r="X20" s="840"/>
      <c r="Y20" s="840"/>
      <c r="Z20" s="840"/>
      <c r="AA20" s="840"/>
      <c r="AB20" s="840"/>
      <c r="AC20" s="840"/>
      <c r="AD20" s="840"/>
      <c r="AE20" s="841"/>
      <c r="AF20" s="842"/>
      <c r="AG20" s="843"/>
      <c r="AH20" s="843"/>
      <c r="AI20" s="843"/>
      <c r="AJ20" s="844"/>
      <c r="AK20" s="845"/>
      <c r="AL20" s="846"/>
      <c r="AM20" s="846"/>
      <c r="AN20" s="846"/>
      <c r="AO20" s="846"/>
      <c r="AP20" s="846"/>
      <c r="AQ20" s="846"/>
      <c r="AR20" s="846"/>
      <c r="AS20" s="846"/>
      <c r="AT20" s="846"/>
      <c r="AU20" s="847"/>
      <c r="AV20" s="847"/>
      <c r="AW20" s="847"/>
      <c r="AX20" s="847"/>
      <c r="AY20" s="848"/>
      <c r="AZ20" s="250"/>
      <c r="BA20" s="250"/>
      <c r="BB20" s="250"/>
      <c r="BC20" s="250"/>
      <c r="BD20" s="250"/>
      <c r="BE20" s="251"/>
      <c r="BF20" s="251"/>
      <c r="BG20" s="251"/>
      <c r="BH20" s="251"/>
      <c r="BI20" s="251"/>
      <c r="BJ20" s="251"/>
      <c r="BK20" s="251"/>
      <c r="BL20" s="251"/>
      <c r="BM20" s="251"/>
      <c r="BN20" s="251"/>
      <c r="BO20" s="251"/>
      <c r="BP20" s="251"/>
      <c r="BQ20" s="260">
        <v>14</v>
      </c>
      <c r="BR20" s="261"/>
      <c r="BS20" s="849"/>
      <c r="BT20" s="850"/>
      <c r="BU20" s="850"/>
      <c r="BV20" s="850"/>
      <c r="BW20" s="850"/>
      <c r="BX20" s="850"/>
      <c r="BY20" s="850"/>
      <c r="BZ20" s="850"/>
      <c r="CA20" s="850"/>
      <c r="CB20" s="850"/>
      <c r="CC20" s="850"/>
      <c r="CD20" s="850"/>
      <c r="CE20" s="850"/>
      <c r="CF20" s="850"/>
      <c r="CG20" s="851"/>
      <c r="CH20" s="855"/>
      <c r="CI20" s="856"/>
      <c r="CJ20" s="856"/>
      <c r="CK20" s="856"/>
      <c r="CL20" s="857"/>
      <c r="CM20" s="855"/>
      <c r="CN20" s="856"/>
      <c r="CO20" s="856"/>
      <c r="CP20" s="856"/>
      <c r="CQ20" s="857"/>
      <c r="CR20" s="855"/>
      <c r="CS20" s="856"/>
      <c r="CT20" s="856"/>
      <c r="CU20" s="856"/>
      <c r="CV20" s="857"/>
      <c r="CW20" s="855"/>
      <c r="CX20" s="856"/>
      <c r="CY20" s="856"/>
      <c r="CZ20" s="856"/>
      <c r="DA20" s="857"/>
      <c r="DB20" s="855"/>
      <c r="DC20" s="856"/>
      <c r="DD20" s="856"/>
      <c r="DE20" s="856"/>
      <c r="DF20" s="857"/>
      <c r="DG20" s="855"/>
      <c r="DH20" s="856"/>
      <c r="DI20" s="856"/>
      <c r="DJ20" s="856"/>
      <c r="DK20" s="857"/>
      <c r="DL20" s="855"/>
      <c r="DM20" s="856"/>
      <c r="DN20" s="856"/>
      <c r="DO20" s="856"/>
      <c r="DP20" s="857"/>
      <c r="DQ20" s="855"/>
      <c r="DR20" s="856"/>
      <c r="DS20" s="856"/>
      <c r="DT20" s="856"/>
      <c r="DU20" s="857"/>
      <c r="DV20" s="866"/>
      <c r="DW20" s="867"/>
      <c r="DX20" s="867"/>
      <c r="DY20" s="867"/>
      <c r="DZ20" s="868"/>
      <c r="EA20" s="252"/>
    </row>
    <row r="21" spans="1:131" s="253" customFormat="1" ht="26.25" customHeight="1" thickBot="1" x14ac:dyDescent="0.2">
      <c r="A21" s="259">
        <v>15</v>
      </c>
      <c r="B21" s="836"/>
      <c r="C21" s="837"/>
      <c r="D21" s="837"/>
      <c r="E21" s="837"/>
      <c r="F21" s="837"/>
      <c r="G21" s="837"/>
      <c r="H21" s="837"/>
      <c r="I21" s="837"/>
      <c r="J21" s="837"/>
      <c r="K21" s="837"/>
      <c r="L21" s="837"/>
      <c r="M21" s="837"/>
      <c r="N21" s="837"/>
      <c r="O21" s="837"/>
      <c r="P21" s="838"/>
      <c r="Q21" s="839"/>
      <c r="R21" s="840"/>
      <c r="S21" s="840"/>
      <c r="T21" s="840"/>
      <c r="U21" s="840"/>
      <c r="V21" s="840"/>
      <c r="W21" s="840"/>
      <c r="X21" s="840"/>
      <c r="Y21" s="840"/>
      <c r="Z21" s="840"/>
      <c r="AA21" s="840"/>
      <c r="AB21" s="840"/>
      <c r="AC21" s="840"/>
      <c r="AD21" s="840"/>
      <c r="AE21" s="841"/>
      <c r="AF21" s="842"/>
      <c r="AG21" s="843"/>
      <c r="AH21" s="843"/>
      <c r="AI21" s="843"/>
      <c r="AJ21" s="844"/>
      <c r="AK21" s="845"/>
      <c r="AL21" s="846"/>
      <c r="AM21" s="846"/>
      <c r="AN21" s="846"/>
      <c r="AO21" s="846"/>
      <c r="AP21" s="846"/>
      <c r="AQ21" s="846"/>
      <c r="AR21" s="846"/>
      <c r="AS21" s="846"/>
      <c r="AT21" s="846"/>
      <c r="AU21" s="847"/>
      <c r="AV21" s="847"/>
      <c r="AW21" s="847"/>
      <c r="AX21" s="847"/>
      <c r="AY21" s="848"/>
      <c r="AZ21" s="250"/>
      <c r="BA21" s="250"/>
      <c r="BB21" s="250"/>
      <c r="BC21" s="250"/>
      <c r="BD21" s="250"/>
      <c r="BE21" s="251"/>
      <c r="BF21" s="251"/>
      <c r="BG21" s="251"/>
      <c r="BH21" s="251"/>
      <c r="BI21" s="251"/>
      <c r="BJ21" s="251"/>
      <c r="BK21" s="251"/>
      <c r="BL21" s="251"/>
      <c r="BM21" s="251"/>
      <c r="BN21" s="251"/>
      <c r="BO21" s="251"/>
      <c r="BP21" s="251"/>
      <c r="BQ21" s="260">
        <v>15</v>
      </c>
      <c r="BR21" s="261"/>
      <c r="BS21" s="849"/>
      <c r="BT21" s="850"/>
      <c r="BU21" s="850"/>
      <c r="BV21" s="850"/>
      <c r="BW21" s="850"/>
      <c r="BX21" s="850"/>
      <c r="BY21" s="850"/>
      <c r="BZ21" s="850"/>
      <c r="CA21" s="850"/>
      <c r="CB21" s="850"/>
      <c r="CC21" s="850"/>
      <c r="CD21" s="850"/>
      <c r="CE21" s="850"/>
      <c r="CF21" s="850"/>
      <c r="CG21" s="851"/>
      <c r="CH21" s="855"/>
      <c r="CI21" s="856"/>
      <c r="CJ21" s="856"/>
      <c r="CK21" s="856"/>
      <c r="CL21" s="857"/>
      <c r="CM21" s="855"/>
      <c r="CN21" s="856"/>
      <c r="CO21" s="856"/>
      <c r="CP21" s="856"/>
      <c r="CQ21" s="857"/>
      <c r="CR21" s="855"/>
      <c r="CS21" s="856"/>
      <c r="CT21" s="856"/>
      <c r="CU21" s="856"/>
      <c r="CV21" s="857"/>
      <c r="CW21" s="855"/>
      <c r="CX21" s="856"/>
      <c r="CY21" s="856"/>
      <c r="CZ21" s="856"/>
      <c r="DA21" s="857"/>
      <c r="DB21" s="855"/>
      <c r="DC21" s="856"/>
      <c r="DD21" s="856"/>
      <c r="DE21" s="856"/>
      <c r="DF21" s="857"/>
      <c r="DG21" s="855"/>
      <c r="DH21" s="856"/>
      <c r="DI21" s="856"/>
      <c r="DJ21" s="856"/>
      <c r="DK21" s="857"/>
      <c r="DL21" s="855"/>
      <c r="DM21" s="856"/>
      <c r="DN21" s="856"/>
      <c r="DO21" s="856"/>
      <c r="DP21" s="857"/>
      <c r="DQ21" s="855"/>
      <c r="DR21" s="856"/>
      <c r="DS21" s="856"/>
      <c r="DT21" s="856"/>
      <c r="DU21" s="857"/>
      <c r="DV21" s="866"/>
      <c r="DW21" s="867"/>
      <c r="DX21" s="867"/>
      <c r="DY21" s="867"/>
      <c r="DZ21" s="868"/>
      <c r="EA21" s="252"/>
    </row>
    <row r="22" spans="1:131" s="253" customFormat="1" ht="26.25" customHeight="1" x14ac:dyDescent="0.15">
      <c r="A22" s="259">
        <v>16</v>
      </c>
      <c r="B22" s="836"/>
      <c r="C22" s="837"/>
      <c r="D22" s="837"/>
      <c r="E22" s="837"/>
      <c r="F22" s="837"/>
      <c r="G22" s="837"/>
      <c r="H22" s="837"/>
      <c r="I22" s="837"/>
      <c r="J22" s="837"/>
      <c r="K22" s="837"/>
      <c r="L22" s="837"/>
      <c r="M22" s="837"/>
      <c r="N22" s="837"/>
      <c r="O22" s="837"/>
      <c r="P22" s="838"/>
      <c r="Q22" s="869"/>
      <c r="R22" s="870"/>
      <c r="S22" s="870"/>
      <c r="T22" s="870"/>
      <c r="U22" s="870"/>
      <c r="V22" s="870"/>
      <c r="W22" s="870"/>
      <c r="X22" s="870"/>
      <c r="Y22" s="870"/>
      <c r="Z22" s="870"/>
      <c r="AA22" s="870"/>
      <c r="AB22" s="870"/>
      <c r="AC22" s="870"/>
      <c r="AD22" s="870"/>
      <c r="AE22" s="871"/>
      <c r="AF22" s="842"/>
      <c r="AG22" s="843"/>
      <c r="AH22" s="843"/>
      <c r="AI22" s="843"/>
      <c r="AJ22" s="844"/>
      <c r="AK22" s="884"/>
      <c r="AL22" s="885"/>
      <c r="AM22" s="885"/>
      <c r="AN22" s="885"/>
      <c r="AO22" s="885"/>
      <c r="AP22" s="885"/>
      <c r="AQ22" s="885"/>
      <c r="AR22" s="885"/>
      <c r="AS22" s="885"/>
      <c r="AT22" s="885"/>
      <c r="AU22" s="886"/>
      <c r="AV22" s="886"/>
      <c r="AW22" s="886"/>
      <c r="AX22" s="886"/>
      <c r="AY22" s="887"/>
      <c r="AZ22" s="888" t="s">
        <v>383</v>
      </c>
      <c r="BA22" s="888"/>
      <c r="BB22" s="888"/>
      <c r="BC22" s="888"/>
      <c r="BD22" s="889"/>
      <c r="BE22" s="251"/>
      <c r="BF22" s="251"/>
      <c r="BG22" s="251"/>
      <c r="BH22" s="251"/>
      <c r="BI22" s="251"/>
      <c r="BJ22" s="251"/>
      <c r="BK22" s="251"/>
      <c r="BL22" s="251"/>
      <c r="BM22" s="251"/>
      <c r="BN22" s="251"/>
      <c r="BO22" s="251"/>
      <c r="BP22" s="251"/>
      <c r="BQ22" s="260">
        <v>16</v>
      </c>
      <c r="BR22" s="261"/>
      <c r="BS22" s="849"/>
      <c r="BT22" s="850"/>
      <c r="BU22" s="850"/>
      <c r="BV22" s="850"/>
      <c r="BW22" s="850"/>
      <c r="BX22" s="850"/>
      <c r="BY22" s="850"/>
      <c r="BZ22" s="850"/>
      <c r="CA22" s="850"/>
      <c r="CB22" s="850"/>
      <c r="CC22" s="850"/>
      <c r="CD22" s="850"/>
      <c r="CE22" s="850"/>
      <c r="CF22" s="850"/>
      <c r="CG22" s="851"/>
      <c r="CH22" s="855"/>
      <c r="CI22" s="856"/>
      <c r="CJ22" s="856"/>
      <c r="CK22" s="856"/>
      <c r="CL22" s="857"/>
      <c r="CM22" s="855"/>
      <c r="CN22" s="856"/>
      <c r="CO22" s="856"/>
      <c r="CP22" s="856"/>
      <c r="CQ22" s="857"/>
      <c r="CR22" s="855"/>
      <c r="CS22" s="856"/>
      <c r="CT22" s="856"/>
      <c r="CU22" s="856"/>
      <c r="CV22" s="857"/>
      <c r="CW22" s="855"/>
      <c r="CX22" s="856"/>
      <c r="CY22" s="856"/>
      <c r="CZ22" s="856"/>
      <c r="DA22" s="857"/>
      <c r="DB22" s="855"/>
      <c r="DC22" s="856"/>
      <c r="DD22" s="856"/>
      <c r="DE22" s="856"/>
      <c r="DF22" s="857"/>
      <c r="DG22" s="855"/>
      <c r="DH22" s="856"/>
      <c r="DI22" s="856"/>
      <c r="DJ22" s="856"/>
      <c r="DK22" s="857"/>
      <c r="DL22" s="855"/>
      <c r="DM22" s="856"/>
      <c r="DN22" s="856"/>
      <c r="DO22" s="856"/>
      <c r="DP22" s="857"/>
      <c r="DQ22" s="855"/>
      <c r="DR22" s="856"/>
      <c r="DS22" s="856"/>
      <c r="DT22" s="856"/>
      <c r="DU22" s="857"/>
      <c r="DV22" s="866"/>
      <c r="DW22" s="867"/>
      <c r="DX22" s="867"/>
      <c r="DY22" s="867"/>
      <c r="DZ22" s="868"/>
      <c r="EA22" s="252"/>
    </row>
    <row r="23" spans="1:131" s="253" customFormat="1" ht="26.25" customHeight="1" thickBot="1" x14ac:dyDescent="0.2">
      <c r="A23" s="262" t="s">
        <v>384</v>
      </c>
      <c r="B23" s="872" t="s">
        <v>385</v>
      </c>
      <c r="C23" s="873"/>
      <c r="D23" s="873"/>
      <c r="E23" s="873"/>
      <c r="F23" s="873"/>
      <c r="G23" s="873"/>
      <c r="H23" s="873"/>
      <c r="I23" s="873"/>
      <c r="J23" s="873"/>
      <c r="K23" s="873"/>
      <c r="L23" s="873"/>
      <c r="M23" s="873"/>
      <c r="N23" s="873"/>
      <c r="O23" s="873"/>
      <c r="P23" s="874"/>
      <c r="Q23" s="875">
        <v>19416</v>
      </c>
      <c r="R23" s="876"/>
      <c r="S23" s="876"/>
      <c r="T23" s="876"/>
      <c r="U23" s="876"/>
      <c r="V23" s="876">
        <v>17244</v>
      </c>
      <c r="W23" s="876"/>
      <c r="X23" s="876"/>
      <c r="Y23" s="876"/>
      <c r="Z23" s="876"/>
      <c r="AA23" s="876">
        <v>2172</v>
      </c>
      <c r="AB23" s="876"/>
      <c r="AC23" s="876"/>
      <c r="AD23" s="876"/>
      <c r="AE23" s="877"/>
      <c r="AF23" s="878">
        <v>740</v>
      </c>
      <c r="AG23" s="876"/>
      <c r="AH23" s="876"/>
      <c r="AI23" s="876"/>
      <c r="AJ23" s="879"/>
      <c r="AK23" s="880"/>
      <c r="AL23" s="881"/>
      <c r="AM23" s="881"/>
      <c r="AN23" s="881"/>
      <c r="AO23" s="881"/>
      <c r="AP23" s="876">
        <v>7200</v>
      </c>
      <c r="AQ23" s="876"/>
      <c r="AR23" s="876"/>
      <c r="AS23" s="876"/>
      <c r="AT23" s="876"/>
      <c r="AU23" s="882"/>
      <c r="AV23" s="882"/>
      <c r="AW23" s="882"/>
      <c r="AX23" s="882"/>
      <c r="AY23" s="883"/>
      <c r="AZ23" s="891" t="s">
        <v>386</v>
      </c>
      <c r="BA23" s="892"/>
      <c r="BB23" s="892"/>
      <c r="BC23" s="892"/>
      <c r="BD23" s="893"/>
      <c r="BE23" s="251"/>
      <c r="BF23" s="251"/>
      <c r="BG23" s="251"/>
      <c r="BH23" s="251"/>
      <c r="BI23" s="251"/>
      <c r="BJ23" s="251"/>
      <c r="BK23" s="251"/>
      <c r="BL23" s="251"/>
      <c r="BM23" s="251"/>
      <c r="BN23" s="251"/>
      <c r="BO23" s="251"/>
      <c r="BP23" s="251"/>
      <c r="BQ23" s="260">
        <v>17</v>
      </c>
      <c r="BR23" s="261"/>
      <c r="BS23" s="849"/>
      <c r="BT23" s="850"/>
      <c r="BU23" s="850"/>
      <c r="BV23" s="850"/>
      <c r="BW23" s="850"/>
      <c r="BX23" s="850"/>
      <c r="BY23" s="850"/>
      <c r="BZ23" s="850"/>
      <c r="CA23" s="850"/>
      <c r="CB23" s="850"/>
      <c r="CC23" s="850"/>
      <c r="CD23" s="850"/>
      <c r="CE23" s="850"/>
      <c r="CF23" s="850"/>
      <c r="CG23" s="851"/>
      <c r="CH23" s="855"/>
      <c r="CI23" s="856"/>
      <c r="CJ23" s="856"/>
      <c r="CK23" s="856"/>
      <c r="CL23" s="857"/>
      <c r="CM23" s="855"/>
      <c r="CN23" s="856"/>
      <c r="CO23" s="856"/>
      <c r="CP23" s="856"/>
      <c r="CQ23" s="857"/>
      <c r="CR23" s="855"/>
      <c r="CS23" s="856"/>
      <c r="CT23" s="856"/>
      <c r="CU23" s="856"/>
      <c r="CV23" s="857"/>
      <c r="CW23" s="855"/>
      <c r="CX23" s="856"/>
      <c r="CY23" s="856"/>
      <c r="CZ23" s="856"/>
      <c r="DA23" s="857"/>
      <c r="DB23" s="855"/>
      <c r="DC23" s="856"/>
      <c r="DD23" s="856"/>
      <c r="DE23" s="856"/>
      <c r="DF23" s="857"/>
      <c r="DG23" s="855"/>
      <c r="DH23" s="856"/>
      <c r="DI23" s="856"/>
      <c r="DJ23" s="856"/>
      <c r="DK23" s="857"/>
      <c r="DL23" s="855"/>
      <c r="DM23" s="856"/>
      <c r="DN23" s="856"/>
      <c r="DO23" s="856"/>
      <c r="DP23" s="857"/>
      <c r="DQ23" s="855"/>
      <c r="DR23" s="856"/>
      <c r="DS23" s="856"/>
      <c r="DT23" s="856"/>
      <c r="DU23" s="857"/>
      <c r="DV23" s="866"/>
      <c r="DW23" s="867"/>
      <c r="DX23" s="867"/>
      <c r="DY23" s="867"/>
      <c r="DZ23" s="868"/>
      <c r="EA23" s="252"/>
    </row>
    <row r="24" spans="1:131" s="253" customFormat="1" ht="26.25" customHeight="1" x14ac:dyDescent="0.15">
      <c r="A24" s="890" t="s">
        <v>387</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0"/>
      <c r="BA24" s="250"/>
      <c r="BB24" s="250"/>
      <c r="BC24" s="250"/>
      <c r="BD24" s="250"/>
      <c r="BE24" s="251"/>
      <c r="BF24" s="251"/>
      <c r="BG24" s="251"/>
      <c r="BH24" s="251"/>
      <c r="BI24" s="251"/>
      <c r="BJ24" s="251"/>
      <c r="BK24" s="251"/>
      <c r="BL24" s="251"/>
      <c r="BM24" s="251"/>
      <c r="BN24" s="251"/>
      <c r="BO24" s="251"/>
      <c r="BP24" s="251"/>
      <c r="BQ24" s="260">
        <v>18</v>
      </c>
      <c r="BR24" s="261"/>
      <c r="BS24" s="849"/>
      <c r="BT24" s="850"/>
      <c r="BU24" s="850"/>
      <c r="BV24" s="850"/>
      <c r="BW24" s="850"/>
      <c r="BX24" s="850"/>
      <c r="BY24" s="850"/>
      <c r="BZ24" s="850"/>
      <c r="CA24" s="850"/>
      <c r="CB24" s="850"/>
      <c r="CC24" s="850"/>
      <c r="CD24" s="850"/>
      <c r="CE24" s="850"/>
      <c r="CF24" s="850"/>
      <c r="CG24" s="851"/>
      <c r="CH24" s="855"/>
      <c r="CI24" s="856"/>
      <c r="CJ24" s="856"/>
      <c r="CK24" s="856"/>
      <c r="CL24" s="857"/>
      <c r="CM24" s="855"/>
      <c r="CN24" s="856"/>
      <c r="CO24" s="856"/>
      <c r="CP24" s="856"/>
      <c r="CQ24" s="857"/>
      <c r="CR24" s="855"/>
      <c r="CS24" s="856"/>
      <c r="CT24" s="856"/>
      <c r="CU24" s="856"/>
      <c r="CV24" s="857"/>
      <c r="CW24" s="855"/>
      <c r="CX24" s="856"/>
      <c r="CY24" s="856"/>
      <c r="CZ24" s="856"/>
      <c r="DA24" s="857"/>
      <c r="DB24" s="855"/>
      <c r="DC24" s="856"/>
      <c r="DD24" s="856"/>
      <c r="DE24" s="856"/>
      <c r="DF24" s="857"/>
      <c r="DG24" s="855"/>
      <c r="DH24" s="856"/>
      <c r="DI24" s="856"/>
      <c r="DJ24" s="856"/>
      <c r="DK24" s="857"/>
      <c r="DL24" s="855"/>
      <c r="DM24" s="856"/>
      <c r="DN24" s="856"/>
      <c r="DO24" s="856"/>
      <c r="DP24" s="857"/>
      <c r="DQ24" s="855"/>
      <c r="DR24" s="856"/>
      <c r="DS24" s="856"/>
      <c r="DT24" s="856"/>
      <c r="DU24" s="857"/>
      <c r="DV24" s="866"/>
      <c r="DW24" s="867"/>
      <c r="DX24" s="867"/>
      <c r="DY24" s="867"/>
      <c r="DZ24" s="868"/>
      <c r="EA24" s="252"/>
    </row>
    <row r="25" spans="1:131" s="245" customFormat="1" ht="26.25" customHeight="1" thickBot="1" x14ac:dyDescent="0.2">
      <c r="A25" s="830" t="s">
        <v>388</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50"/>
      <c r="BK25" s="250"/>
      <c r="BL25" s="250"/>
      <c r="BM25" s="250"/>
      <c r="BN25" s="250"/>
      <c r="BO25" s="263"/>
      <c r="BP25" s="263"/>
      <c r="BQ25" s="260">
        <v>19</v>
      </c>
      <c r="BR25" s="261"/>
      <c r="BS25" s="849"/>
      <c r="BT25" s="850"/>
      <c r="BU25" s="850"/>
      <c r="BV25" s="850"/>
      <c r="BW25" s="850"/>
      <c r="BX25" s="850"/>
      <c r="BY25" s="850"/>
      <c r="BZ25" s="850"/>
      <c r="CA25" s="850"/>
      <c r="CB25" s="850"/>
      <c r="CC25" s="850"/>
      <c r="CD25" s="850"/>
      <c r="CE25" s="850"/>
      <c r="CF25" s="850"/>
      <c r="CG25" s="851"/>
      <c r="CH25" s="855"/>
      <c r="CI25" s="856"/>
      <c r="CJ25" s="856"/>
      <c r="CK25" s="856"/>
      <c r="CL25" s="857"/>
      <c r="CM25" s="855"/>
      <c r="CN25" s="856"/>
      <c r="CO25" s="856"/>
      <c r="CP25" s="856"/>
      <c r="CQ25" s="857"/>
      <c r="CR25" s="855"/>
      <c r="CS25" s="856"/>
      <c r="CT25" s="856"/>
      <c r="CU25" s="856"/>
      <c r="CV25" s="857"/>
      <c r="CW25" s="855"/>
      <c r="CX25" s="856"/>
      <c r="CY25" s="856"/>
      <c r="CZ25" s="856"/>
      <c r="DA25" s="857"/>
      <c r="DB25" s="855"/>
      <c r="DC25" s="856"/>
      <c r="DD25" s="856"/>
      <c r="DE25" s="856"/>
      <c r="DF25" s="857"/>
      <c r="DG25" s="855"/>
      <c r="DH25" s="856"/>
      <c r="DI25" s="856"/>
      <c r="DJ25" s="856"/>
      <c r="DK25" s="857"/>
      <c r="DL25" s="855"/>
      <c r="DM25" s="856"/>
      <c r="DN25" s="856"/>
      <c r="DO25" s="856"/>
      <c r="DP25" s="857"/>
      <c r="DQ25" s="855"/>
      <c r="DR25" s="856"/>
      <c r="DS25" s="856"/>
      <c r="DT25" s="856"/>
      <c r="DU25" s="857"/>
      <c r="DV25" s="866"/>
      <c r="DW25" s="867"/>
      <c r="DX25" s="867"/>
      <c r="DY25" s="867"/>
      <c r="DZ25" s="868"/>
      <c r="EA25" s="244"/>
    </row>
    <row r="26" spans="1:131" s="245" customFormat="1" ht="26.25" customHeight="1" x14ac:dyDescent="0.15">
      <c r="A26" s="821" t="s">
        <v>365</v>
      </c>
      <c r="B26" s="822"/>
      <c r="C26" s="822"/>
      <c r="D26" s="822"/>
      <c r="E26" s="822"/>
      <c r="F26" s="822"/>
      <c r="G26" s="822"/>
      <c r="H26" s="822"/>
      <c r="I26" s="822"/>
      <c r="J26" s="822"/>
      <c r="K26" s="822"/>
      <c r="L26" s="822"/>
      <c r="M26" s="822"/>
      <c r="N26" s="822"/>
      <c r="O26" s="822"/>
      <c r="P26" s="823"/>
      <c r="Q26" s="798" t="s">
        <v>389</v>
      </c>
      <c r="R26" s="799"/>
      <c r="S26" s="799"/>
      <c r="T26" s="799"/>
      <c r="U26" s="800"/>
      <c r="V26" s="798" t="s">
        <v>390</v>
      </c>
      <c r="W26" s="799"/>
      <c r="X26" s="799"/>
      <c r="Y26" s="799"/>
      <c r="Z26" s="800"/>
      <c r="AA26" s="798" t="s">
        <v>391</v>
      </c>
      <c r="AB26" s="799"/>
      <c r="AC26" s="799"/>
      <c r="AD26" s="799"/>
      <c r="AE26" s="799"/>
      <c r="AF26" s="894" t="s">
        <v>392</v>
      </c>
      <c r="AG26" s="895"/>
      <c r="AH26" s="895"/>
      <c r="AI26" s="895"/>
      <c r="AJ26" s="896"/>
      <c r="AK26" s="799" t="s">
        <v>393</v>
      </c>
      <c r="AL26" s="799"/>
      <c r="AM26" s="799"/>
      <c r="AN26" s="799"/>
      <c r="AO26" s="800"/>
      <c r="AP26" s="798" t="s">
        <v>394</v>
      </c>
      <c r="AQ26" s="799"/>
      <c r="AR26" s="799"/>
      <c r="AS26" s="799"/>
      <c r="AT26" s="800"/>
      <c r="AU26" s="798" t="s">
        <v>395</v>
      </c>
      <c r="AV26" s="799"/>
      <c r="AW26" s="799"/>
      <c r="AX26" s="799"/>
      <c r="AY26" s="800"/>
      <c r="AZ26" s="798" t="s">
        <v>396</v>
      </c>
      <c r="BA26" s="799"/>
      <c r="BB26" s="799"/>
      <c r="BC26" s="799"/>
      <c r="BD26" s="800"/>
      <c r="BE26" s="798" t="s">
        <v>372</v>
      </c>
      <c r="BF26" s="799"/>
      <c r="BG26" s="799"/>
      <c r="BH26" s="799"/>
      <c r="BI26" s="810"/>
      <c r="BJ26" s="250"/>
      <c r="BK26" s="250"/>
      <c r="BL26" s="250"/>
      <c r="BM26" s="250"/>
      <c r="BN26" s="250"/>
      <c r="BO26" s="263"/>
      <c r="BP26" s="263"/>
      <c r="BQ26" s="260">
        <v>20</v>
      </c>
      <c r="BR26" s="261"/>
      <c r="BS26" s="849"/>
      <c r="BT26" s="850"/>
      <c r="BU26" s="850"/>
      <c r="BV26" s="850"/>
      <c r="BW26" s="850"/>
      <c r="BX26" s="850"/>
      <c r="BY26" s="850"/>
      <c r="BZ26" s="850"/>
      <c r="CA26" s="850"/>
      <c r="CB26" s="850"/>
      <c r="CC26" s="850"/>
      <c r="CD26" s="850"/>
      <c r="CE26" s="850"/>
      <c r="CF26" s="850"/>
      <c r="CG26" s="851"/>
      <c r="CH26" s="855"/>
      <c r="CI26" s="856"/>
      <c r="CJ26" s="856"/>
      <c r="CK26" s="856"/>
      <c r="CL26" s="857"/>
      <c r="CM26" s="855"/>
      <c r="CN26" s="856"/>
      <c r="CO26" s="856"/>
      <c r="CP26" s="856"/>
      <c r="CQ26" s="857"/>
      <c r="CR26" s="855"/>
      <c r="CS26" s="856"/>
      <c r="CT26" s="856"/>
      <c r="CU26" s="856"/>
      <c r="CV26" s="857"/>
      <c r="CW26" s="855"/>
      <c r="CX26" s="856"/>
      <c r="CY26" s="856"/>
      <c r="CZ26" s="856"/>
      <c r="DA26" s="857"/>
      <c r="DB26" s="855"/>
      <c r="DC26" s="856"/>
      <c r="DD26" s="856"/>
      <c r="DE26" s="856"/>
      <c r="DF26" s="857"/>
      <c r="DG26" s="855"/>
      <c r="DH26" s="856"/>
      <c r="DI26" s="856"/>
      <c r="DJ26" s="856"/>
      <c r="DK26" s="857"/>
      <c r="DL26" s="855"/>
      <c r="DM26" s="856"/>
      <c r="DN26" s="856"/>
      <c r="DO26" s="856"/>
      <c r="DP26" s="857"/>
      <c r="DQ26" s="855"/>
      <c r="DR26" s="856"/>
      <c r="DS26" s="856"/>
      <c r="DT26" s="856"/>
      <c r="DU26" s="857"/>
      <c r="DV26" s="866"/>
      <c r="DW26" s="867"/>
      <c r="DX26" s="867"/>
      <c r="DY26" s="867"/>
      <c r="DZ26" s="868"/>
      <c r="EA26" s="244"/>
    </row>
    <row r="27" spans="1:131" s="245" customFormat="1" ht="26.25" customHeight="1" thickBot="1" x14ac:dyDescent="0.2">
      <c r="A27" s="824"/>
      <c r="B27" s="825"/>
      <c r="C27" s="825"/>
      <c r="D27" s="825"/>
      <c r="E27" s="825"/>
      <c r="F27" s="825"/>
      <c r="G27" s="825"/>
      <c r="H27" s="825"/>
      <c r="I27" s="825"/>
      <c r="J27" s="825"/>
      <c r="K27" s="825"/>
      <c r="L27" s="825"/>
      <c r="M27" s="825"/>
      <c r="N27" s="825"/>
      <c r="O27" s="825"/>
      <c r="P27" s="826"/>
      <c r="Q27" s="801"/>
      <c r="R27" s="802"/>
      <c r="S27" s="802"/>
      <c r="T27" s="802"/>
      <c r="U27" s="803"/>
      <c r="V27" s="801"/>
      <c r="W27" s="802"/>
      <c r="X27" s="802"/>
      <c r="Y27" s="802"/>
      <c r="Z27" s="803"/>
      <c r="AA27" s="801"/>
      <c r="AB27" s="802"/>
      <c r="AC27" s="802"/>
      <c r="AD27" s="802"/>
      <c r="AE27" s="802"/>
      <c r="AF27" s="897"/>
      <c r="AG27" s="898"/>
      <c r="AH27" s="898"/>
      <c r="AI27" s="898"/>
      <c r="AJ27" s="899"/>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11"/>
      <c r="BJ27" s="250"/>
      <c r="BK27" s="250"/>
      <c r="BL27" s="250"/>
      <c r="BM27" s="250"/>
      <c r="BN27" s="250"/>
      <c r="BO27" s="263"/>
      <c r="BP27" s="263"/>
      <c r="BQ27" s="260">
        <v>21</v>
      </c>
      <c r="BR27" s="261"/>
      <c r="BS27" s="849"/>
      <c r="BT27" s="850"/>
      <c r="BU27" s="850"/>
      <c r="BV27" s="850"/>
      <c r="BW27" s="850"/>
      <c r="BX27" s="850"/>
      <c r="BY27" s="850"/>
      <c r="BZ27" s="850"/>
      <c r="CA27" s="850"/>
      <c r="CB27" s="850"/>
      <c r="CC27" s="850"/>
      <c r="CD27" s="850"/>
      <c r="CE27" s="850"/>
      <c r="CF27" s="850"/>
      <c r="CG27" s="851"/>
      <c r="CH27" s="855"/>
      <c r="CI27" s="856"/>
      <c r="CJ27" s="856"/>
      <c r="CK27" s="856"/>
      <c r="CL27" s="857"/>
      <c r="CM27" s="855"/>
      <c r="CN27" s="856"/>
      <c r="CO27" s="856"/>
      <c r="CP27" s="856"/>
      <c r="CQ27" s="857"/>
      <c r="CR27" s="855"/>
      <c r="CS27" s="856"/>
      <c r="CT27" s="856"/>
      <c r="CU27" s="856"/>
      <c r="CV27" s="857"/>
      <c r="CW27" s="855"/>
      <c r="CX27" s="856"/>
      <c r="CY27" s="856"/>
      <c r="CZ27" s="856"/>
      <c r="DA27" s="857"/>
      <c r="DB27" s="855"/>
      <c r="DC27" s="856"/>
      <c r="DD27" s="856"/>
      <c r="DE27" s="856"/>
      <c r="DF27" s="857"/>
      <c r="DG27" s="855"/>
      <c r="DH27" s="856"/>
      <c r="DI27" s="856"/>
      <c r="DJ27" s="856"/>
      <c r="DK27" s="857"/>
      <c r="DL27" s="855"/>
      <c r="DM27" s="856"/>
      <c r="DN27" s="856"/>
      <c r="DO27" s="856"/>
      <c r="DP27" s="857"/>
      <c r="DQ27" s="855"/>
      <c r="DR27" s="856"/>
      <c r="DS27" s="856"/>
      <c r="DT27" s="856"/>
      <c r="DU27" s="857"/>
      <c r="DV27" s="866"/>
      <c r="DW27" s="867"/>
      <c r="DX27" s="867"/>
      <c r="DY27" s="867"/>
      <c r="DZ27" s="868"/>
      <c r="EA27" s="244"/>
    </row>
    <row r="28" spans="1:131" s="245" customFormat="1" ht="26.25" customHeight="1" thickTop="1" x14ac:dyDescent="0.15">
      <c r="A28" s="264">
        <v>1</v>
      </c>
      <c r="B28" s="812" t="s">
        <v>397</v>
      </c>
      <c r="C28" s="813"/>
      <c r="D28" s="813"/>
      <c r="E28" s="813"/>
      <c r="F28" s="813"/>
      <c r="G28" s="813"/>
      <c r="H28" s="813"/>
      <c r="I28" s="813"/>
      <c r="J28" s="813"/>
      <c r="K28" s="813"/>
      <c r="L28" s="813"/>
      <c r="M28" s="813"/>
      <c r="N28" s="813"/>
      <c r="O28" s="813"/>
      <c r="P28" s="814"/>
      <c r="Q28" s="902">
        <v>1913</v>
      </c>
      <c r="R28" s="903"/>
      <c r="S28" s="903"/>
      <c r="T28" s="903"/>
      <c r="U28" s="903"/>
      <c r="V28" s="903">
        <v>1863</v>
      </c>
      <c r="W28" s="903"/>
      <c r="X28" s="903"/>
      <c r="Y28" s="903"/>
      <c r="Z28" s="903"/>
      <c r="AA28" s="903">
        <v>51</v>
      </c>
      <c r="AB28" s="903"/>
      <c r="AC28" s="903"/>
      <c r="AD28" s="903"/>
      <c r="AE28" s="904"/>
      <c r="AF28" s="905">
        <v>51</v>
      </c>
      <c r="AG28" s="903"/>
      <c r="AH28" s="903"/>
      <c r="AI28" s="903"/>
      <c r="AJ28" s="906"/>
      <c r="AK28" s="907">
        <v>229</v>
      </c>
      <c r="AL28" s="908"/>
      <c r="AM28" s="908"/>
      <c r="AN28" s="908"/>
      <c r="AO28" s="908"/>
      <c r="AP28" s="865" t="s">
        <v>575</v>
      </c>
      <c r="AQ28" s="865"/>
      <c r="AR28" s="865"/>
      <c r="AS28" s="865"/>
      <c r="AT28" s="865"/>
      <c r="AU28" s="865" t="s">
        <v>575</v>
      </c>
      <c r="AV28" s="865"/>
      <c r="AW28" s="865"/>
      <c r="AX28" s="865"/>
      <c r="AY28" s="865"/>
      <c r="AZ28" s="865" t="s">
        <v>575</v>
      </c>
      <c r="BA28" s="865"/>
      <c r="BB28" s="865"/>
      <c r="BC28" s="865"/>
      <c r="BD28" s="865"/>
      <c r="BE28" s="900"/>
      <c r="BF28" s="900"/>
      <c r="BG28" s="900"/>
      <c r="BH28" s="900"/>
      <c r="BI28" s="901"/>
      <c r="BJ28" s="250"/>
      <c r="BK28" s="250"/>
      <c r="BL28" s="250"/>
      <c r="BM28" s="250"/>
      <c r="BN28" s="250"/>
      <c r="BO28" s="263"/>
      <c r="BP28" s="263"/>
      <c r="BQ28" s="260">
        <v>22</v>
      </c>
      <c r="BR28" s="261"/>
      <c r="BS28" s="849"/>
      <c r="BT28" s="850"/>
      <c r="BU28" s="850"/>
      <c r="BV28" s="850"/>
      <c r="BW28" s="850"/>
      <c r="BX28" s="850"/>
      <c r="BY28" s="850"/>
      <c r="BZ28" s="850"/>
      <c r="CA28" s="850"/>
      <c r="CB28" s="850"/>
      <c r="CC28" s="850"/>
      <c r="CD28" s="850"/>
      <c r="CE28" s="850"/>
      <c r="CF28" s="850"/>
      <c r="CG28" s="851"/>
      <c r="CH28" s="855"/>
      <c r="CI28" s="856"/>
      <c r="CJ28" s="856"/>
      <c r="CK28" s="856"/>
      <c r="CL28" s="857"/>
      <c r="CM28" s="855"/>
      <c r="CN28" s="856"/>
      <c r="CO28" s="856"/>
      <c r="CP28" s="856"/>
      <c r="CQ28" s="857"/>
      <c r="CR28" s="855"/>
      <c r="CS28" s="856"/>
      <c r="CT28" s="856"/>
      <c r="CU28" s="856"/>
      <c r="CV28" s="857"/>
      <c r="CW28" s="855"/>
      <c r="CX28" s="856"/>
      <c r="CY28" s="856"/>
      <c r="CZ28" s="856"/>
      <c r="DA28" s="857"/>
      <c r="DB28" s="855"/>
      <c r="DC28" s="856"/>
      <c r="DD28" s="856"/>
      <c r="DE28" s="856"/>
      <c r="DF28" s="857"/>
      <c r="DG28" s="855"/>
      <c r="DH28" s="856"/>
      <c r="DI28" s="856"/>
      <c r="DJ28" s="856"/>
      <c r="DK28" s="857"/>
      <c r="DL28" s="855"/>
      <c r="DM28" s="856"/>
      <c r="DN28" s="856"/>
      <c r="DO28" s="856"/>
      <c r="DP28" s="857"/>
      <c r="DQ28" s="855"/>
      <c r="DR28" s="856"/>
      <c r="DS28" s="856"/>
      <c r="DT28" s="856"/>
      <c r="DU28" s="857"/>
      <c r="DV28" s="866"/>
      <c r="DW28" s="867"/>
      <c r="DX28" s="867"/>
      <c r="DY28" s="867"/>
      <c r="DZ28" s="868"/>
      <c r="EA28" s="244"/>
    </row>
    <row r="29" spans="1:131" s="245" customFormat="1" ht="26.25" customHeight="1" x14ac:dyDescent="0.15">
      <c r="A29" s="264">
        <v>2</v>
      </c>
      <c r="B29" s="836" t="s">
        <v>398</v>
      </c>
      <c r="C29" s="837"/>
      <c r="D29" s="837"/>
      <c r="E29" s="837"/>
      <c r="F29" s="837"/>
      <c r="G29" s="837"/>
      <c r="H29" s="837"/>
      <c r="I29" s="837"/>
      <c r="J29" s="837"/>
      <c r="K29" s="837"/>
      <c r="L29" s="837"/>
      <c r="M29" s="837"/>
      <c r="N29" s="837"/>
      <c r="O29" s="837"/>
      <c r="P29" s="838"/>
      <c r="Q29" s="839">
        <v>1404</v>
      </c>
      <c r="R29" s="840"/>
      <c r="S29" s="840"/>
      <c r="T29" s="840"/>
      <c r="U29" s="840"/>
      <c r="V29" s="840">
        <v>1315</v>
      </c>
      <c r="W29" s="840"/>
      <c r="X29" s="840"/>
      <c r="Y29" s="840"/>
      <c r="Z29" s="840"/>
      <c r="AA29" s="840">
        <v>89</v>
      </c>
      <c r="AB29" s="840"/>
      <c r="AC29" s="840"/>
      <c r="AD29" s="840"/>
      <c r="AE29" s="841"/>
      <c r="AF29" s="842">
        <v>89</v>
      </c>
      <c r="AG29" s="843"/>
      <c r="AH29" s="843"/>
      <c r="AI29" s="843"/>
      <c r="AJ29" s="844"/>
      <c r="AK29" s="911">
        <v>238</v>
      </c>
      <c r="AL29" s="865"/>
      <c r="AM29" s="865"/>
      <c r="AN29" s="865"/>
      <c r="AO29" s="865"/>
      <c r="AP29" s="865" t="s">
        <v>575</v>
      </c>
      <c r="AQ29" s="865"/>
      <c r="AR29" s="865"/>
      <c r="AS29" s="865"/>
      <c r="AT29" s="865"/>
      <c r="AU29" s="865" t="s">
        <v>575</v>
      </c>
      <c r="AV29" s="865"/>
      <c r="AW29" s="865"/>
      <c r="AX29" s="865"/>
      <c r="AY29" s="865"/>
      <c r="AZ29" s="865" t="s">
        <v>575</v>
      </c>
      <c r="BA29" s="865"/>
      <c r="BB29" s="865"/>
      <c r="BC29" s="865"/>
      <c r="BD29" s="865"/>
      <c r="BE29" s="909"/>
      <c r="BF29" s="909"/>
      <c r="BG29" s="909"/>
      <c r="BH29" s="909"/>
      <c r="BI29" s="910"/>
      <c r="BJ29" s="250"/>
      <c r="BK29" s="250"/>
      <c r="BL29" s="250"/>
      <c r="BM29" s="250"/>
      <c r="BN29" s="250"/>
      <c r="BO29" s="263"/>
      <c r="BP29" s="263"/>
      <c r="BQ29" s="260">
        <v>23</v>
      </c>
      <c r="BR29" s="261"/>
      <c r="BS29" s="849"/>
      <c r="BT29" s="850"/>
      <c r="BU29" s="850"/>
      <c r="BV29" s="850"/>
      <c r="BW29" s="850"/>
      <c r="BX29" s="850"/>
      <c r="BY29" s="850"/>
      <c r="BZ29" s="850"/>
      <c r="CA29" s="850"/>
      <c r="CB29" s="850"/>
      <c r="CC29" s="850"/>
      <c r="CD29" s="850"/>
      <c r="CE29" s="850"/>
      <c r="CF29" s="850"/>
      <c r="CG29" s="851"/>
      <c r="CH29" s="855"/>
      <c r="CI29" s="856"/>
      <c r="CJ29" s="856"/>
      <c r="CK29" s="856"/>
      <c r="CL29" s="857"/>
      <c r="CM29" s="855"/>
      <c r="CN29" s="856"/>
      <c r="CO29" s="856"/>
      <c r="CP29" s="856"/>
      <c r="CQ29" s="857"/>
      <c r="CR29" s="855"/>
      <c r="CS29" s="856"/>
      <c r="CT29" s="856"/>
      <c r="CU29" s="856"/>
      <c r="CV29" s="857"/>
      <c r="CW29" s="855"/>
      <c r="CX29" s="856"/>
      <c r="CY29" s="856"/>
      <c r="CZ29" s="856"/>
      <c r="DA29" s="857"/>
      <c r="DB29" s="855"/>
      <c r="DC29" s="856"/>
      <c r="DD29" s="856"/>
      <c r="DE29" s="856"/>
      <c r="DF29" s="857"/>
      <c r="DG29" s="855"/>
      <c r="DH29" s="856"/>
      <c r="DI29" s="856"/>
      <c r="DJ29" s="856"/>
      <c r="DK29" s="857"/>
      <c r="DL29" s="855"/>
      <c r="DM29" s="856"/>
      <c r="DN29" s="856"/>
      <c r="DO29" s="856"/>
      <c r="DP29" s="857"/>
      <c r="DQ29" s="855"/>
      <c r="DR29" s="856"/>
      <c r="DS29" s="856"/>
      <c r="DT29" s="856"/>
      <c r="DU29" s="857"/>
      <c r="DV29" s="866"/>
      <c r="DW29" s="867"/>
      <c r="DX29" s="867"/>
      <c r="DY29" s="867"/>
      <c r="DZ29" s="868"/>
      <c r="EA29" s="244"/>
    </row>
    <row r="30" spans="1:131" s="245" customFormat="1" ht="26.25" customHeight="1" x14ac:dyDescent="0.15">
      <c r="A30" s="264">
        <v>3</v>
      </c>
      <c r="B30" s="836" t="s">
        <v>399</v>
      </c>
      <c r="C30" s="837"/>
      <c r="D30" s="837"/>
      <c r="E30" s="837"/>
      <c r="F30" s="837"/>
      <c r="G30" s="837"/>
      <c r="H30" s="837"/>
      <c r="I30" s="837"/>
      <c r="J30" s="837"/>
      <c r="K30" s="837"/>
      <c r="L30" s="837"/>
      <c r="M30" s="837"/>
      <c r="N30" s="837"/>
      <c r="O30" s="837"/>
      <c r="P30" s="838"/>
      <c r="Q30" s="839">
        <v>176</v>
      </c>
      <c r="R30" s="840"/>
      <c r="S30" s="840"/>
      <c r="T30" s="840"/>
      <c r="U30" s="840"/>
      <c r="V30" s="840">
        <v>174</v>
      </c>
      <c r="W30" s="840"/>
      <c r="X30" s="840"/>
      <c r="Y30" s="840"/>
      <c r="Z30" s="840"/>
      <c r="AA30" s="840">
        <v>2</v>
      </c>
      <c r="AB30" s="840"/>
      <c r="AC30" s="840"/>
      <c r="AD30" s="840"/>
      <c r="AE30" s="841"/>
      <c r="AF30" s="842">
        <v>2</v>
      </c>
      <c r="AG30" s="843"/>
      <c r="AH30" s="843"/>
      <c r="AI30" s="843"/>
      <c r="AJ30" s="844"/>
      <c r="AK30" s="911">
        <v>46</v>
      </c>
      <c r="AL30" s="865"/>
      <c r="AM30" s="865"/>
      <c r="AN30" s="865"/>
      <c r="AO30" s="865"/>
      <c r="AP30" s="865" t="s">
        <v>575</v>
      </c>
      <c r="AQ30" s="865"/>
      <c r="AR30" s="865"/>
      <c r="AS30" s="865"/>
      <c r="AT30" s="865"/>
      <c r="AU30" s="865" t="s">
        <v>575</v>
      </c>
      <c r="AV30" s="865"/>
      <c r="AW30" s="865"/>
      <c r="AX30" s="865"/>
      <c r="AY30" s="865"/>
      <c r="AZ30" s="865" t="s">
        <v>575</v>
      </c>
      <c r="BA30" s="865"/>
      <c r="BB30" s="865"/>
      <c r="BC30" s="865"/>
      <c r="BD30" s="865"/>
      <c r="BE30" s="909"/>
      <c r="BF30" s="909"/>
      <c r="BG30" s="909"/>
      <c r="BH30" s="909"/>
      <c r="BI30" s="910"/>
      <c r="BJ30" s="250"/>
      <c r="BK30" s="250"/>
      <c r="BL30" s="250"/>
      <c r="BM30" s="250"/>
      <c r="BN30" s="250"/>
      <c r="BO30" s="263"/>
      <c r="BP30" s="263"/>
      <c r="BQ30" s="260">
        <v>24</v>
      </c>
      <c r="BR30" s="261"/>
      <c r="BS30" s="849"/>
      <c r="BT30" s="850"/>
      <c r="BU30" s="850"/>
      <c r="BV30" s="850"/>
      <c r="BW30" s="850"/>
      <c r="BX30" s="850"/>
      <c r="BY30" s="850"/>
      <c r="BZ30" s="850"/>
      <c r="CA30" s="850"/>
      <c r="CB30" s="850"/>
      <c r="CC30" s="850"/>
      <c r="CD30" s="850"/>
      <c r="CE30" s="850"/>
      <c r="CF30" s="850"/>
      <c r="CG30" s="851"/>
      <c r="CH30" s="855"/>
      <c r="CI30" s="856"/>
      <c r="CJ30" s="856"/>
      <c r="CK30" s="856"/>
      <c r="CL30" s="857"/>
      <c r="CM30" s="855"/>
      <c r="CN30" s="856"/>
      <c r="CO30" s="856"/>
      <c r="CP30" s="856"/>
      <c r="CQ30" s="857"/>
      <c r="CR30" s="855"/>
      <c r="CS30" s="856"/>
      <c r="CT30" s="856"/>
      <c r="CU30" s="856"/>
      <c r="CV30" s="857"/>
      <c r="CW30" s="855"/>
      <c r="CX30" s="856"/>
      <c r="CY30" s="856"/>
      <c r="CZ30" s="856"/>
      <c r="DA30" s="857"/>
      <c r="DB30" s="855"/>
      <c r="DC30" s="856"/>
      <c r="DD30" s="856"/>
      <c r="DE30" s="856"/>
      <c r="DF30" s="857"/>
      <c r="DG30" s="855"/>
      <c r="DH30" s="856"/>
      <c r="DI30" s="856"/>
      <c r="DJ30" s="856"/>
      <c r="DK30" s="857"/>
      <c r="DL30" s="855"/>
      <c r="DM30" s="856"/>
      <c r="DN30" s="856"/>
      <c r="DO30" s="856"/>
      <c r="DP30" s="857"/>
      <c r="DQ30" s="855"/>
      <c r="DR30" s="856"/>
      <c r="DS30" s="856"/>
      <c r="DT30" s="856"/>
      <c r="DU30" s="857"/>
      <c r="DV30" s="866"/>
      <c r="DW30" s="867"/>
      <c r="DX30" s="867"/>
      <c r="DY30" s="867"/>
      <c r="DZ30" s="868"/>
      <c r="EA30" s="244"/>
    </row>
    <row r="31" spans="1:131" s="245" customFormat="1" ht="26.25" customHeight="1" x14ac:dyDescent="0.15">
      <c r="A31" s="264">
        <v>4</v>
      </c>
      <c r="B31" s="836" t="s">
        <v>400</v>
      </c>
      <c r="C31" s="837"/>
      <c r="D31" s="837"/>
      <c r="E31" s="837"/>
      <c r="F31" s="837"/>
      <c r="G31" s="837"/>
      <c r="H31" s="837"/>
      <c r="I31" s="837"/>
      <c r="J31" s="837"/>
      <c r="K31" s="837"/>
      <c r="L31" s="837"/>
      <c r="M31" s="837"/>
      <c r="N31" s="837"/>
      <c r="O31" s="837"/>
      <c r="P31" s="838"/>
      <c r="Q31" s="839">
        <v>428</v>
      </c>
      <c r="R31" s="840"/>
      <c r="S31" s="840"/>
      <c r="T31" s="840"/>
      <c r="U31" s="840"/>
      <c r="V31" s="840">
        <v>383</v>
      </c>
      <c r="W31" s="840"/>
      <c r="X31" s="840"/>
      <c r="Y31" s="840"/>
      <c r="Z31" s="840"/>
      <c r="AA31" s="840">
        <v>45</v>
      </c>
      <c r="AB31" s="840"/>
      <c r="AC31" s="840"/>
      <c r="AD31" s="840"/>
      <c r="AE31" s="841"/>
      <c r="AF31" s="842">
        <v>152</v>
      </c>
      <c r="AG31" s="843"/>
      <c r="AH31" s="843"/>
      <c r="AI31" s="843"/>
      <c r="AJ31" s="844"/>
      <c r="AK31" s="911">
        <v>40</v>
      </c>
      <c r="AL31" s="865"/>
      <c r="AM31" s="865"/>
      <c r="AN31" s="865"/>
      <c r="AO31" s="865"/>
      <c r="AP31" s="865">
        <v>934</v>
      </c>
      <c r="AQ31" s="865"/>
      <c r="AR31" s="865"/>
      <c r="AS31" s="865"/>
      <c r="AT31" s="865"/>
      <c r="AU31" s="865">
        <v>299</v>
      </c>
      <c r="AV31" s="865"/>
      <c r="AW31" s="865"/>
      <c r="AX31" s="865"/>
      <c r="AY31" s="865"/>
      <c r="AZ31" s="865" t="s">
        <v>575</v>
      </c>
      <c r="BA31" s="865"/>
      <c r="BB31" s="865"/>
      <c r="BC31" s="865"/>
      <c r="BD31" s="865"/>
      <c r="BE31" s="909" t="s">
        <v>401</v>
      </c>
      <c r="BF31" s="909"/>
      <c r="BG31" s="909"/>
      <c r="BH31" s="909"/>
      <c r="BI31" s="910"/>
      <c r="BJ31" s="250"/>
      <c r="BK31" s="250"/>
      <c r="BL31" s="250"/>
      <c r="BM31" s="250"/>
      <c r="BN31" s="250"/>
      <c r="BO31" s="263"/>
      <c r="BP31" s="263"/>
      <c r="BQ31" s="260">
        <v>25</v>
      </c>
      <c r="BR31" s="261"/>
      <c r="BS31" s="849"/>
      <c r="BT31" s="850"/>
      <c r="BU31" s="850"/>
      <c r="BV31" s="850"/>
      <c r="BW31" s="850"/>
      <c r="BX31" s="850"/>
      <c r="BY31" s="850"/>
      <c r="BZ31" s="850"/>
      <c r="CA31" s="850"/>
      <c r="CB31" s="850"/>
      <c r="CC31" s="850"/>
      <c r="CD31" s="850"/>
      <c r="CE31" s="850"/>
      <c r="CF31" s="850"/>
      <c r="CG31" s="851"/>
      <c r="CH31" s="855"/>
      <c r="CI31" s="856"/>
      <c r="CJ31" s="856"/>
      <c r="CK31" s="856"/>
      <c r="CL31" s="857"/>
      <c r="CM31" s="855"/>
      <c r="CN31" s="856"/>
      <c r="CO31" s="856"/>
      <c r="CP31" s="856"/>
      <c r="CQ31" s="857"/>
      <c r="CR31" s="855"/>
      <c r="CS31" s="856"/>
      <c r="CT31" s="856"/>
      <c r="CU31" s="856"/>
      <c r="CV31" s="857"/>
      <c r="CW31" s="855"/>
      <c r="CX31" s="856"/>
      <c r="CY31" s="856"/>
      <c r="CZ31" s="856"/>
      <c r="DA31" s="857"/>
      <c r="DB31" s="855"/>
      <c r="DC31" s="856"/>
      <c r="DD31" s="856"/>
      <c r="DE31" s="856"/>
      <c r="DF31" s="857"/>
      <c r="DG31" s="855"/>
      <c r="DH31" s="856"/>
      <c r="DI31" s="856"/>
      <c r="DJ31" s="856"/>
      <c r="DK31" s="857"/>
      <c r="DL31" s="855"/>
      <c r="DM31" s="856"/>
      <c r="DN31" s="856"/>
      <c r="DO31" s="856"/>
      <c r="DP31" s="857"/>
      <c r="DQ31" s="855"/>
      <c r="DR31" s="856"/>
      <c r="DS31" s="856"/>
      <c r="DT31" s="856"/>
      <c r="DU31" s="857"/>
      <c r="DV31" s="866"/>
      <c r="DW31" s="867"/>
      <c r="DX31" s="867"/>
      <c r="DY31" s="867"/>
      <c r="DZ31" s="868"/>
      <c r="EA31" s="244"/>
    </row>
    <row r="32" spans="1:131" s="245" customFormat="1" ht="26.25" customHeight="1" x14ac:dyDescent="0.15">
      <c r="A32" s="264">
        <v>5</v>
      </c>
      <c r="B32" s="836" t="s">
        <v>402</v>
      </c>
      <c r="C32" s="837"/>
      <c r="D32" s="837"/>
      <c r="E32" s="837"/>
      <c r="F32" s="837"/>
      <c r="G32" s="837"/>
      <c r="H32" s="837"/>
      <c r="I32" s="837"/>
      <c r="J32" s="837"/>
      <c r="K32" s="837"/>
      <c r="L32" s="837"/>
      <c r="M32" s="837"/>
      <c r="N32" s="837"/>
      <c r="O32" s="837"/>
      <c r="P32" s="838"/>
      <c r="Q32" s="839">
        <v>633</v>
      </c>
      <c r="R32" s="840"/>
      <c r="S32" s="840"/>
      <c r="T32" s="840"/>
      <c r="U32" s="840"/>
      <c r="V32" s="840">
        <v>490</v>
      </c>
      <c r="W32" s="840"/>
      <c r="X32" s="840"/>
      <c r="Y32" s="840"/>
      <c r="Z32" s="840"/>
      <c r="AA32" s="840">
        <v>143</v>
      </c>
      <c r="AB32" s="840"/>
      <c r="AC32" s="840"/>
      <c r="AD32" s="840"/>
      <c r="AE32" s="841"/>
      <c r="AF32" s="842">
        <v>300</v>
      </c>
      <c r="AG32" s="843"/>
      <c r="AH32" s="843"/>
      <c r="AI32" s="843"/>
      <c r="AJ32" s="844"/>
      <c r="AK32" s="911">
        <v>318</v>
      </c>
      <c r="AL32" s="865"/>
      <c r="AM32" s="865"/>
      <c r="AN32" s="865"/>
      <c r="AO32" s="865"/>
      <c r="AP32" s="865">
        <v>4251</v>
      </c>
      <c r="AQ32" s="865"/>
      <c r="AR32" s="865"/>
      <c r="AS32" s="865"/>
      <c r="AT32" s="865"/>
      <c r="AU32" s="865">
        <v>3932</v>
      </c>
      <c r="AV32" s="865"/>
      <c r="AW32" s="865"/>
      <c r="AX32" s="865"/>
      <c r="AY32" s="865"/>
      <c r="AZ32" s="865" t="s">
        <v>575</v>
      </c>
      <c r="BA32" s="865"/>
      <c r="BB32" s="865"/>
      <c r="BC32" s="865"/>
      <c r="BD32" s="865"/>
      <c r="BE32" s="909" t="s">
        <v>403</v>
      </c>
      <c r="BF32" s="909"/>
      <c r="BG32" s="909"/>
      <c r="BH32" s="909"/>
      <c r="BI32" s="910"/>
      <c r="BJ32" s="250"/>
      <c r="BK32" s="250"/>
      <c r="BL32" s="250"/>
      <c r="BM32" s="250"/>
      <c r="BN32" s="250"/>
      <c r="BO32" s="263"/>
      <c r="BP32" s="263"/>
      <c r="BQ32" s="260">
        <v>26</v>
      </c>
      <c r="BR32" s="261"/>
      <c r="BS32" s="849"/>
      <c r="BT32" s="850"/>
      <c r="BU32" s="850"/>
      <c r="BV32" s="850"/>
      <c r="BW32" s="850"/>
      <c r="BX32" s="850"/>
      <c r="BY32" s="850"/>
      <c r="BZ32" s="850"/>
      <c r="CA32" s="850"/>
      <c r="CB32" s="850"/>
      <c r="CC32" s="850"/>
      <c r="CD32" s="850"/>
      <c r="CE32" s="850"/>
      <c r="CF32" s="850"/>
      <c r="CG32" s="851"/>
      <c r="CH32" s="855"/>
      <c r="CI32" s="856"/>
      <c r="CJ32" s="856"/>
      <c r="CK32" s="856"/>
      <c r="CL32" s="857"/>
      <c r="CM32" s="855"/>
      <c r="CN32" s="856"/>
      <c r="CO32" s="856"/>
      <c r="CP32" s="856"/>
      <c r="CQ32" s="857"/>
      <c r="CR32" s="855"/>
      <c r="CS32" s="856"/>
      <c r="CT32" s="856"/>
      <c r="CU32" s="856"/>
      <c r="CV32" s="857"/>
      <c r="CW32" s="855"/>
      <c r="CX32" s="856"/>
      <c r="CY32" s="856"/>
      <c r="CZ32" s="856"/>
      <c r="DA32" s="857"/>
      <c r="DB32" s="855"/>
      <c r="DC32" s="856"/>
      <c r="DD32" s="856"/>
      <c r="DE32" s="856"/>
      <c r="DF32" s="857"/>
      <c r="DG32" s="855"/>
      <c r="DH32" s="856"/>
      <c r="DI32" s="856"/>
      <c r="DJ32" s="856"/>
      <c r="DK32" s="857"/>
      <c r="DL32" s="855"/>
      <c r="DM32" s="856"/>
      <c r="DN32" s="856"/>
      <c r="DO32" s="856"/>
      <c r="DP32" s="857"/>
      <c r="DQ32" s="855"/>
      <c r="DR32" s="856"/>
      <c r="DS32" s="856"/>
      <c r="DT32" s="856"/>
      <c r="DU32" s="857"/>
      <c r="DV32" s="866"/>
      <c r="DW32" s="867"/>
      <c r="DX32" s="867"/>
      <c r="DY32" s="867"/>
      <c r="DZ32" s="868"/>
      <c r="EA32" s="244"/>
    </row>
    <row r="33" spans="1:131" s="245" customFormat="1" ht="26.25" customHeight="1" x14ac:dyDescent="0.15">
      <c r="A33" s="264">
        <v>6</v>
      </c>
      <c r="B33" s="836"/>
      <c r="C33" s="837"/>
      <c r="D33" s="837"/>
      <c r="E33" s="837"/>
      <c r="F33" s="837"/>
      <c r="G33" s="837"/>
      <c r="H33" s="837"/>
      <c r="I33" s="837"/>
      <c r="J33" s="837"/>
      <c r="K33" s="837"/>
      <c r="L33" s="837"/>
      <c r="M33" s="837"/>
      <c r="N33" s="837"/>
      <c r="O33" s="837"/>
      <c r="P33" s="838"/>
      <c r="Q33" s="839"/>
      <c r="R33" s="840"/>
      <c r="S33" s="840"/>
      <c r="T33" s="840"/>
      <c r="U33" s="840"/>
      <c r="V33" s="840"/>
      <c r="W33" s="840"/>
      <c r="X33" s="840"/>
      <c r="Y33" s="840"/>
      <c r="Z33" s="840"/>
      <c r="AA33" s="840"/>
      <c r="AB33" s="840"/>
      <c r="AC33" s="840"/>
      <c r="AD33" s="840"/>
      <c r="AE33" s="841"/>
      <c r="AF33" s="842"/>
      <c r="AG33" s="843"/>
      <c r="AH33" s="843"/>
      <c r="AI33" s="843"/>
      <c r="AJ33" s="844"/>
      <c r="AK33" s="911"/>
      <c r="AL33" s="865"/>
      <c r="AM33" s="865"/>
      <c r="AN33" s="865"/>
      <c r="AO33" s="865"/>
      <c r="AP33" s="865"/>
      <c r="AQ33" s="865"/>
      <c r="AR33" s="865"/>
      <c r="AS33" s="865"/>
      <c r="AT33" s="865"/>
      <c r="AU33" s="865"/>
      <c r="AV33" s="865"/>
      <c r="AW33" s="865"/>
      <c r="AX33" s="865"/>
      <c r="AY33" s="865"/>
      <c r="AZ33" s="912"/>
      <c r="BA33" s="912"/>
      <c r="BB33" s="912"/>
      <c r="BC33" s="912"/>
      <c r="BD33" s="912"/>
      <c r="BE33" s="909"/>
      <c r="BF33" s="909"/>
      <c r="BG33" s="909"/>
      <c r="BH33" s="909"/>
      <c r="BI33" s="910"/>
      <c r="BJ33" s="250"/>
      <c r="BK33" s="250"/>
      <c r="BL33" s="250"/>
      <c r="BM33" s="250"/>
      <c r="BN33" s="250"/>
      <c r="BO33" s="263"/>
      <c r="BP33" s="263"/>
      <c r="BQ33" s="260">
        <v>27</v>
      </c>
      <c r="BR33" s="261"/>
      <c r="BS33" s="849"/>
      <c r="BT33" s="850"/>
      <c r="BU33" s="850"/>
      <c r="BV33" s="850"/>
      <c r="BW33" s="850"/>
      <c r="BX33" s="850"/>
      <c r="BY33" s="850"/>
      <c r="BZ33" s="850"/>
      <c r="CA33" s="850"/>
      <c r="CB33" s="850"/>
      <c r="CC33" s="850"/>
      <c r="CD33" s="850"/>
      <c r="CE33" s="850"/>
      <c r="CF33" s="850"/>
      <c r="CG33" s="851"/>
      <c r="CH33" s="855"/>
      <c r="CI33" s="856"/>
      <c r="CJ33" s="856"/>
      <c r="CK33" s="856"/>
      <c r="CL33" s="857"/>
      <c r="CM33" s="855"/>
      <c r="CN33" s="856"/>
      <c r="CO33" s="856"/>
      <c r="CP33" s="856"/>
      <c r="CQ33" s="857"/>
      <c r="CR33" s="855"/>
      <c r="CS33" s="856"/>
      <c r="CT33" s="856"/>
      <c r="CU33" s="856"/>
      <c r="CV33" s="857"/>
      <c r="CW33" s="855"/>
      <c r="CX33" s="856"/>
      <c r="CY33" s="856"/>
      <c r="CZ33" s="856"/>
      <c r="DA33" s="857"/>
      <c r="DB33" s="855"/>
      <c r="DC33" s="856"/>
      <c r="DD33" s="856"/>
      <c r="DE33" s="856"/>
      <c r="DF33" s="857"/>
      <c r="DG33" s="855"/>
      <c r="DH33" s="856"/>
      <c r="DI33" s="856"/>
      <c r="DJ33" s="856"/>
      <c r="DK33" s="857"/>
      <c r="DL33" s="855"/>
      <c r="DM33" s="856"/>
      <c r="DN33" s="856"/>
      <c r="DO33" s="856"/>
      <c r="DP33" s="857"/>
      <c r="DQ33" s="855"/>
      <c r="DR33" s="856"/>
      <c r="DS33" s="856"/>
      <c r="DT33" s="856"/>
      <c r="DU33" s="857"/>
      <c r="DV33" s="866"/>
      <c r="DW33" s="867"/>
      <c r="DX33" s="867"/>
      <c r="DY33" s="867"/>
      <c r="DZ33" s="868"/>
      <c r="EA33" s="244"/>
    </row>
    <row r="34" spans="1:131" s="245" customFormat="1" ht="26.25" customHeight="1" x14ac:dyDescent="0.15">
      <c r="A34" s="264">
        <v>7</v>
      </c>
      <c r="B34" s="836"/>
      <c r="C34" s="837"/>
      <c r="D34" s="837"/>
      <c r="E34" s="837"/>
      <c r="F34" s="837"/>
      <c r="G34" s="837"/>
      <c r="H34" s="837"/>
      <c r="I34" s="837"/>
      <c r="J34" s="837"/>
      <c r="K34" s="837"/>
      <c r="L34" s="837"/>
      <c r="M34" s="837"/>
      <c r="N34" s="837"/>
      <c r="O34" s="837"/>
      <c r="P34" s="838"/>
      <c r="Q34" s="839"/>
      <c r="R34" s="840"/>
      <c r="S34" s="840"/>
      <c r="T34" s="840"/>
      <c r="U34" s="840"/>
      <c r="V34" s="840"/>
      <c r="W34" s="840"/>
      <c r="X34" s="840"/>
      <c r="Y34" s="840"/>
      <c r="Z34" s="840"/>
      <c r="AA34" s="840"/>
      <c r="AB34" s="840"/>
      <c r="AC34" s="840"/>
      <c r="AD34" s="840"/>
      <c r="AE34" s="841"/>
      <c r="AF34" s="842"/>
      <c r="AG34" s="843"/>
      <c r="AH34" s="843"/>
      <c r="AI34" s="843"/>
      <c r="AJ34" s="844"/>
      <c r="AK34" s="911"/>
      <c r="AL34" s="865"/>
      <c r="AM34" s="865"/>
      <c r="AN34" s="865"/>
      <c r="AO34" s="865"/>
      <c r="AP34" s="865"/>
      <c r="AQ34" s="865"/>
      <c r="AR34" s="865"/>
      <c r="AS34" s="865"/>
      <c r="AT34" s="865"/>
      <c r="AU34" s="865"/>
      <c r="AV34" s="865"/>
      <c r="AW34" s="865"/>
      <c r="AX34" s="865"/>
      <c r="AY34" s="865"/>
      <c r="AZ34" s="912"/>
      <c r="BA34" s="912"/>
      <c r="BB34" s="912"/>
      <c r="BC34" s="912"/>
      <c r="BD34" s="912"/>
      <c r="BE34" s="909"/>
      <c r="BF34" s="909"/>
      <c r="BG34" s="909"/>
      <c r="BH34" s="909"/>
      <c r="BI34" s="910"/>
      <c r="BJ34" s="250"/>
      <c r="BK34" s="250"/>
      <c r="BL34" s="250"/>
      <c r="BM34" s="250"/>
      <c r="BN34" s="250"/>
      <c r="BO34" s="263"/>
      <c r="BP34" s="263"/>
      <c r="BQ34" s="260">
        <v>28</v>
      </c>
      <c r="BR34" s="261"/>
      <c r="BS34" s="849"/>
      <c r="BT34" s="850"/>
      <c r="BU34" s="850"/>
      <c r="BV34" s="850"/>
      <c r="BW34" s="850"/>
      <c r="BX34" s="850"/>
      <c r="BY34" s="850"/>
      <c r="BZ34" s="850"/>
      <c r="CA34" s="850"/>
      <c r="CB34" s="850"/>
      <c r="CC34" s="850"/>
      <c r="CD34" s="850"/>
      <c r="CE34" s="850"/>
      <c r="CF34" s="850"/>
      <c r="CG34" s="851"/>
      <c r="CH34" s="855"/>
      <c r="CI34" s="856"/>
      <c r="CJ34" s="856"/>
      <c r="CK34" s="856"/>
      <c r="CL34" s="857"/>
      <c r="CM34" s="855"/>
      <c r="CN34" s="856"/>
      <c r="CO34" s="856"/>
      <c r="CP34" s="856"/>
      <c r="CQ34" s="857"/>
      <c r="CR34" s="855"/>
      <c r="CS34" s="856"/>
      <c r="CT34" s="856"/>
      <c r="CU34" s="856"/>
      <c r="CV34" s="857"/>
      <c r="CW34" s="855"/>
      <c r="CX34" s="856"/>
      <c r="CY34" s="856"/>
      <c r="CZ34" s="856"/>
      <c r="DA34" s="857"/>
      <c r="DB34" s="855"/>
      <c r="DC34" s="856"/>
      <c r="DD34" s="856"/>
      <c r="DE34" s="856"/>
      <c r="DF34" s="857"/>
      <c r="DG34" s="855"/>
      <c r="DH34" s="856"/>
      <c r="DI34" s="856"/>
      <c r="DJ34" s="856"/>
      <c r="DK34" s="857"/>
      <c r="DL34" s="855"/>
      <c r="DM34" s="856"/>
      <c r="DN34" s="856"/>
      <c r="DO34" s="856"/>
      <c r="DP34" s="857"/>
      <c r="DQ34" s="855"/>
      <c r="DR34" s="856"/>
      <c r="DS34" s="856"/>
      <c r="DT34" s="856"/>
      <c r="DU34" s="857"/>
      <c r="DV34" s="866"/>
      <c r="DW34" s="867"/>
      <c r="DX34" s="867"/>
      <c r="DY34" s="867"/>
      <c r="DZ34" s="868"/>
      <c r="EA34" s="244"/>
    </row>
    <row r="35" spans="1:131" s="245" customFormat="1" ht="26.25" customHeight="1" x14ac:dyDescent="0.15">
      <c r="A35" s="264">
        <v>8</v>
      </c>
      <c r="B35" s="836"/>
      <c r="C35" s="837"/>
      <c r="D35" s="837"/>
      <c r="E35" s="837"/>
      <c r="F35" s="837"/>
      <c r="G35" s="837"/>
      <c r="H35" s="837"/>
      <c r="I35" s="837"/>
      <c r="J35" s="837"/>
      <c r="K35" s="837"/>
      <c r="L35" s="837"/>
      <c r="M35" s="837"/>
      <c r="N35" s="837"/>
      <c r="O35" s="837"/>
      <c r="P35" s="838"/>
      <c r="Q35" s="839"/>
      <c r="R35" s="840"/>
      <c r="S35" s="840"/>
      <c r="T35" s="840"/>
      <c r="U35" s="840"/>
      <c r="V35" s="840"/>
      <c r="W35" s="840"/>
      <c r="X35" s="840"/>
      <c r="Y35" s="840"/>
      <c r="Z35" s="840"/>
      <c r="AA35" s="840"/>
      <c r="AB35" s="840"/>
      <c r="AC35" s="840"/>
      <c r="AD35" s="840"/>
      <c r="AE35" s="841"/>
      <c r="AF35" s="842"/>
      <c r="AG35" s="843"/>
      <c r="AH35" s="843"/>
      <c r="AI35" s="843"/>
      <c r="AJ35" s="844"/>
      <c r="AK35" s="911"/>
      <c r="AL35" s="865"/>
      <c r="AM35" s="865"/>
      <c r="AN35" s="865"/>
      <c r="AO35" s="865"/>
      <c r="AP35" s="865"/>
      <c r="AQ35" s="865"/>
      <c r="AR35" s="865"/>
      <c r="AS35" s="865"/>
      <c r="AT35" s="865"/>
      <c r="AU35" s="865"/>
      <c r="AV35" s="865"/>
      <c r="AW35" s="865"/>
      <c r="AX35" s="865"/>
      <c r="AY35" s="865"/>
      <c r="AZ35" s="912"/>
      <c r="BA35" s="912"/>
      <c r="BB35" s="912"/>
      <c r="BC35" s="912"/>
      <c r="BD35" s="912"/>
      <c r="BE35" s="909"/>
      <c r="BF35" s="909"/>
      <c r="BG35" s="909"/>
      <c r="BH35" s="909"/>
      <c r="BI35" s="910"/>
      <c r="BJ35" s="250"/>
      <c r="BK35" s="250"/>
      <c r="BL35" s="250"/>
      <c r="BM35" s="250"/>
      <c r="BN35" s="250"/>
      <c r="BO35" s="263"/>
      <c r="BP35" s="263"/>
      <c r="BQ35" s="260">
        <v>29</v>
      </c>
      <c r="BR35" s="261"/>
      <c r="BS35" s="849"/>
      <c r="BT35" s="850"/>
      <c r="BU35" s="850"/>
      <c r="BV35" s="850"/>
      <c r="BW35" s="850"/>
      <c r="BX35" s="850"/>
      <c r="BY35" s="850"/>
      <c r="BZ35" s="850"/>
      <c r="CA35" s="850"/>
      <c r="CB35" s="850"/>
      <c r="CC35" s="850"/>
      <c r="CD35" s="850"/>
      <c r="CE35" s="850"/>
      <c r="CF35" s="850"/>
      <c r="CG35" s="851"/>
      <c r="CH35" s="855"/>
      <c r="CI35" s="856"/>
      <c r="CJ35" s="856"/>
      <c r="CK35" s="856"/>
      <c r="CL35" s="857"/>
      <c r="CM35" s="855"/>
      <c r="CN35" s="856"/>
      <c r="CO35" s="856"/>
      <c r="CP35" s="856"/>
      <c r="CQ35" s="857"/>
      <c r="CR35" s="855"/>
      <c r="CS35" s="856"/>
      <c r="CT35" s="856"/>
      <c r="CU35" s="856"/>
      <c r="CV35" s="857"/>
      <c r="CW35" s="855"/>
      <c r="CX35" s="856"/>
      <c r="CY35" s="856"/>
      <c r="CZ35" s="856"/>
      <c r="DA35" s="857"/>
      <c r="DB35" s="855"/>
      <c r="DC35" s="856"/>
      <c r="DD35" s="856"/>
      <c r="DE35" s="856"/>
      <c r="DF35" s="857"/>
      <c r="DG35" s="855"/>
      <c r="DH35" s="856"/>
      <c r="DI35" s="856"/>
      <c r="DJ35" s="856"/>
      <c r="DK35" s="857"/>
      <c r="DL35" s="855"/>
      <c r="DM35" s="856"/>
      <c r="DN35" s="856"/>
      <c r="DO35" s="856"/>
      <c r="DP35" s="857"/>
      <c r="DQ35" s="855"/>
      <c r="DR35" s="856"/>
      <c r="DS35" s="856"/>
      <c r="DT35" s="856"/>
      <c r="DU35" s="857"/>
      <c r="DV35" s="866"/>
      <c r="DW35" s="867"/>
      <c r="DX35" s="867"/>
      <c r="DY35" s="867"/>
      <c r="DZ35" s="868"/>
      <c r="EA35" s="244"/>
    </row>
    <row r="36" spans="1:131" s="245" customFormat="1" ht="26.25" customHeight="1" x14ac:dyDescent="0.15">
      <c r="A36" s="264">
        <v>9</v>
      </c>
      <c r="B36" s="836"/>
      <c r="C36" s="837"/>
      <c r="D36" s="837"/>
      <c r="E36" s="837"/>
      <c r="F36" s="837"/>
      <c r="G36" s="837"/>
      <c r="H36" s="837"/>
      <c r="I36" s="837"/>
      <c r="J36" s="837"/>
      <c r="K36" s="837"/>
      <c r="L36" s="837"/>
      <c r="M36" s="837"/>
      <c r="N36" s="837"/>
      <c r="O36" s="837"/>
      <c r="P36" s="838"/>
      <c r="Q36" s="839"/>
      <c r="R36" s="840"/>
      <c r="S36" s="840"/>
      <c r="T36" s="840"/>
      <c r="U36" s="840"/>
      <c r="V36" s="840"/>
      <c r="W36" s="840"/>
      <c r="X36" s="840"/>
      <c r="Y36" s="840"/>
      <c r="Z36" s="840"/>
      <c r="AA36" s="840"/>
      <c r="AB36" s="840"/>
      <c r="AC36" s="840"/>
      <c r="AD36" s="840"/>
      <c r="AE36" s="841"/>
      <c r="AF36" s="842"/>
      <c r="AG36" s="843"/>
      <c r="AH36" s="843"/>
      <c r="AI36" s="843"/>
      <c r="AJ36" s="844"/>
      <c r="AK36" s="911"/>
      <c r="AL36" s="865"/>
      <c r="AM36" s="865"/>
      <c r="AN36" s="865"/>
      <c r="AO36" s="865"/>
      <c r="AP36" s="865"/>
      <c r="AQ36" s="865"/>
      <c r="AR36" s="865"/>
      <c r="AS36" s="865"/>
      <c r="AT36" s="865"/>
      <c r="AU36" s="865"/>
      <c r="AV36" s="865"/>
      <c r="AW36" s="865"/>
      <c r="AX36" s="865"/>
      <c r="AY36" s="865"/>
      <c r="AZ36" s="912"/>
      <c r="BA36" s="912"/>
      <c r="BB36" s="912"/>
      <c r="BC36" s="912"/>
      <c r="BD36" s="912"/>
      <c r="BE36" s="909"/>
      <c r="BF36" s="909"/>
      <c r="BG36" s="909"/>
      <c r="BH36" s="909"/>
      <c r="BI36" s="910"/>
      <c r="BJ36" s="250"/>
      <c r="BK36" s="250"/>
      <c r="BL36" s="250"/>
      <c r="BM36" s="250"/>
      <c r="BN36" s="250"/>
      <c r="BO36" s="263"/>
      <c r="BP36" s="263"/>
      <c r="BQ36" s="260">
        <v>30</v>
      </c>
      <c r="BR36" s="261"/>
      <c r="BS36" s="849"/>
      <c r="BT36" s="850"/>
      <c r="BU36" s="850"/>
      <c r="BV36" s="850"/>
      <c r="BW36" s="850"/>
      <c r="BX36" s="850"/>
      <c r="BY36" s="850"/>
      <c r="BZ36" s="850"/>
      <c r="CA36" s="850"/>
      <c r="CB36" s="850"/>
      <c r="CC36" s="850"/>
      <c r="CD36" s="850"/>
      <c r="CE36" s="850"/>
      <c r="CF36" s="850"/>
      <c r="CG36" s="851"/>
      <c r="CH36" s="855"/>
      <c r="CI36" s="856"/>
      <c r="CJ36" s="856"/>
      <c r="CK36" s="856"/>
      <c r="CL36" s="857"/>
      <c r="CM36" s="855"/>
      <c r="CN36" s="856"/>
      <c r="CO36" s="856"/>
      <c r="CP36" s="856"/>
      <c r="CQ36" s="857"/>
      <c r="CR36" s="855"/>
      <c r="CS36" s="856"/>
      <c r="CT36" s="856"/>
      <c r="CU36" s="856"/>
      <c r="CV36" s="857"/>
      <c r="CW36" s="855"/>
      <c r="CX36" s="856"/>
      <c r="CY36" s="856"/>
      <c r="CZ36" s="856"/>
      <c r="DA36" s="857"/>
      <c r="DB36" s="855"/>
      <c r="DC36" s="856"/>
      <c r="DD36" s="856"/>
      <c r="DE36" s="856"/>
      <c r="DF36" s="857"/>
      <c r="DG36" s="855"/>
      <c r="DH36" s="856"/>
      <c r="DI36" s="856"/>
      <c r="DJ36" s="856"/>
      <c r="DK36" s="857"/>
      <c r="DL36" s="855"/>
      <c r="DM36" s="856"/>
      <c r="DN36" s="856"/>
      <c r="DO36" s="856"/>
      <c r="DP36" s="857"/>
      <c r="DQ36" s="855"/>
      <c r="DR36" s="856"/>
      <c r="DS36" s="856"/>
      <c r="DT36" s="856"/>
      <c r="DU36" s="857"/>
      <c r="DV36" s="866"/>
      <c r="DW36" s="867"/>
      <c r="DX36" s="867"/>
      <c r="DY36" s="867"/>
      <c r="DZ36" s="868"/>
      <c r="EA36" s="244"/>
    </row>
    <row r="37" spans="1:131" s="245" customFormat="1" ht="26.25" customHeight="1" x14ac:dyDescent="0.15">
      <c r="A37" s="264">
        <v>10</v>
      </c>
      <c r="B37" s="836"/>
      <c r="C37" s="837"/>
      <c r="D37" s="837"/>
      <c r="E37" s="837"/>
      <c r="F37" s="837"/>
      <c r="G37" s="837"/>
      <c r="H37" s="837"/>
      <c r="I37" s="837"/>
      <c r="J37" s="837"/>
      <c r="K37" s="837"/>
      <c r="L37" s="837"/>
      <c r="M37" s="837"/>
      <c r="N37" s="837"/>
      <c r="O37" s="837"/>
      <c r="P37" s="838"/>
      <c r="Q37" s="839"/>
      <c r="R37" s="840"/>
      <c r="S37" s="840"/>
      <c r="T37" s="840"/>
      <c r="U37" s="840"/>
      <c r="V37" s="840"/>
      <c r="W37" s="840"/>
      <c r="X37" s="840"/>
      <c r="Y37" s="840"/>
      <c r="Z37" s="840"/>
      <c r="AA37" s="840"/>
      <c r="AB37" s="840"/>
      <c r="AC37" s="840"/>
      <c r="AD37" s="840"/>
      <c r="AE37" s="841"/>
      <c r="AF37" s="842"/>
      <c r="AG37" s="843"/>
      <c r="AH37" s="843"/>
      <c r="AI37" s="843"/>
      <c r="AJ37" s="844"/>
      <c r="AK37" s="911"/>
      <c r="AL37" s="865"/>
      <c r="AM37" s="865"/>
      <c r="AN37" s="865"/>
      <c r="AO37" s="865"/>
      <c r="AP37" s="865"/>
      <c r="AQ37" s="865"/>
      <c r="AR37" s="865"/>
      <c r="AS37" s="865"/>
      <c r="AT37" s="865"/>
      <c r="AU37" s="865"/>
      <c r="AV37" s="865"/>
      <c r="AW37" s="865"/>
      <c r="AX37" s="865"/>
      <c r="AY37" s="865"/>
      <c r="AZ37" s="912"/>
      <c r="BA37" s="912"/>
      <c r="BB37" s="912"/>
      <c r="BC37" s="912"/>
      <c r="BD37" s="912"/>
      <c r="BE37" s="909"/>
      <c r="BF37" s="909"/>
      <c r="BG37" s="909"/>
      <c r="BH37" s="909"/>
      <c r="BI37" s="910"/>
      <c r="BJ37" s="250"/>
      <c r="BK37" s="250"/>
      <c r="BL37" s="250"/>
      <c r="BM37" s="250"/>
      <c r="BN37" s="250"/>
      <c r="BO37" s="263"/>
      <c r="BP37" s="263"/>
      <c r="BQ37" s="260">
        <v>31</v>
      </c>
      <c r="BR37" s="261"/>
      <c r="BS37" s="849"/>
      <c r="BT37" s="850"/>
      <c r="BU37" s="850"/>
      <c r="BV37" s="850"/>
      <c r="BW37" s="850"/>
      <c r="BX37" s="850"/>
      <c r="BY37" s="850"/>
      <c r="BZ37" s="850"/>
      <c r="CA37" s="850"/>
      <c r="CB37" s="850"/>
      <c r="CC37" s="850"/>
      <c r="CD37" s="850"/>
      <c r="CE37" s="850"/>
      <c r="CF37" s="850"/>
      <c r="CG37" s="851"/>
      <c r="CH37" s="855"/>
      <c r="CI37" s="856"/>
      <c r="CJ37" s="856"/>
      <c r="CK37" s="856"/>
      <c r="CL37" s="857"/>
      <c r="CM37" s="855"/>
      <c r="CN37" s="856"/>
      <c r="CO37" s="856"/>
      <c r="CP37" s="856"/>
      <c r="CQ37" s="857"/>
      <c r="CR37" s="855"/>
      <c r="CS37" s="856"/>
      <c r="CT37" s="856"/>
      <c r="CU37" s="856"/>
      <c r="CV37" s="857"/>
      <c r="CW37" s="855"/>
      <c r="CX37" s="856"/>
      <c r="CY37" s="856"/>
      <c r="CZ37" s="856"/>
      <c r="DA37" s="857"/>
      <c r="DB37" s="855"/>
      <c r="DC37" s="856"/>
      <c r="DD37" s="856"/>
      <c r="DE37" s="856"/>
      <c r="DF37" s="857"/>
      <c r="DG37" s="855"/>
      <c r="DH37" s="856"/>
      <c r="DI37" s="856"/>
      <c r="DJ37" s="856"/>
      <c r="DK37" s="857"/>
      <c r="DL37" s="855"/>
      <c r="DM37" s="856"/>
      <c r="DN37" s="856"/>
      <c r="DO37" s="856"/>
      <c r="DP37" s="857"/>
      <c r="DQ37" s="855"/>
      <c r="DR37" s="856"/>
      <c r="DS37" s="856"/>
      <c r="DT37" s="856"/>
      <c r="DU37" s="857"/>
      <c r="DV37" s="866"/>
      <c r="DW37" s="867"/>
      <c r="DX37" s="867"/>
      <c r="DY37" s="867"/>
      <c r="DZ37" s="868"/>
      <c r="EA37" s="244"/>
    </row>
    <row r="38" spans="1:131" s="245" customFormat="1" ht="26.25" customHeight="1" x14ac:dyDescent="0.15">
      <c r="A38" s="264">
        <v>11</v>
      </c>
      <c r="B38" s="836"/>
      <c r="C38" s="837"/>
      <c r="D38" s="837"/>
      <c r="E38" s="837"/>
      <c r="F38" s="837"/>
      <c r="G38" s="837"/>
      <c r="H38" s="837"/>
      <c r="I38" s="837"/>
      <c r="J38" s="837"/>
      <c r="K38" s="837"/>
      <c r="L38" s="837"/>
      <c r="M38" s="837"/>
      <c r="N38" s="837"/>
      <c r="O38" s="837"/>
      <c r="P38" s="838"/>
      <c r="Q38" s="839"/>
      <c r="R38" s="840"/>
      <c r="S38" s="840"/>
      <c r="T38" s="840"/>
      <c r="U38" s="840"/>
      <c r="V38" s="840"/>
      <c r="W38" s="840"/>
      <c r="X38" s="840"/>
      <c r="Y38" s="840"/>
      <c r="Z38" s="840"/>
      <c r="AA38" s="840"/>
      <c r="AB38" s="840"/>
      <c r="AC38" s="840"/>
      <c r="AD38" s="840"/>
      <c r="AE38" s="841"/>
      <c r="AF38" s="842"/>
      <c r="AG38" s="843"/>
      <c r="AH38" s="843"/>
      <c r="AI38" s="843"/>
      <c r="AJ38" s="844"/>
      <c r="AK38" s="911"/>
      <c r="AL38" s="865"/>
      <c r="AM38" s="865"/>
      <c r="AN38" s="865"/>
      <c r="AO38" s="865"/>
      <c r="AP38" s="865"/>
      <c r="AQ38" s="865"/>
      <c r="AR38" s="865"/>
      <c r="AS38" s="865"/>
      <c r="AT38" s="865"/>
      <c r="AU38" s="865"/>
      <c r="AV38" s="865"/>
      <c r="AW38" s="865"/>
      <c r="AX38" s="865"/>
      <c r="AY38" s="865"/>
      <c r="AZ38" s="912"/>
      <c r="BA38" s="912"/>
      <c r="BB38" s="912"/>
      <c r="BC38" s="912"/>
      <c r="BD38" s="912"/>
      <c r="BE38" s="909"/>
      <c r="BF38" s="909"/>
      <c r="BG38" s="909"/>
      <c r="BH38" s="909"/>
      <c r="BI38" s="910"/>
      <c r="BJ38" s="250"/>
      <c r="BK38" s="250"/>
      <c r="BL38" s="250"/>
      <c r="BM38" s="250"/>
      <c r="BN38" s="250"/>
      <c r="BO38" s="263"/>
      <c r="BP38" s="263"/>
      <c r="BQ38" s="260">
        <v>32</v>
      </c>
      <c r="BR38" s="261"/>
      <c r="BS38" s="849"/>
      <c r="BT38" s="850"/>
      <c r="BU38" s="850"/>
      <c r="BV38" s="850"/>
      <c r="BW38" s="850"/>
      <c r="BX38" s="850"/>
      <c r="BY38" s="850"/>
      <c r="BZ38" s="850"/>
      <c r="CA38" s="850"/>
      <c r="CB38" s="850"/>
      <c r="CC38" s="850"/>
      <c r="CD38" s="850"/>
      <c r="CE38" s="850"/>
      <c r="CF38" s="850"/>
      <c r="CG38" s="851"/>
      <c r="CH38" s="855"/>
      <c r="CI38" s="856"/>
      <c r="CJ38" s="856"/>
      <c r="CK38" s="856"/>
      <c r="CL38" s="857"/>
      <c r="CM38" s="855"/>
      <c r="CN38" s="856"/>
      <c r="CO38" s="856"/>
      <c r="CP38" s="856"/>
      <c r="CQ38" s="857"/>
      <c r="CR38" s="855"/>
      <c r="CS38" s="856"/>
      <c r="CT38" s="856"/>
      <c r="CU38" s="856"/>
      <c r="CV38" s="857"/>
      <c r="CW38" s="855"/>
      <c r="CX38" s="856"/>
      <c r="CY38" s="856"/>
      <c r="CZ38" s="856"/>
      <c r="DA38" s="857"/>
      <c r="DB38" s="855"/>
      <c r="DC38" s="856"/>
      <c r="DD38" s="856"/>
      <c r="DE38" s="856"/>
      <c r="DF38" s="857"/>
      <c r="DG38" s="855"/>
      <c r="DH38" s="856"/>
      <c r="DI38" s="856"/>
      <c r="DJ38" s="856"/>
      <c r="DK38" s="857"/>
      <c r="DL38" s="855"/>
      <c r="DM38" s="856"/>
      <c r="DN38" s="856"/>
      <c r="DO38" s="856"/>
      <c r="DP38" s="857"/>
      <c r="DQ38" s="855"/>
      <c r="DR38" s="856"/>
      <c r="DS38" s="856"/>
      <c r="DT38" s="856"/>
      <c r="DU38" s="857"/>
      <c r="DV38" s="866"/>
      <c r="DW38" s="867"/>
      <c r="DX38" s="867"/>
      <c r="DY38" s="867"/>
      <c r="DZ38" s="868"/>
      <c r="EA38" s="244"/>
    </row>
    <row r="39" spans="1:131" s="245" customFormat="1" ht="26.25" customHeight="1" x14ac:dyDescent="0.15">
      <c r="A39" s="264">
        <v>12</v>
      </c>
      <c r="B39" s="836"/>
      <c r="C39" s="837"/>
      <c r="D39" s="837"/>
      <c r="E39" s="837"/>
      <c r="F39" s="837"/>
      <c r="G39" s="837"/>
      <c r="H39" s="837"/>
      <c r="I39" s="837"/>
      <c r="J39" s="837"/>
      <c r="K39" s="837"/>
      <c r="L39" s="837"/>
      <c r="M39" s="837"/>
      <c r="N39" s="837"/>
      <c r="O39" s="837"/>
      <c r="P39" s="838"/>
      <c r="Q39" s="839"/>
      <c r="R39" s="840"/>
      <c r="S39" s="840"/>
      <c r="T39" s="840"/>
      <c r="U39" s="840"/>
      <c r="V39" s="840"/>
      <c r="W39" s="840"/>
      <c r="X39" s="840"/>
      <c r="Y39" s="840"/>
      <c r="Z39" s="840"/>
      <c r="AA39" s="840"/>
      <c r="AB39" s="840"/>
      <c r="AC39" s="840"/>
      <c r="AD39" s="840"/>
      <c r="AE39" s="841"/>
      <c r="AF39" s="842"/>
      <c r="AG39" s="843"/>
      <c r="AH39" s="843"/>
      <c r="AI39" s="843"/>
      <c r="AJ39" s="844"/>
      <c r="AK39" s="911"/>
      <c r="AL39" s="865"/>
      <c r="AM39" s="865"/>
      <c r="AN39" s="865"/>
      <c r="AO39" s="865"/>
      <c r="AP39" s="865"/>
      <c r="AQ39" s="865"/>
      <c r="AR39" s="865"/>
      <c r="AS39" s="865"/>
      <c r="AT39" s="865"/>
      <c r="AU39" s="865"/>
      <c r="AV39" s="865"/>
      <c r="AW39" s="865"/>
      <c r="AX39" s="865"/>
      <c r="AY39" s="865"/>
      <c r="AZ39" s="912"/>
      <c r="BA39" s="912"/>
      <c r="BB39" s="912"/>
      <c r="BC39" s="912"/>
      <c r="BD39" s="912"/>
      <c r="BE39" s="909"/>
      <c r="BF39" s="909"/>
      <c r="BG39" s="909"/>
      <c r="BH39" s="909"/>
      <c r="BI39" s="910"/>
      <c r="BJ39" s="250"/>
      <c r="BK39" s="250"/>
      <c r="BL39" s="250"/>
      <c r="BM39" s="250"/>
      <c r="BN39" s="250"/>
      <c r="BO39" s="263"/>
      <c r="BP39" s="263"/>
      <c r="BQ39" s="260">
        <v>33</v>
      </c>
      <c r="BR39" s="261"/>
      <c r="BS39" s="849"/>
      <c r="BT39" s="850"/>
      <c r="BU39" s="850"/>
      <c r="BV39" s="850"/>
      <c r="BW39" s="850"/>
      <c r="BX39" s="850"/>
      <c r="BY39" s="850"/>
      <c r="BZ39" s="850"/>
      <c r="CA39" s="850"/>
      <c r="CB39" s="850"/>
      <c r="CC39" s="850"/>
      <c r="CD39" s="850"/>
      <c r="CE39" s="850"/>
      <c r="CF39" s="850"/>
      <c r="CG39" s="851"/>
      <c r="CH39" s="855"/>
      <c r="CI39" s="856"/>
      <c r="CJ39" s="856"/>
      <c r="CK39" s="856"/>
      <c r="CL39" s="857"/>
      <c r="CM39" s="855"/>
      <c r="CN39" s="856"/>
      <c r="CO39" s="856"/>
      <c r="CP39" s="856"/>
      <c r="CQ39" s="857"/>
      <c r="CR39" s="855"/>
      <c r="CS39" s="856"/>
      <c r="CT39" s="856"/>
      <c r="CU39" s="856"/>
      <c r="CV39" s="857"/>
      <c r="CW39" s="855"/>
      <c r="CX39" s="856"/>
      <c r="CY39" s="856"/>
      <c r="CZ39" s="856"/>
      <c r="DA39" s="857"/>
      <c r="DB39" s="855"/>
      <c r="DC39" s="856"/>
      <c r="DD39" s="856"/>
      <c r="DE39" s="856"/>
      <c r="DF39" s="857"/>
      <c r="DG39" s="855"/>
      <c r="DH39" s="856"/>
      <c r="DI39" s="856"/>
      <c r="DJ39" s="856"/>
      <c r="DK39" s="857"/>
      <c r="DL39" s="855"/>
      <c r="DM39" s="856"/>
      <c r="DN39" s="856"/>
      <c r="DO39" s="856"/>
      <c r="DP39" s="857"/>
      <c r="DQ39" s="855"/>
      <c r="DR39" s="856"/>
      <c r="DS39" s="856"/>
      <c r="DT39" s="856"/>
      <c r="DU39" s="857"/>
      <c r="DV39" s="866"/>
      <c r="DW39" s="867"/>
      <c r="DX39" s="867"/>
      <c r="DY39" s="867"/>
      <c r="DZ39" s="868"/>
      <c r="EA39" s="244"/>
    </row>
    <row r="40" spans="1:131" s="245" customFormat="1" ht="26.25" customHeight="1" x14ac:dyDescent="0.15">
      <c r="A40" s="259">
        <v>13</v>
      </c>
      <c r="B40" s="836"/>
      <c r="C40" s="837"/>
      <c r="D40" s="837"/>
      <c r="E40" s="837"/>
      <c r="F40" s="837"/>
      <c r="G40" s="837"/>
      <c r="H40" s="837"/>
      <c r="I40" s="837"/>
      <c r="J40" s="837"/>
      <c r="K40" s="837"/>
      <c r="L40" s="837"/>
      <c r="M40" s="837"/>
      <c r="N40" s="837"/>
      <c r="O40" s="837"/>
      <c r="P40" s="838"/>
      <c r="Q40" s="839"/>
      <c r="R40" s="840"/>
      <c r="S40" s="840"/>
      <c r="T40" s="840"/>
      <c r="U40" s="840"/>
      <c r="V40" s="840"/>
      <c r="W40" s="840"/>
      <c r="X40" s="840"/>
      <c r="Y40" s="840"/>
      <c r="Z40" s="840"/>
      <c r="AA40" s="840"/>
      <c r="AB40" s="840"/>
      <c r="AC40" s="840"/>
      <c r="AD40" s="840"/>
      <c r="AE40" s="841"/>
      <c r="AF40" s="842"/>
      <c r="AG40" s="843"/>
      <c r="AH40" s="843"/>
      <c r="AI40" s="843"/>
      <c r="AJ40" s="844"/>
      <c r="AK40" s="911"/>
      <c r="AL40" s="865"/>
      <c r="AM40" s="865"/>
      <c r="AN40" s="865"/>
      <c r="AO40" s="865"/>
      <c r="AP40" s="865"/>
      <c r="AQ40" s="865"/>
      <c r="AR40" s="865"/>
      <c r="AS40" s="865"/>
      <c r="AT40" s="865"/>
      <c r="AU40" s="865"/>
      <c r="AV40" s="865"/>
      <c r="AW40" s="865"/>
      <c r="AX40" s="865"/>
      <c r="AY40" s="865"/>
      <c r="AZ40" s="912"/>
      <c r="BA40" s="912"/>
      <c r="BB40" s="912"/>
      <c r="BC40" s="912"/>
      <c r="BD40" s="912"/>
      <c r="BE40" s="909"/>
      <c r="BF40" s="909"/>
      <c r="BG40" s="909"/>
      <c r="BH40" s="909"/>
      <c r="BI40" s="910"/>
      <c r="BJ40" s="250"/>
      <c r="BK40" s="250"/>
      <c r="BL40" s="250"/>
      <c r="BM40" s="250"/>
      <c r="BN40" s="250"/>
      <c r="BO40" s="263"/>
      <c r="BP40" s="263"/>
      <c r="BQ40" s="260">
        <v>34</v>
      </c>
      <c r="BR40" s="261"/>
      <c r="BS40" s="849"/>
      <c r="BT40" s="850"/>
      <c r="BU40" s="850"/>
      <c r="BV40" s="850"/>
      <c r="BW40" s="850"/>
      <c r="BX40" s="850"/>
      <c r="BY40" s="850"/>
      <c r="BZ40" s="850"/>
      <c r="CA40" s="850"/>
      <c r="CB40" s="850"/>
      <c r="CC40" s="850"/>
      <c r="CD40" s="850"/>
      <c r="CE40" s="850"/>
      <c r="CF40" s="850"/>
      <c r="CG40" s="851"/>
      <c r="CH40" s="855"/>
      <c r="CI40" s="856"/>
      <c r="CJ40" s="856"/>
      <c r="CK40" s="856"/>
      <c r="CL40" s="857"/>
      <c r="CM40" s="855"/>
      <c r="CN40" s="856"/>
      <c r="CO40" s="856"/>
      <c r="CP40" s="856"/>
      <c r="CQ40" s="857"/>
      <c r="CR40" s="855"/>
      <c r="CS40" s="856"/>
      <c r="CT40" s="856"/>
      <c r="CU40" s="856"/>
      <c r="CV40" s="857"/>
      <c r="CW40" s="855"/>
      <c r="CX40" s="856"/>
      <c r="CY40" s="856"/>
      <c r="CZ40" s="856"/>
      <c r="DA40" s="857"/>
      <c r="DB40" s="855"/>
      <c r="DC40" s="856"/>
      <c r="DD40" s="856"/>
      <c r="DE40" s="856"/>
      <c r="DF40" s="857"/>
      <c r="DG40" s="855"/>
      <c r="DH40" s="856"/>
      <c r="DI40" s="856"/>
      <c r="DJ40" s="856"/>
      <c r="DK40" s="857"/>
      <c r="DL40" s="855"/>
      <c r="DM40" s="856"/>
      <c r="DN40" s="856"/>
      <c r="DO40" s="856"/>
      <c r="DP40" s="857"/>
      <c r="DQ40" s="855"/>
      <c r="DR40" s="856"/>
      <c r="DS40" s="856"/>
      <c r="DT40" s="856"/>
      <c r="DU40" s="857"/>
      <c r="DV40" s="866"/>
      <c r="DW40" s="867"/>
      <c r="DX40" s="867"/>
      <c r="DY40" s="867"/>
      <c r="DZ40" s="868"/>
      <c r="EA40" s="244"/>
    </row>
    <row r="41" spans="1:131" s="245" customFormat="1" ht="26.25" customHeight="1" x14ac:dyDescent="0.15">
      <c r="A41" s="259">
        <v>14</v>
      </c>
      <c r="B41" s="836"/>
      <c r="C41" s="837"/>
      <c r="D41" s="837"/>
      <c r="E41" s="837"/>
      <c r="F41" s="837"/>
      <c r="G41" s="837"/>
      <c r="H41" s="837"/>
      <c r="I41" s="837"/>
      <c r="J41" s="837"/>
      <c r="K41" s="837"/>
      <c r="L41" s="837"/>
      <c r="M41" s="837"/>
      <c r="N41" s="837"/>
      <c r="O41" s="837"/>
      <c r="P41" s="838"/>
      <c r="Q41" s="839"/>
      <c r="R41" s="840"/>
      <c r="S41" s="840"/>
      <c r="T41" s="840"/>
      <c r="U41" s="840"/>
      <c r="V41" s="840"/>
      <c r="W41" s="840"/>
      <c r="X41" s="840"/>
      <c r="Y41" s="840"/>
      <c r="Z41" s="840"/>
      <c r="AA41" s="840"/>
      <c r="AB41" s="840"/>
      <c r="AC41" s="840"/>
      <c r="AD41" s="840"/>
      <c r="AE41" s="841"/>
      <c r="AF41" s="842"/>
      <c r="AG41" s="843"/>
      <c r="AH41" s="843"/>
      <c r="AI41" s="843"/>
      <c r="AJ41" s="844"/>
      <c r="AK41" s="911"/>
      <c r="AL41" s="865"/>
      <c r="AM41" s="865"/>
      <c r="AN41" s="865"/>
      <c r="AO41" s="865"/>
      <c r="AP41" s="865"/>
      <c r="AQ41" s="865"/>
      <c r="AR41" s="865"/>
      <c r="AS41" s="865"/>
      <c r="AT41" s="865"/>
      <c r="AU41" s="865"/>
      <c r="AV41" s="865"/>
      <c r="AW41" s="865"/>
      <c r="AX41" s="865"/>
      <c r="AY41" s="865"/>
      <c r="AZ41" s="912"/>
      <c r="BA41" s="912"/>
      <c r="BB41" s="912"/>
      <c r="BC41" s="912"/>
      <c r="BD41" s="912"/>
      <c r="BE41" s="909"/>
      <c r="BF41" s="909"/>
      <c r="BG41" s="909"/>
      <c r="BH41" s="909"/>
      <c r="BI41" s="910"/>
      <c r="BJ41" s="250"/>
      <c r="BK41" s="250"/>
      <c r="BL41" s="250"/>
      <c r="BM41" s="250"/>
      <c r="BN41" s="250"/>
      <c r="BO41" s="263"/>
      <c r="BP41" s="263"/>
      <c r="BQ41" s="260">
        <v>35</v>
      </c>
      <c r="BR41" s="261"/>
      <c r="BS41" s="849"/>
      <c r="BT41" s="850"/>
      <c r="BU41" s="850"/>
      <c r="BV41" s="850"/>
      <c r="BW41" s="850"/>
      <c r="BX41" s="850"/>
      <c r="BY41" s="850"/>
      <c r="BZ41" s="850"/>
      <c r="CA41" s="850"/>
      <c r="CB41" s="850"/>
      <c r="CC41" s="850"/>
      <c r="CD41" s="850"/>
      <c r="CE41" s="850"/>
      <c r="CF41" s="850"/>
      <c r="CG41" s="851"/>
      <c r="CH41" s="855"/>
      <c r="CI41" s="856"/>
      <c r="CJ41" s="856"/>
      <c r="CK41" s="856"/>
      <c r="CL41" s="857"/>
      <c r="CM41" s="855"/>
      <c r="CN41" s="856"/>
      <c r="CO41" s="856"/>
      <c r="CP41" s="856"/>
      <c r="CQ41" s="857"/>
      <c r="CR41" s="855"/>
      <c r="CS41" s="856"/>
      <c r="CT41" s="856"/>
      <c r="CU41" s="856"/>
      <c r="CV41" s="857"/>
      <c r="CW41" s="855"/>
      <c r="CX41" s="856"/>
      <c r="CY41" s="856"/>
      <c r="CZ41" s="856"/>
      <c r="DA41" s="857"/>
      <c r="DB41" s="855"/>
      <c r="DC41" s="856"/>
      <c r="DD41" s="856"/>
      <c r="DE41" s="856"/>
      <c r="DF41" s="857"/>
      <c r="DG41" s="855"/>
      <c r="DH41" s="856"/>
      <c r="DI41" s="856"/>
      <c r="DJ41" s="856"/>
      <c r="DK41" s="857"/>
      <c r="DL41" s="855"/>
      <c r="DM41" s="856"/>
      <c r="DN41" s="856"/>
      <c r="DO41" s="856"/>
      <c r="DP41" s="857"/>
      <c r="DQ41" s="855"/>
      <c r="DR41" s="856"/>
      <c r="DS41" s="856"/>
      <c r="DT41" s="856"/>
      <c r="DU41" s="857"/>
      <c r="DV41" s="866"/>
      <c r="DW41" s="867"/>
      <c r="DX41" s="867"/>
      <c r="DY41" s="867"/>
      <c r="DZ41" s="868"/>
      <c r="EA41" s="244"/>
    </row>
    <row r="42" spans="1:131" s="245" customFormat="1" ht="26.25" customHeight="1" x14ac:dyDescent="0.15">
      <c r="A42" s="259">
        <v>15</v>
      </c>
      <c r="B42" s="836"/>
      <c r="C42" s="837"/>
      <c r="D42" s="837"/>
      <c r="E42" s="837"/>
      <c r="F42" s="837"/>
      <c r="G42" s="837"/>
      <c r="H42" s="837"/>
      <c r="I42" s="837"/>
      <c r="J42" s="837"/>
      <c r="K42" s="837"/>
      <c r="L42" s="837"/>
      <c r="M42" s="837"/>
      <c r="N42" s="837"/>
      <c r="O42" s="837"/>
      <c r="P42" s="838"/>
      <c r="Q42" s="839"/>
      <c r="R42" s="840"/>
      <c r="S42" s="840"/>
      <c r="T42" s="840"/>
      <c r="U42" s="840"/>
      <c r="V42" s="840"/>
      <c r="W42" s="840"/>
      <c r="X42" s="840"/>
      <c r="Y42" s="840"/>
      <c r="Z42" s="840"/>
      <c r="AA42" s="840"/>
      <c r="AB42" s="840"/>
      <c r="AC42" s="840"/>
      <c r="AD42" s="840"/>
      <c r="AE42" s="841"/>
      <c r="AF42" s="842"/>
      <c r="AG42" s="843"/>
      <c r="AH42" s="843"/>
      <c r="AI42" s="843"/>
      <c r="AJ42" s="844"/>
      <c r="AK42" s="911"/>
      <c r="AL42" s="865"/>
      <c r="AM42" s="865"/>
      <c r="AN42" s="865"/>
      <c r="AO42" s="865"/>
      <c r="AP42" s="865"/>
      <c r="AQ42" s="865"/>
      <c r="AR42" s="865"/>
      <c r="AS42" s="865"/>
      <c r="AT42" s="865"/>
      <c r="AU42" s="865"/>
      <c r="AV42" s="865"/>
      <c r="AW42" s="865"/>
      <c r="AX42" s="865"/>
      <c r="AY42" s="865"/>
      <c r="AZ42" s="912"/>
      <c r="BA42" s="912"/>
      <c r="BB42" s="912"/>
      <c r="BC42" s="912"/>
      <c r="BD42" s="912"/>
      <c r="BE42" s="909"/>
      <c r="BF42" s="909"/>
      <c r="BG42" s="909"/>
      <c r="BH42" s="909"/>
      <c r="BI42" s="910"/>
      <c r="BJ42" s="250"/>
      <c r="BK42" s="250"/>
      <c r="BL42" s="250"/>
      <c r="BM42" s="250"/>
      <c r="BN42" s="250"/>
      <c r="BO42" s="263"/>
      <c r="BP42" s="263"/>
      <c r="BQ42" s="260">
        <v>36</v>
      </c>
      <c r="BR42" s="261"/>
      <c r="BS42" s="849"/>
      <c r="BT42" s="850"/>
      <c r="BU42" s="850"/>
      <c r="BV42" s="850"/>
      <c r="BW42" s="850"/>
      <c r="BX42" s="850"/>
      <c r="BY42" s="850"/>
      <c r="BZ42" s="850"/>
      <c r="CA42" s="850"/>
      <c r="CB42" s="850"/>
      <c r="CC42" s="850"/>
      <c r="CD42" s="850"/>
      <c r="CE42" s="850"/>
      <c r="CF42" s="850"/>
      <c r="CG42" s="851"/>
      <c r="CH42" s="855"/>
      <c r="CI42" s="856"/>
      <c r="CJ42" s="856"/>
      <c r="CK42" s="856"/>
      <c r="CL42" s="857"/>
      <c r="CM42" s="855"/>
      <c r="CN42" s="856"/>
      <c r="CO42" s="856"/>
      <c r="CP42" s="856"/>
      <c r="CQ42" s="857"/>
      <c r="CR42" s="855"/>
      <c r="CS42" s="856"/>
      <c r="CT42" s="856"/>
      <c r="CU42" s="856"/>
      <c r="CV42" s="857"/>
      <c r="CW42" s="855"/>
      <c r="CX42" s="856"/>
      <c r="CY42" s="856"/>
      <c r="CZ42" s="856"/>
      <c r="DA42" s="857"/>
      <c r="DB42" s="855"/>
      <c r="DC42" s="856"/>
      <c r="DD42" s="856"/>
      <c r="DE42" s="856"/>
      <c r="DF42" s="857"/>
      <c r="DG42" s="855"/>
      <c r="DH42" s="856"/>
      <c r="DI42" s="856"/>
      <c r="DJ42" s="856"/>
      <c r="DK42" s="857"/>
      <c r="DL42" s="855"/>
      <c r="DM42" s="856"/>
      <c r="DN42" s="856"/>
      <c r="DO42" s="856"/>
      <c r="DP42" s="857"/>
      <c r="DQ42" s="855"/>
      <c r="DR42" s="856"/>
      <c r="DS42" s="856"/>
      <c r="DT42" s="856"/>
      <c r="DU42" s="857"/>
      <c r="DV42" s="866"/>
      <c r="DW42" s="867"/>
      <c r="DX42" s="867"/>
      <c r="DY42" s="867"/>
      <c r="DZ42" s="868"/>
      <c r="EA42" s="244"/>
    </row>
    <row r="43" spans="1:131" s="245" customFormat="1" ht="26.25" customHeight="1" x14ac:dyDescent="0.15">
      <c r="A43" s="259">
        <v>16</v>
      </c>
      <c r="B43" s="836"/>
      <c r="C43" s="837"/>
      <c r="D43" s="837"/>
      <c r="E43" s="837"/>
      <c r="F43" s="837"/>
      <c r="G43" s="837"/>
      <c r="H43" s="837"/>
      <c r="I43" s="837"/>
      <c r="J43" s="837"/>
      <c r="K43" s="837"/>
      <c r="L43" s="837"/>
      <c r="M43" s="837"/>
      <c r="N43" s="837"/>
      <c r="O43" s="837"/>
      <c r="P43" s="838"/>
      <c r="Q43" s="839"/>
      <c r="R43" s="840"/>
      <c r="S43" s="840"/>
      <c r="T43" s="840"/>
      <c r="U43" s="840"/>
      <c r="V43" s="840"/>
      <c r="W43" s="840"/>
      <c r="X43" s="840"/>
      <c r="Y43" s="840"/>
      <c r="Z43" s="840"/>
      <c r="AA43" s="840"/>
      <c r="AB43" s="840"/>
      <c r="AC43" s="840"/>
      <c r="AD43" s="840"/>
      <c r="AE43" s="841"/>
      <c r="AF43" s="842"/>
      <c r="AG43" s="843"/>
      <c r="AH43" s="843"/>
      <c r="AI43" s="843"/>
      <c r="AJ43" s="844"/>
      <c r="AK43" s="911"/>
      <c r="AL43" s="865"/>
      <c r="AM43" s="865"/>
      <c r="AN43" s="865"/>
      <c r="AO43" s="865"/>
      <c r="AP43" s="865"/>
      <c r="AQ43" s="865"/>
      <c r="AR43" s="865"/>
      <c r="AS43" s="865"/>
      <c r="AT43" s="865"/>
      <c r="AU43" s="865"/>
      <c r="AV43" s="865"/>
      <c r="AW43" s="865"/>
      <c r="AX43" s="865"/>
      <c r="AY43" s="865"/>
      <c r="AZ43" s="912"/>
      <c r="BA43" s="912"/>
      <c r="BB43" s="912"/>
      <c r="BC43" s="912"/>
      <c r="BD43" s="912"/>
      <c r="BE43" s="909"/>
      <c r="BF43" s="909"/>
      <c r="BG43" s="909"/>
      <c r="BH43" s="909"/>
      <c r="BI43" s="910"/>
      <c r="BJ43" s="250"/>
      <c r="BK43" s="250"/>
      <c r="BL43" s="250"/>
      <c r="BM43" s="250"/>
      <c r="BN43" s="250"/>
      <c r="BO43" s="263"/>
      <c r="BP43" s="263"/>
      <c r="BQ43" s="260">
        <v>37</v>
      </c>
      <c r="BR43" s="261"/>
      <c r="BS43" s="849"/>
      <c r="BT43" s="850"/>
      <c r="BU43" s="850"/>
      <c r="BV43" s="850"/>
      <c r="BW43" s="850"/>
      <c r="BX43" s="850"/>
      <c r="BY43" s="850"/>
      <c r="BZ43" s="850"/>
      <c r="CA43" s="850"/>
      <c r="CB43" s="850"/>
      <c r="CC43" s="850"/>
      <c r="CD43" s="850"/>
      <c r="CE43" s="850"/>
      <c r="CF43" s="850"/>
      <c r="CG43" s="851"/>
      <c r="CH43" s="855"/>
      <c r="CI43" s="856"/>
      <c r="CJ43" s="856"/>
      <c r="CK43" s="856"/>
      <c r="CL43" s="857"/>
      <c r="CM43" s="855"/>
      <c r="CN43" s="856"/>
      <c r="CO43" s="856"/>
      <c r="CP43" s="856"/>
      <c r="CQ43" s="857"/>
      <c r="CR43" s="855"/>
      <c r="CS43" s="856"/>
      <c r="CT43" s="856"/>
      <c r="CU43" s="856"/>
      <c r="CV43" s="857"/>
      <c r="CW43" s="855"/>
      <c r="CX43" s="856"/>
      <c r="CY43" s="856"/>
      <c r="CZ43" s="856"/>
      <c r="DA43" s="857"/>
      <c r="DB43" s="855"/>
      <c r="DC43" s="856"/>
      <c r="DD43" s="856"/>
      <c r="DE43" s="856"/>
      <c r="DF43" s="857"/>
      <c r="DG43" s="855"/>
      <c r="DH43" s="856"/>
      <c r="DI43" s="856"/>
      <c r="DJ43" s="856"/>
      <c r="DK43" s="857"/>
      <c r="DL43" s="855"/>
      <c r="DM43" s="856"/>
      <c r="DN43" s="856"/>
      <c r="DO43" s="856"/>
      <c r="DP43" s="857"/>
      <c r="DQ43" s="855"/>
      <c r="DR43" s="856"/>
      <c r="DS43" s="856"/>
      <c r="DT43" s="856"/>
      <c r="DU43" s="857"/>
      <c r="DV43" s="866"/>
      <c r="DW43" s="867"/>
      <c r="DX43" s="867"/>
      <c r="DY43" s="867"/>
      <c r="DZ43" s="868"/>
      <c r="EA43" s="244"/>
    </row>
    <row r="44" spans="1:131" s="245" customFormat="1" ht="26.25" customHeight="1" x14ac:dyDescent="0.15">
      <c r="A44" s="259">
        <v>17</v>
      </c>
      <c r="B44" s="836"/>
      <c r="C44" s="837"/>
      <c r="D44" s="837"/>
      <c r="E44" s="837"/>
      <c r="F44" s="837"/>
      <c r="G44" s="837"/>
      <c r="H44" s="837"/>
      <c r="I44" s="837"/>
      <c r="J44" s="837"/>
      <c r="K44" s="837"/>
      <c r="L44" s="837"/>
      <c r="M44" s="837"/>
      <c r="N44" s="837"/>
      <c r="O44" s="837"/>
      <c r="P44" s="838"/>
      <c r="Q44" s="839"/>
      <c r="R44" s="840"/>
      <c r="S44" s="840"/>
      <c r="T44" s="840"/>
      <c r="U44" s="840"/>
      <c r="V44" s="840"/>
      <c r="W44" s="840"/>
      <c r="X44" s="840"/>
      <c r="Y44" s="840"/>
      <c r="Z44" s="840"/>
      <c r="AA44" s="840"/>
      <c r="AB44" s="840"/>
      <c r="AC44" s="840"/>
      <c r="AD44" s="840"/>
      <c r="AE44" s="841"/>
      <c r="AF44" s="842"/>
      <c r="AG44" s="843"/>
      <c r="AH44" s="843"/>
      <c r="AI44" s="843"/>
      <c r="AJ44" s="844"/>
      <c r="AK44" s="911"/>
      <c r="AL44" s="865"/>
      <c r="AM44" s="865"/>
      <c r="AN44" s="865"/>
      <c r="AO44" s="865"/>
      <c r="AP44" s="865"/>
      <c r="AQ44" s="865"/>
      <c r="AR44" s="865"/>
      <c r="AS44" s="865"/>
      <c r="AT44" s="865"/>
      <c r="AU44" s="865"/>
      <c r="AV44" s="865"/>
      <c r="AW44" s="865"/>
      <c r="AX44" s="865"/>
      <c r="AY44" s="865"/>
      <c r="AZ44" s="912"/>
      <c r="BA44" s="912"/>
      <c r="BB44" s="912"/>
      <c r="BC44" s="912"/>
      <c r="BD44" s="912"/>
      <c r="BE44" s="909"/>
      <c r="BF44" s="909"/>
      <c r="BG44" s="909"/>
      <c r="BH44" s="909"/>
      <c r="BI44" s="910"/>
      <c r="BJ44" s="250"/>
      <c r="BK44" s="250"/>
      <c r="BL44" s="250"/>
      <c r="BM44" s="250"/>
      <c r="BN44" s="250"/>
      <c r="BO44" s="263"/>
      <c r="BP44" s="263"/>
      <c r="BQ44" s="260">
        <v>38</v>
      </c>
      <c r="BR44" s="261"/>
      <c r="BS44" s="849"/>
      <c r="BT44" s="850"/>
      <c r="BU44" s="850"/>
      <c r="BV44" s="850"/>
      <c r="BW44" s="850"/>
      <c r="BX44" s="850"/>
      <c r="BY44" s="850"/>
      <c r="BZ44" s="850"/>
      <c r="CA44" s="850"/>
      <c r="CB44" s="850"/>
      <c r="CC44" s="850"/>
      <c r="CD44" s="850"/>
      <c r="CE44" s="850"/>
      <c r="CF44" s="850"/>
      <c r="CG44" s="851"/>
      <c r="CH44" s="855"/>
      <c r="CI44" s="856"/>
      <c r="CJ44" s="856"/>
      <c r="CK44" s="856"/>
      <c r="CL44" s="857"/>
      <c r="CM44" s="855"/>
      <c r="CN44" s="856"/>
      <c r="CO44" s="856"/>
      <c r="CP44" s="856"/>
      <c r="CQ44" s="857"/>
      <c r="CR44" s="855"/>
      <c r="CS44" s="856"/>
      <c r="CT44" s="856"/>
      <c r="CU44" s="856"/>
      <c r="CV44" s="857"/>
      <c r="CW44" s="855"/>
      <c r="CX44" s="856"/>
      <c r="CY44" s="856"/>
      <c r="CZ44" s="856"/>
      <c r="DA44" s="857"/>
      <c r="DB44" s="855"/>
      <c r="DC44" s="856"/>
      <c r="DD44" s="856"/>
      <c r="DE44" s="856"/>
      <c r="DF44" s="857"/>
      <c r="DG44" s="855"/>
      <c r="DH44" s="856"/>
      <c r="DI44" s="856"/>
      <c r="DJ44" s="856"/>
      <c r="DK44" s="857"/>
      <c r="DL44" s="855"/>
      <c r="DM44" s="856"/>
      <c r="DN44" s="856"/>
      <c r="DO44" s="856"/>
      <c r="DP44" s="857"/>
      <c r="DQ44" s="855"/>
      <c r="DR44" s="856"/>
      <c r="DS44" s="856"/>
      <c r="DT44" s="856"/>
      <c r="DU44" s="857"/>
      <c r="DV44" s="866"/>
      <c r="DW44" s="867"/>
      <c r="DX44" s="867"/>
      <c r="DY44" s="867"/>
      <c r="DZ44" s="868"/>
      <c r="EA44" s="244"/>
    </row>
    <row r="45" spans="1:131" s="245" customFormat="1" ht="26.25" customHeight="1" x14ac:dyDescent="0.15">
      <c r="A45" s="259">
        <v>18</v>
      </c>
      <c r="B45" s="836"/>
      <c r="C45" s="837"/>
      <c r="D45" s="837"/>
      <c r="E45" s="837"/>
      <c r="F45" s="837"/>
      <c r="G45" s="837"/>
      <c r="H45" s="837"/>
      <c r="I45" s="837"/>
      <c r="J45" s="837"/>
      <c r="K45" s="837"/>
      <c r="L45" s="837"/>
      <c r="M45" s="837"/>
      <c r="N45" s="837"/>
      <c r="O45" s="837"/>
      <c r="P45" s="838"/>
      <c r="Q45" s="839"/>
      <c r="R45" s="840"/>
      <c r="S45" s="840"/>
      <c r="T45" s="840"/>
      <c r="U45" s="840"/>
      <c r="V45" s="840"/>
      <c r="W45" s="840"/>
      <c r="X45" s="840"/>
      <c r="Y45" s="840"/>
      <c r="Z45" s="840"/>
      <c r="AA45" s="840"/>
      <c r="AB45" s="840"/>
      <c r="AC45" s="840"/>
      <c r="AD45" s="840"/>
      <c r="AE45" s="841"/>
      <c r="AF45" s="842"/>
      <c r="AG45" s="843"/>
      <c r="AH45" s="843"/>
      <c r="AI45" s="843"/>
      <c r="AJ45" s="844"/>
      <c r="AK45" s="911"/>
      <c r="AL45" s="865"/>
      <c r="AM45" s="865"/>
      <c r="AN45" s="865"/>
      <c r="AO45" s="865"/>
      <c r="AP45" s="865"/>
      <c r="AQ45" s="865"/>
      <c r="AR45" s="865"/>
      <c r="AS45" s="865"/>
      <c r="AT45" s="865"/>
      <c r="AU45" s="865"/>
      <c r="AV45" s="865"/>
      <c r="AW45" s="865"/>
      <c r="AX45" s="865"/>
      <c r="AY45" s="865"/>
      <c r="AZ45" s="912"/>
      <c r="BA45" s="912"/>
      <c r="BB45" s="912"/>
      <c r="BC45" s="912"/>
      <c r="BD45" s="912"/>
      <c r="BE45" s="909"/>
      <c r="BF45" s="909"/>
      <c r="BG45" s="909"/>
      <c r="BH45" s="909"/>
      <c r="BI45" s="910"/>
      <c r="BJ45" s="250"/>
      <c r="BK45" s="250"/>
      <c r="BL45" s="250"/>
      <c r="BM45" s="250"/>
      <c r="BN45" s="250"/>
      <c r="BO45" s="263"/>
      <c r="BP45" s="263"/>
      <c r="BQ45" s="260">
        <v>39</v>
      </c>
      <c r="BR45" s="261"/>
      <c r="BS45" s="849"/>
      <c r="BT45" s="850"/>
      <c r="BU45" s="850"/>
      <c r="BV45" s="850"/>
      <c r="BW45" s="850"/>
      <c r="BX45" s="850"/>
      <c r="BY45" s="850"/>
      <c r="BZ45" s="850"/>
      <c r="CA45" s="850"/>
      <c r="CB45" s="850"/>
      <c r="CC45" s="850"/>
      <c r="CD45" s="850"/>
      <c r="CE45" s="850"/>
      <c r="CF45" s="850"/>
      <c r="CG45" s="851"/>
      <c r="CH45" s="855"/>
      <c r="CI45" s="856"/>
      <c r="CJ45" s="856"/>
      <c r="CK45" s="856"/>
      <c r="CL45" s="857"/>
      <c r="CM45" s="855"/>
      <c r="CN45" s="856"/>
      <c r="CO45" s="856"/>
      <c r="CP45" s="856"/>
      <c r="CQ45" s="857"/>
      <c r="CR45" s="855"/>
      <c r="CS45" s="856"/>
      <c r="CT45" s="856"/>
      <c r="CU45" s="856"/>
      <c r="CV45" s="857"/>
      <c r="CW45" s="855"/>
      <c r="CX45" s="856"/>
      <c r="CY45" s="856"/>
      <c r="CZ45" s="856"/>
      <c r="DA45" s="857"/>
      <c r="DB45" s="855"/>
      <c r="DC45" s="856"/>
      <c r="DD45" s="856"/>
      <c r="DE45" s="856"/>
      <c r="DF45" s="857"/>
      <c r="DG45" s="855"/>
      <c r="DH45" s="856"/>
      <c r="DI45" s="856"/>
      <c r="DJ45" s="856"/>
      <c r="DK45" s="857"/>
      <c r="DL45" s="855"/>
      <c r="DM45" s="856"/>
      <c r="DN45" s="856"/>
      <c r="DO45" s="856"/>
      <c r="DP45" s="857"/>
      <c r="DQ45" s="855"/>
      <c r="DR45" s="856"/>
      <c r="DS45" s="856"/>
      <c r="DT45" s="856"/>
      <c r="DU45" s="857"/>
      <c r="DV45" s="866"/>
      <c r="DW45" s="867"/>
      <c r="DX45" s="867"/>
      <c r="DY45" s="867"/>
      <c r="DZ45" s="868"/>
      <c r="EA45" s="244"/>
    </row>
    <row r="46" spans="1:131" s="245" customFormat="1" ht="26.25" customHeight="1" x14ac:dyDescent="0.15">
      <c r="A46" s="259">
        <v>19</v>
      </c>
      <c r="B46" s="836"/>
      <c r="C46" s="837"/>
      <c r="D46" s="837"/>
      <c r="E46" s="837"/>
      <c r="F46" s="837"/>
      <c r="G46" s="837"/>
      <c r="H46" s="837"/>
      <c r="I46" s="837"/>
      <c r="J46" s="837"/>
      <c r="K46" s="837"/>
      <c r="L46" s="837"/>
      <c r="M46" s="837"/>
      <c r="N46" s="837"/>
      <c r="O46" s="837"/>
      <c r="P46" s="838"/>
      <c r="Q46" s="839"/>
      <c r="R46" s="840"/>
      <c r="S46" s="840"/>
      <c r="T46" s="840"/>
      <c r="U46" s="840"/>
      <c r="V46" s="840"/>
      <c r="W46" s="840"/>
      <c r="X46" s="840"/>
      <c r="Y46" s="840"/>
      <c r="Z46" s="840"/>
      <c r="AA46" s="840"/>
      <c r="AB46" s="840"/>
      <c r="AC46" s="840"/>
      <c r="AD46" s="840"/>
      <c r="AE46" s="841"/>
      <c r="AF46" s="842"/>
      <c r="AG46" s="843"/>
      <c r="AH46" s="843"/>
      <c r="AI46" s="843"/>
      <c r="AJ46" s="844"/>
      <c r="AK46" s="911"/>
      <c r="AL46" s="865"/>
      <c r="AM46" s="865"/>
      <c r="AN46" s="865"/>
      <c r="AO46" s="865"/>
      <c r="AP46" s="865"/>
      <c r="AQ46" s="865"/>
      <c r="AR46" s="865"/>
      <c r="AS46" s="865"/>
      <c r="AT46" s="865"/>
      <c r="AU46" s="865"/>
      <c r="AV46" s="865"/>
      <c r="AW46" s="865"/>
      <c r="AX46" s="865"/>
      <c r="AY46" s="865"/>
      <c r="AZ46" s="912"/>
      <c r="BA46" s="912"/>
      <c r="BB46" s="912"/>
      <c r="BC46" s="912"/>
      <c r="BD46" s="912"/>
      <c r="BE46" s="909"/>
      <c r="BF46" s="909"/>
      <c r="BG46" s="909"/>
      <c r="BH46" s="909"/>
      <c r="BI46" s="910"/>
      <c r="BJ46" s="250"/>
      <c r="BK46" s="250"/>
      <c r="BL46" s="250"/>
      <c r="BM46" s="250"/>
      <c r="BN46" s="250"/>
      <c r="BO46" s="263"/>
      <c r="BP46" s="263"/>
      <c r="BQ46" s="260">
        <v>40</v>
      </c>
      <c r="BR46" s="261"/>
      <c r="BS46" s="849"/>
      <c r="BT46" s="850"/>
      <c r="BU46" s="850"/>
      <c r="BV46" s="850"/>
      <c r="BW46" s="850"/>
      <c r="BX46" s="850"/>
      <c r="BY46" s="850"/>
      <c r="BZ46" s="850"/>
      <c r="CA46" s="850"/>
      <c r="CB46" s="850"/>
      <c r="CC46" s="850"/>
      <c r="CD46" s="850"/>
      <c r="CE46" s="850"/>
      <c r="CF46" s="850"/>
      <c r="CG46" s="851"/>
      <c r="CH46" s="855"/>
      <c r="CI46" s="856"/>
      <c r="CJ46" s="856"/>
      <c r="CK46" s="856"/>
      <c r="CL46" s="857"/>
      <c r="CM46" s="855"/>
      <c r="CN46" s="856"/>
      <c r="CO46" s="856"/>
      <c r="CP46" s="856"/>
      <c r="CQ46" s="857"/>
      <c r="CR46" s="855"/>
      <c r="CS46" s="856"/>
      <c r="CT46" s="856"/>
      <c r="CU46" s="856"/>
      <c r="CV46" s="857"/>
      <c r="CW46" s="855"/>
      <c r="CX46" s="856"/>
      <c r="CY46" s="856"/>
      <c r="CZ46" s="856"/>
      <c r="DA46" s="857"/>
      <c r="DB46" s="855"/>
      <c r="DC46" s="856"/>
      <c r="DD46" s="856"/>
      <c r="DE46" s="856"/>
      <c r="DF46" s="857"/>
      <c r="DG46" s="855"/>
      <c r="DH46" s="856"/>
      <c r="DI46" s="856"/>
      <c r="DJ46" s="856"/>
      <c r="DK46" s="857"/>
      <c r="DL46" s="855"/>
      <c r="DM46" s="856"/>
      <c r="DN46" s="856"/>
      <c r="DO46" s="856"/>
      <c r="DP46" s="857"/>
      <c r="DQ46" s="855"/>
      <c r="DR46" s="856"/>
      <c r="DS46" s="856"/>
      <c r="DT46" s="856"/>
      <c r="DU46" s="857"/>
      <c r="DV46" s="866"/>
      <c r="DW46" s="867"/>
      <c r="DX46" s="867"/>
      <c r="DY46" s="867"/>
      <c r="DZ46" s="868"/>
      <c r="EA46" s="244"/>
    </row>
    <row r="47" spans="1:131" s="245" customFormat="1" ht="26.25" customHeight="1" x14ac:dyDescent="0.15">
      <c r="A47" s="259">
        <v>20</v>
      </c>
      <c r="B47" s="836"/>
      <c r="C47" s="837"/>
      <c r="D47" s="837"/>
      <c r="E47" s="837"/>
      <c r="F47" s="837"/>
      <c r="G47" s="837"/>
      <c r="H47" s="837"/>
      <c r="I47" s="837"/>
      <c r="J47" s="837"/>
      <c r="K47" s="837"/>
      <c r="L47" s="837"/>
      <c r="M47" s="837"/>
      <c r="N47" s="837"/>
      <c r="O47" s="837"/>
      <c r="P47" s="838"/>
      <c r="Q47" s="839"/>
      <c r="R47" s="840"/>
      <c r="S47" s="840"/>
      <c r="T47" s="840"/>
      <c r="U47" s="840"/>
      <c r="V47" s="840"/>
      <c r="W47" s="840"/>
      <c r="X47" s="840"/>
      <c r="Y47" s="840"/>
      <c r="Z47" s="840"/>
      <c r="AA47" s="840"/>
      <c r="AB47" s="840"/>
      <c r="AC47" s="840"/>
      <c r="AD47" s="840"/>
      <c r="AE47" s="841"/>
      <c r="AF47" s="842"/>
      <c r="AG47" s="843"/>
      <c r="AH47" s="843"/>
      <c r="AI47" s="843"/>
      <c r="AJ47" s="844"/>
      <c r="AK47" s="911"/>
      <c r="AL47" s="865"/>
      <c r="AM47" s="865"/>
      <c r="AN47" s="865"/>
      <c r="AO47" s="865"/>
      <c r="AP47" s="865"/>
      <c r="AQ47" s="865"/>
      <c r="AR47" s="865"/>
      <c r="AS47" s="865"/>
      <c r="AT47" s="865"/>
      <c r="AU47" s="865"/>
      <c r="AV47" s="865"/>
      <c r="AW47" s="865"/>
      <c r="AX47" s="865"/>
      <c r="AY47" s="865"/>
      <c r="AZ47" s="912"/>
      <c r="BA47" s="912"/>
      <c r="BB47" s="912"/>
      <c r="BC47" s="912"/>
      <c r="BD47" s="912"/>
      <c r="BE47" s="909"/>
      <c r="BF47" s="909"/>
      <c r="BG47" s="909"/>
      <c r="BH47" s="909"/>
      <c r="BI47" s="910"/>
      <c r="BJ47" s="250"/>
      <c r="BK47" s="250"/>
      <c r="BL47" s="250"/>
      <c r="BM47" s="250"/>
      <c r="BN47" s="250"/>
      <c r="BO47" s="263"/>
      <c r="BP47" s="263"/>
      <c r="BQ47" s="260">
        <v>41</v>
      </c>
      <c r="BR47" s="261"/>
      <c r="BS47" s="849"/>
      <c r="BT47" s="850"/>
      <c r="BU47" s="850"/>
      <c r="BV47" s="850"/>
      <c r="BW47" s="850"/>
      <c r="BX47" s="850"/>
      <c r="BY47" s="850"/>
      <c r="BZ47" s="850"/>
      <c r="CA47" s="850"/>
      <c r="CB47" s="850"/>
      <c r="CC47" s="850"/>
      <c r="CD47" s="850"/>
      <c r="CE47" s="850"/>
      <c r="CF47" s="850"/>
      <c r="CG47" s="851"/>
      <c r="CH47" s="855"/>
      <c r="CI47" s="856"/>
      <c r="CJ47" s="856"/>
      <c r="CK47" s="856"/>
      <c r="CL47" s="857"/>
      <c r="CM47" s="855"/>
      <c r="CN47" s="856"/>
      <c r="CO47" s="856"/>
      <c r="CP47" s="856"/>
      <c r="CQ47" s="857"/>
      <c r="CR47" s="855"/>
      <c r="CS47" s="856"/>
      <c r="CT47" s="856"/>
      <c r="CU47" s="856"/>
      <c r="CV47" s="857"/>
      <c r="CW47" s="855"/>
      <c r="CX47" s="856"/>
      <c r="CY47" s="856"/>
      <c r="CZ47" s="856"/>
      <c r="DA47" s="857"/>
      <c r="DB47" s="855"/>
      <c r="DC47" s="856"/>
      <c r="DD47" s="856"/>
      <c r="DE47" s="856"/>
      <c r="DF47" s="857"/>
      <c r="DG47" s="855"/>
      <c r="DH47" s="856"/>
      <c r="DI47" s="856"/>
      <c r="DJ47" s="856"/>
      <c r="DK47" s="857"/>
      <c r="DL47" s="855"/>
      <c r="DM47" s="856"/>
      <c r="DN47" s="856"/>
      <c r="DO47" s="856"/>
      <c r="DP47" s="857"/>
      <c r="DQ47" s="855"/>
      <c r="DR47" s="856"/>
      <c r="DS47" s="856"/>
      <c r="DT47" s="856"/>
      <c r="DU47" s="857"/>
      <c r="DV47" s="866"/>
      <c r="DW47" s="867"/>
      <c r="DX47" s="867"/>
      <c r="DY47" s="867"/>
      <c r="DZ47" s="868"/>
      <c r="EA47" s="244"/>
    </row>
    <row r="48" spans="1:131" s="245" customFormat="1" ht="26.25" customHeight="1" x14ac:dyDescent="0.15">
      <c r="A48" s="259">
        <v>21</v>
      </c>
      <c r="B48" s="836"/>
      <c r="C48" s="837"/>
      <c r="D48" s="837"/>
      <c r="E48" s="837"/>
      <c r="F48" s="837"/>
      <c r="G48" s="837"/>
      <c r="H48" s="837"/>
      <c r="I48" s="837"/>
      <c r="J48" s="837"/>
      <c r="K48" s="837"/>
      <c r="L48" s="837"/>
      <c r="M48" s="837"/>
      <c r="N48" s="837"/>
      <c r="O48" s="837"/>
      <c r="P48" s="838"/>
      <c r="Q48" s="839"/>
      <c r="R48" s="840"/>
      <c r="S48" s="840"/>
      <c r="T48" s="840"/>
      <c r="U48" s="840"/>
      <c r="V48" s="840"/>
      <c r="W48" s="840"/>
      <c r="X48" s="840"/>
      <c r="Y48" s="840"/>
      <c r="Z48" s="840"/>
      <c r="AA48" s="840"/>
      <c r="AB48" s="840"/>
      <c r="AC48" s="840"/>
      <c r="AD48" s="840"/>
      <c r="AE48" s="841"/>
      <c r="AF48" s="842"/>
      <c r="AG48" s="843"/>
      <c r="AH48" s="843"/>
      <c r="AI48" s="843"/>
      <c r="AJ48" s="844"/>
      <c r="AK48" s="911"/>
      <c r="AL48" s="865"/>
      <c r="AM48" s="865"/>
      <c r="AN48" s="865"/>
      <c r="AO48" s="865"/>
      <c r="AP48" s="865"/>
      <c r="AQ48" s="865"/>
      <c r="AR48" s="865"/>
      <c r="AS48" s="865"/>
      <c r="AT48" s="865"/>
      <c r="AU48" s="865"/>
      <c r="AV48" s="865"/>
      <c r="AW48" s="865"/>
      <c r="AX48" s="865"/>
      <c r="AY48" s="865"/>
      <c r="AZ48" s="912"/>
      <c r="BA48" s="912"/>
      <c r="BB48" s="912"/>
      <c r="BC48" s="912"/>
      <c r="BD48" s="912"/>
      <c r="BE48" s="909"/>
      <c r="BF48" s="909"/>
      <c r="BG48" s="909"/>
      <c r="BH48" s="909"/>
      <c r="BI48" s="910"/>
      <c r="BJ48" s="250"/>
      <c r="BK48" s="250"/>
      <c r="BL48" s="250"/>
      <c r="BM48" s="250"/>
      <c r="BN48" s="250"/>
      <c r="BO48" s="263"/>
      <c r="BP48" s="263"/>
      <c r="BQ48" s="260">
        <v>42</v>
      </c>
      <c r="BR48" s="261"/>
      <c r="BS48" s="849"/>
      <c r="BT48" s="850"/>
      <c r="BU48" s="850"/>
      <c r="BV48" s="850"/>
      <c r="BW48" s="850"/>
      <c r="BX48" s="850"/>
      <c r="BY48" s="850"/>
      <c r="BZ48" s="850"/>
      <c r="CA48" s="850"/>
      <c r="CB48" s="850"/>
      <c r="CC48" s="850"/>
      <c r="CD48" s="850"/>
      <c r="CE48" s="850"/>
      <c r="CF48" s="850"/>
      <c r="CG48" s="851"/>
      <c r="CH48" s="855"/>
      <c r="CI48" s="856"/>
      <c r="CJ48" s="856"/>
      <c r="CK48" s="856"/>
      <c r="CL48" s="857"/>
      <c r="CM48" s="855"/>
      <c r="CN48" s="856"/>
      <c r="CO48" s="856"/>
      <c r="CP48" s="856"/>
      <c r="CQ48" s="857"/>
      <c r="CR48" s="855"/>
      <c r="CS48" s="856"/>
      <c r="CT48" s="856"/>
      <c r="CU48" s="856"/>
      <c r="CV48" s="857"/>
      <c r="CW48" s="855"/>
      <c r="CX48" s="856"/>
      <c r="CY48" s="856"/>
      <c r="CZ48" s="856"/>
      <c r="DA48" s="857"/>
      <c r="DB48" s="855"/>
      <c r="DC48" s="856"/>
      <c r="DD48" s="856"/>
      <c r="DE48" s="856"/>
      <c r="DF48" s="857"/>
      <c r="DG48" s="855"/>
      <c r="DH48" s="856"/>
      <c r="DI48" s="856"/>
      <c r="DJ48" s="856"/>
      <c r="DK48" s="857"/>
      <c r="DL48" s="855"/>
      <c r="DM48" s="856"/>
      <c r="DN48" s="856"/>
      <c r="DO48" s="856"/>
      <c r="DP48" s="857"/>
      <c r="DQ48" s="855"/>
      <c r="DR48" s="856"/>
      <c r="DS48" s="856"/>
      <c r="DT48" s="856"/>
      <c r="DU48" s="857"/>
      <c r="DV48" s="866"/>
      <c r="DW48" s="867"/>
      <c r="DX48" s="867"/>
      <c r="DY48" s="867"/>
      <c r="DZ48" s="868"/>
      <c r="EA48" s="244"/>
    </row>
    <row r="49" spans="1:131" s="245" customFormat="1" ht="26.25" customHeight="1" x14ac:dyDescent="0.15">
      <c r="A49" s="259">
        <v>22</v>
      </c>
      <c r="B49" s="836"/>
      <c r="C49" s="837"/>
      <c r="D49" s="837"/>
      <c r="E49" s="837"/>
      <c r="F49" s="837"/>
      <c r="G49" s="837"/>
      <c r="H49" s="837"/>
      <c r="I49" s="837"/>
      <c r="J49" s="837"/>
      <c r="K49" s="837"/>
      <c r="L49" s="837"/>
      <c r="M49" s="837"/>
      <c r="N49" s="837"/>
      <c r="O49" s="837"/>
      <c r="P49" s="838"/>
      <c r="Q49" s="839"/>
      <c r="R49" s="840"/>
      <c r="S49" s="840"/>
      <c r="T49" s="840"/>
      <c r="U49" s="840"/>
      <c r="V49" s="840"/>
      <c r="W49" s="840"/>
      <c r="X49" s="840"/>
      <c r="Y49" s="840"/>
      <c r="Z49" s="840"/>
      <c r="AA49" s="840"/>
      <c r="AB49" s="840"/>
      <c r="AC49" s="840"/>
      <c r="AD49" s="840"/>
      <c r="AE49" s="841"/>
      <c r="AF49" s="842"/>
      <c r="AG49" s="843"/>
      <c r="AH49" s="843"/>
      <c r="AI49" s="843"/>
      <c r="AJ49" s="844"/>
      <c r="AK49" s="911"/>
      <c r="AL49" s="865"/>
      <c r="AM49" s="865"/>
      <c r="AN49" s="865"/>
      <c r="AO49" s="865"/>
      <c r="AP49" s="865"/>
      <c r="AQ49" s="865"/>
      <c r="AR49" s="865"/>
      <c r="AS49" s="865"/>
      <c r="AT49" s="865"/>
      <c r="AU49" s="865"/>
      <c r="AV49" s="865"/>
      <c r="AW49" s="865"/>
      <c r="AX49" s="865"/>
      <c r="AY49" s="865"/>
      <c r="AZ49" s="912"/>
      <c r="BA49" s="912"/>
      <c r="BB49" s="912"/>
      <c r="BC49" s="912"/>
      <c r="BD49" s="912"/>
      <c r="BE49" s="909"/>
      <c r="BF49" s="909"/>
      <c r="BG49" s="909"/>
      <c r="BH49" s="909"/>
      <c r="BI49" s="910"/>
      <c r="BJ49" s="250"/>
      <c r="BK49" s="250"/>
      <c r="BL49" s="250"/>
      <c r="BM49" s="250"/>
      <c r="BN49" s="250"/>
      <c r="BO49" s="263"/>
      <c r="BP49" s="263"/>
      <c r="BQ49" s="260">
        <v>43</v>
      </c>
      <c r="BR49" s="261"/>
      <c r="BS49" s="849"/>
      <c r="BT49" s="850"/>
      <c r="BU49" s="850"/>
      <c r="BV49" s="850"/>
      <c r="BW49" s="850"/>
      <c r="BX49" s="850"/>
      <c r="BY49" s="850"/>
      <c r="BZ49" s="850"/>
      <c r="CA49" s="850"/>
      <c r="CB49" s="850"/>
      <c r="CC49" s="850"/>
      <c r="CD49" s="850"/>
      <c r="CE49" s="850"/>
      <c r="CF49" s="850"/>
      <c r="CG49" s="851"/>
      <c r="CH49" s="855"/>
      <c r="CI49" s="856"/>
      <c r="CJ49" s="856"/>
      <c r="CK49" s="856"/>
      <c r="CL49" s="857"/>
      <c r="CM49" s="855"/>
      <c r="CN49" s="856"/>
      <c r="CO49" s="856"/>
      <c r="CP49" s="856"/>
      <c r="CQ49" s="857"/>
      <c r="CR49" s="855"/>
      <c r="CS49" s="856"/>
      <c r="CT49" s="856"/>
      <c r="CU49" s="856"/>
      <c r="CV49" s="857"/>
      <c r="CW49" s="855"/>
      <c r="CX49" s="856"/>
      <c r="CY49" s="856"/>
      <c r="CZ49" s="856"/>
      <c r="DA49" s="857"/>
      <c r="DB49" s="855"/>
      <c r="DC49" s="856"/>
      <c r="DD49" s="856"/>
      <c r="DE49" s="856"/>
      <c r="DF49" s="857"/>
      <c r="DG49" s="855"/>
      <c r="DH49" s="856"/>
      <c r="DI49" s="856"/>
      <c r="DJ49" s="856"/>
      <c r="DK49" s="857"/>
      <c r="DL49" s="855"/>
      <c r="DM49" s="856"/>
      <c r="DN49" s="856"/>
      <c r="DO49" s="856"/>
      <c r="DP49" s="857"/>
      <c r="DQ49" s="855"/>
      <c r="DR49" s="856"/>
      <c r="DS49" s="856"/>
      <c r="DT49" s="856"/>
      <c r="DU49" s="857"/>
      <c r="DV49" s="866"/>
      <c r="DW49" s="867"/>
      <c r="DX49" s="867"/>
      <c r="DY49" s="867"/>
      <c r="DZ49" s="868"/>
      <c r="EA49" s="244"/>
    </row>
    <row r="50" spans="1:131" s="245" customFormat="1" ht="26.25" customHeight="1" x14ac:dyDescent="0.15">
      <c r="A50" s="259">
        <v>23</v>
      </c>
      <c r="B50" s="836"/>
      <c r="C50" s="837"/>
      <c r="D50" s="837"/>
      <c r="E50" s="837"/>
      <c r="F50" s="837"/>
      <c r="G50" s="837"/>
      <c r="H50" s="837"/>
      <c r="I50" s="837"/>
      <c r="J50" s="837"/>
      <c r="K50" s="837"/>
      <c r="L50" s="837"/>
      <c r="M50" s="837"/>
      <c r="N50" s="837"/>
      <c r="O50" s="837"/>
      <c r="P50" s="838"/>
      <c r="Q50" s="913"/>
      <c r="R50" s="914"/>
      <c r="S50" s="914"/>
      <c r="T50" s="914"/>
      <c r="U50" s="914"/>
      <c r="V50" s="914"/>
      <c r="W50" s="914"/>
      <c r="X50" s="914"/>
      <c r="Y50" s="914"/>
      <c r="Z50" s="914"/>
      <c r="AA50" s="914"/>
      <c r="AB50" s="914"/>
      <c r="AC50" s="914"/>
      <c r="AD50" s="914"/>
      <c r="AE50" s="915"/>
      <c r="AF50" s="842"/>
      <c r="AG50" s="843"/>
      <c r="AH50" s="843"/>
      <c r="AI50" s="843"/>
      <c r="AJ50" s="844"/>
      <c r="AK50" s="916"/>
      <c r="AL50" s="914"/>
      <c r="AM50" s="914"/>
      <c r="AN50" s="914"/>
      <c r="AO50" s="914"/>
      <c r="AP50" s="914"/>
      <c r="AQ50" s="914"/>
      <c r="AR50" s="914"/>
      <c r="AS50" s="914"/>
      <c r="AT50" s="914"/>
      <c r="AU50" s="914"/>
      <c r="AV50" s="914"/>
      <c r="AW50" s="914"/>
      <c r="AX50" s="914"/>
      <c r="AY50" s="914"/>
      <c r="AZ50" s="917"/>
      <c r="BA50" s="917"/>
      <c r="BB50" s="917"/>
      <c r="BC50" s="917"/>
      <c r="BD50" s="917"/>
      <c r="BE50" s="909"/>
      <c r="BF50" s="909"/>
      <c r="BG50" s="909"/>
      <c r="BH50" s="909"/>
      <c r="BI50" s="910"/>
      <c r="BJ50" s="250"/>
      <c r="BK50" s="250"/>
      <c r="BL50" s="250"/>
      <c r="BM50" s="250"/>
      <c r="BN50" s="250"/>
      <c r="BO50" s="263"/>
      <c r="BP50" s="263"/>
      <c r="BQ50" s="260">
        <v>44</v>
      </c>
      <c r="BR50" s="261"/>
      <c r="BS50" s="849"/>
      <c r="BT50" s="850"/>
      <c r="BU50" s="850"/>
      <c r="BV50" s="850"/>
      <c r="BW50" s="850"/>
      <c r="BX50" s="850"/>
      <c r="BY50" s="850"/>
      <c r="BZ50" s="850"/>
      <c r="CA50" s="850"/>
      <c r="CB50" s="850"/>
      <c r="CC50" s="850"/>
      <c r="CD50" s="850"/>
      <c r="CE50" s="850"/>
      <c r="CF50" s="850"/>
      <c r="CG50" s="851"/>
      <c r="CH50" s="855"/>
      <c r="CI50" s="856"/>
      <c r="CJ50" s="856"/>
      <c r="CK50" s="856"/>
      <c r="CL50" s="857"/>
      <c r="CM50" s="855"/>
      <c r="CN50" s="856"/>
      <c r="CO50" s="856"/>
      <c r="CP50" s="856"/>
      <c r="CQ50" s="857"/>
      <c r="CR50" s="855"/>
      <c r="CS50" s="856"/>
      <c r="CT50" s="856"/>
      <c r="CU50" s="856"/>
      <c r="CV50" s="857"/>
      <c r="CW50" s="855"/>
      <c r="CX50" s="856"/>
      <c r="CY50" s="856"/>
      <c r="CZ50" s="856"/>
      <c r="DA50" s="857"/>
      <c r="DB50" s="855"/>
      <c r="DC50" s="856"/>
      <c r="DD50" s="856"/>
      <c r="DE50" s="856"/>
      <c r="DF50" s="857"/>
      <c r="DG50" s="855"/>
      <c r="DH50" s="856"/>
      <c r="DI50" s="856"/>
      <c r="DJ50" s="856"/>
      <c r="DK50" s="857"/>
      <c r="DL50" s="855"/>
      <c r="DM50" s="856"/>
      <c r="DN50" s="856"/>
      <c r="DO50" s="856"/>
      <c r="DP50" s="857"/>
      <c r="DQ50" s="855"/>
      <c r="DR50" s="856"/>
      <c r="DS50" s="856"/>
      <c r="DT50" s="856"/>
      <c r="DU50" s="857"/>
      <c r="DV50" s="866"/>
      <c r="DW50" s="867"/>
      <c r="DX50" s="867"/>
      <c r="DY50" s="867"/>
      <c r="DZ50" s="868"/>
      <c r="EA50" s="244"/>
    </row>
    <row r="51" spans="1:131" s="245" customFormat="1" ht="26.25" customHeight="1" x14ac:dyDescent="0.15">
      <c r="A51" s="259">
        <v>24</v>
      </c>
      <c r="B51" s="836"/>
      <c r="C51" s="837"/>
      <c r="D51" s="837"/>
      <c r="E51" s="837"/>
      <c r="F51" s="837"/>
      <c r="G51" s="837"/>
      <c r="H51" s="837"/>
      <c r="I51" s="837"/>
      <c r="J51" s="837"/>
      <c r="K51" s="837"/>
      <c r="L51" s="837"/>
      <c r="M51" s="837"/>
      <c r="N51" s="837"/>
      <c r="O51" s="837"/>
      <c r="P51" s="838"/>
      <c r="Q51" s="913"/>
      <c r="R51" s="914"/>
      <c r="S51" s="914"/>
      <c r="T51" s="914"/>
      <c r="U51" s="914"/>
      <c r="V51" s="914"/>
      <c r="W51" s="914"/>
      <c r="X51" s="914"/>
      <c r="Y51" s="914"/>
      <c r="Z51" s="914"/>
      <c r="AA51" s="914"/>
      <c r="AB51" s="914"/>
      <c r="AC51" s="914"/>
      <c r="AD51" s="914"/>
      <c r="AE51" s="915"/>
      <c r="AF51" s="842"/>
      <c r="AG51" s="843"/>
      <c r="AH51" s="843"/>
      <c r="AI51" s="843"/>
      <c r="AJ51" s="844"/>
      <c r="AK51" s="916"/>
      <c r="AL51" s="914"/>
      <c r="AM51" s="914"/>
      <c r="AN51" s="914"/>
      <c r="AO51" s="914"/>
      <c r="AP51" s="914"/>
      <c r="AQ51" s="914"/>
      <c r="AR51" s="914"/>
      <c r="AS51" s="914"/>
      <c r="AT51" s="914"/>
      <c r="AU51" s="914"/>
      <c r="AV51" s="914"/>
      <c r="AW51" s="914"/>
      <c r="AX51" s="914"/>
      <c r="AY51" s="914"/>
      <c r="AZ51" s="917"/>
      <c r="BA51" s="917"/>
      <c r="BB51" s="917"/>
      <c r="BC51" s="917"/>
      <c r="BD51" s="917"/>
      <c r="BE51" s="909"/>
      <c r="BF51" s="909"/>
      <c r="BG51" s="909"/>
      <c r="BH51" s="909"/>
      <c r="BI51" s="910"/>
      <c r="BJ51" s="250"/>
      <c r="BK51" s="250"/>
      <c r="BL51" s="250"/>
      <c r="BM51" s="250"/>
      <c r="BN51" s="250"/>
      <c r="BO51" s="263"/>
      <c r="BP51" s="263"/>
      <c r="BQ51" s="260">
        <v>45</v>
      </c>
      <c r="BR51" s="261"/>
      <c r="BS51" s="849"/>
      <c r="BT51" s="850"/>
      <c r="BU51" s="850"/>
      <c r="BV51" s="850"/>
      <c r="BW51" s="850"/>
      <c r="BX51" s="850"/>
      <c r="BY51" s="850"/>
      <c r="BZ51" s="850"/>
      <c r="CA51" s="850"/>
      <c r="CB51" s="850"/>
      <c r="CC51" s="850"/>
      <c r="CD51" s="850"/>
      <c r="CE51" s="850"/>
      <c r="CF51" s="850"/>
      <c r="CG51" s="851"/>
      <c r="CH51" s="855"/>
      <c r="CI51" s="856"/>
      <c r="CJ51" s="856"/>
      <c r="CK51" s="856"/>
      <c r="CL51" s="857"/>
      <c r="CM51" s="855"/>
      <c r="CN51" s="856"/>
      <c r="CO51" s="856"/>
      <c r="CP51" s="856"/>
      <c r="CQ51" s="857"/>
      <c r="CR51" s="855"/>
      <c r="CS51" s="856"/>
      <c r="CT51" s="856"/>
      <c r="CU51" s="856"/>
      <c r="CV51" s="857"/>
      <c r="CW51" s="855"/>
      <c r="CX51" s="856"/>
      <c r="CY51" s="856"/>
      <c r="CZ51" s="856"/>
      <c r="DA51" s="857"/>
      <c r="DB51" s="855"/>
      <c r="DC51" s="856"/>
      <c r="DD51" s="856"/>
      <c r="DE51" s="856"/>
      <c r="DF51" s="857"/>
      <c r="DG51" s="855"/>
      <c r="DH51" s="856"/>
      <c r="DI51" s="856"/>
      <c r="DJ51" s="856"/>
      <c r="DK51" s="857"/>
      <c r="DL51" s="855"/>
      <c r="DM51" s="856"/>
      <c r="DN51" s="856"/>
      <c r="DO51" s="856"/>
      <c r="DP51" s="857"/>
      <c r="DQ51" s="855"/>
      <c r="DR51" s="856"/>
      <c r="DS51" s="856"/>
      <c r="DT51" s="856"/>
      <c r="DU51" s="857"/>
      <c r="DV51" s="866"/>
      <c r="DW51" s="867"/>
      <c r="DX51" s="867"/>
      <c r="DY51" s="867"/>
      <c r="DZ51" s="868"/>
      <c r="EA51" s="244"/>
    </row>
    <row r="52" spans="1:131" s="245" customFormat="1" ht="26.25" customHeight="1" x14ac:dyDescent="0.15">
      <c r="A52" s="259">
        <v>25</v>
      </c>
      <c r="B52" s="836"/>
      <c r="C52" s="837"/>
      <c r="D52" s="837"/>
      <c r="E52" s="837"/>
      <c r="F52" s="837"/>
      <c r="G52" s="837"/>
      <c r="H52" s="837"/>
      <c r="I52" s="837"/>
      <c r="J52" s="837"/>
      <c r="K52" s="837"/>
      <c r="L52" s="837"/>
      <c r="M52" s="837"/>
      <c r="N52" s="837"/>
      <c r="O52" s="837"/>
      <c r="P52" s="838"/>
      <c r="Q52" s="913"/>
      <c r="R52" s="914"/>
      <c r="S52" s="914"/>
      <c r="T52" s="914"/>
      <c r="U52" s="914"/>
      <c r="V52" s="914"/>
      <c r="W52" s="914"/>
      <c r="X52" s="914"/>
      <c r="Y52" s="914"/>
      <c r="Z52" s="914"/>
      <c r="AA52" s="914"/>
      <c r="AB52" s="914"/>
      <c r="AC52" s="914"/>
      <c r="AD52" s="914"/>
      <c r="AE52" s="915"/>
      <c r="AF52" s="842"/>
      <c r="AG52" s="843"/>
      <c r="AH52" s="843"/>
      <c r="AI52" s="843"/>
      <c r="AJ52" s="844"/>
      <c r="AK52" s="916"/>
      <c r="AL52" s="914"/>
      <c r="AM52" s="914"/>
      <c r="AN52" s="914"/>
      <c r="AO52" s="914"/>
      <c r="AP52" s="914"/>
      <c r="AQ52" s="914"/>
      <c r="AR52" s="914"/>
      <c r="AS52" s="914"/>
      <c r="AT52" s="914"/>
      <c r="AU52" s="914"/>
      <c r="AV52" s="914"/>
      <c r="AW52" s="914"/>
      <c r="AX52" s="914"/>
      <c r="AY52" s="914"/>
      <c r="AZ52" s="917"/>
      <c r="BA52" s="917"/>
      <c r="BB52" s="917"/>
      <c r="BC52" s="917"/>
      <c r="BD52" s="917"/>
      <c r="BE52" s="909"/>
      <c r="BF52" s="909"/>
      <c r="BG52" s="909"/>
      <c r="BH52" s="909"/>
      <c r="BI52" s="910"/>
      <c r="BJ52" s="250"/>
      <c r="BK52" s="250"/>
      <c r="BL52" s="250"/>
      <c r="BM52" s="250"/>
      <c r="BN52" s="250"/>
      <c r="BO52" s="263"/>
      <c r="BP52" s="263"/>
      <c r="BQ52" s="260">
        <v>46</v>
      </c>
      <c r="BR52" s="261"/>
      <c r="BS52" s="849"/>
      <c r="BT52" s="850"/>
      <c r="BU52" s="850"/>
      <c r="BV52" s="850"/>
      <c r="BW52" s="850"/>
      <c r="BX52" s="850"/>
      <c r="BY52" s="850"/>
      <c r="BZ52" s="850"/>
      <c r="CA52" s="850"/>
      <c r="CB52" s="850"/>
      <c r="CC52" s="850"/>
      <c r="CD52" s="850"/>
      <c r="CE52" s="850"/>
      <c r="CF52" s="850"/>
      <c r="CG52" s="851"/>
      <c r="CH52" s="855"/>
      <c r="CI52" s="856"/>
      <c r="CJ52" s="856"/>
      <c r="CK52" s="856"/>
      <c r="CL52" s="857"/>
      <c r="CM52" s="855"/>
      <c r="CN52" s="856"/>
      <c r="CO52" s="856"/>
      <c r="CP52" s="856"/>
      <c r="CQ52" s="857"/>
      <c r="CR52" s="855"/>
      <c r="CS52" s="856"/>
      <c r="CT52" s="856"/>
      <c r="CU52" s="856"/>
      <c r="CV52" s="857"/>
      <c r="CW52" s="855"/>
      <c r="CX52" s="856"/>
      <c r="CY52" s="856"/>
      <c r="CZ52" s="856"/>
      <c r="DA52" s="857"/>
      <c r="DB52" s="855"/>
      <c r="DC52" s="856"/>
      <c r="DD52" s="856"/>
      <c r="DE52" s="856"/>
      <c r="DF52" s="857"/>
      <c r="DG52" s="855"/>
      <c r="DH52" s="856"/>
      <c r="DI52" s="856"/>
      <c r="DJ52" s="856"/>
      <c r="DK52" s="857"/>
      <c r="DL52" s="855"/>
      <c r="DM52" s="856"/>
      <c r="DN52" s="856"/>
      <c r="DO52" s="856"/>
      <c r="DP52" s="857"/>
      <c r="DQ52" s="855"/>
      <c r="DR52" s="856"/>
      <c r="DS52" s="856"/>
      <c r="DT52" s="856"/>
      <c r="DU52" s="857"/>
      <c r="DV52" s="866"/>
      <c r="DW52" s="867"/>
      <c r="DX52" s="867"/>
      <c r="DY52" s="867"/>
      <c r="DZ52" s="868"/>
      <c r="EA52" s="244"/>
    </row>
    <row r="53" spans="1:131" s="245" customFormat="1" ht="26.25" customHeight="1" x14ac:dyDescent="0.15">
      <c r="A53" s="259">
        <v>26</v>
      </c>
      <c r="B53" s="836"/>
      <c r="C53" s="837"/>
      <c r="D53" s="837"/>
      <c r="E53" s="837"/>
      <c r="F53" s="837"/>
      <c r="G53" s="837"/>
      <c r="H53" s="837"/>
      <c r="I53" s="837"/>
      <c r="J53" s="837"/>
      <c r="K53" s="837"/>
      <c r="L53" s="837"/>
      <c r="M53" s="837"/>
      <c r="N53" s="837"/>
      <c r="O53" s="837"/>
      <c r="P53" s="838"/>
      <c r="Q53" s="913"/>
      <c r="R53" s="914"/>
      <c r="S53" s="914"/>
      <c r="T53" s="914"/>
      <c r="U53" s="914"/>
      <c r="V53" s="914"/>
      <c r="W53" s="914"/>
      <c r="X53" s="914"/>
      <c r="Y53" s="914"/>
      <c r="Z53" s="914"/>
      <c r="AA53" s="914"/>
      <c r="AB53" s="914"/>
      <c r="AC53" s="914"/>
      <c r="AD53" s="914"/>
      <c r="AE53" s="915"/>
      <c r="AF53" s="842"/>
      <c r="AG53" s="843"/>
      <c r="AH53" s="843"/>
      <c r="AI53" s="843"/>
      <c r="AJ53" s="844"/>
      <c r="AK53" s="916"/>
      <c r="AL53" s="914"/>
      <c r="AM53" s="914"/>
      <c r="AN53" s="914"/>
      <c r="AO53" s="914"/>
      <c r="AP53" s="914"/>
      <c r="AQ53" s="914"/>
      <c r="AR53" s="914"/>
      <c r="AS53" s="914"/>
      <c r="AT53" s="914"/>
      <c r="AU53" s="914"/>
      <c r="AV53" s="914"/>
      <c r="AW53" s="914"/>
      <c r="AX53" s="914"/>
      <c r="AY53" s="914"/>
      <c r="AZ53" s="917"/>
      <c r="BA53" s="917"/>
      <c r="BB53" s="917"/>
      <c r="BC53" s="917"/>
      <c r="BD53" s="917"/>
      <c r="BE53" s="909"/>
      <c r="BF53" s="909"/>
      <c r="BG53" s="909"/>
      <c r="BH53" s="909"/>
      <c r="BI53" s="910"/>
      <c r="BJ53" s="250"/>
      <c r="BK53" s="250"/>
      <c r="BL53" s="250"/>
      <c r="BM53" s="250"/>
      <c r="BN53" s="250"/>
      <c r="BO53" s="263"/>
      <c r="BP53" s="263"/>
      <c r="BQ53" s="260">
        <v>47</v>
      </c>
      <c r="BR53" s="261"/>
      <c r="BS53" s="849"/>
      <c r="BT53" s="850"/>
      <c r="BU53" s="850"/>
      <c r="BV53" s="850"/>
      <c r="BW53" s="850"/>
      <c r="BX53" s="850"/>
      <c r="BY53" s="850"/>
      <c r="BZ53" s="850"/>
      <c r="CA53" s="850"/>
      <c r="CB53" s="850"/>
      <c r="CC53" s="850"/>
      <c r="CD53" s="850"/>
      <c r="CE53" s="850"/>
      <c r="CF53" s="850"/>
      <c r="CG53" s="851"/>
      <c r="CH53" s="855"/>
      <c r="CI53" s="856"/>
      <c r="CJ53" s="856"/>
      <c r="CK53" s="856"/>
      <c r="CL53" s="857"/>
      <c r="CM53" s="855"/>
      <c r="CN53" s="856"/>
      <c r="CO53" s="856"/>
      <c r="CP53" s="856"/>
      <c r="CQ53" s="857"/>
      <c r="CR53" s="855"/>
      <c r="CS53" s="856"/>
      <c r="CT53" s="856"/>
      <c r="CU53" s="856"/>
      <c r="CV53" s="857"/>
      <c r="CW53" s="855"/>
      <c r="CX53" s="856"/>
      <c r="CY53" s="856"/>
      <c r="CZ53" s="856"/>
      <c r="DA53" s="857"/>
      <c r="DB53" s="855"/>
      <c r="DC53" s="856"/>
      <c r="DD53" s="856"/>
      <c r="DE53" s="856"/>
      <c r="DF53" s="857"/>
      <c r="DG53" s="855"/>
      <c r="DH53" s="856"/>
      <c r="DI53" s="856"/>
      <c r="DJ53" s="856"/>
      <c r="DK53" s="857"/>
      <c r="DL53" s="855"/>
      <c r="DM53" s="856"/>
      <c r="DN53" s="856"/>
      <c r="DO53" s="856"/>
      <c r="DP53" s="857"/>
      <c r="DQ53" s="855"/>
      <c r="DR53" s="856"/>
      <c r="DS53" s="856"/>
      <c r="DT53" s="856"/>
      <c r="DU53" s="857"/>
      <c r="DV53" s="866"/>
      <c r="DW53" s="867"/>
      <c r="DX53" s="867"/>
      <c r="DY53" s="867"/>
      <c r="DZ53" s="868"/>
      <c r="EA53" s="244"/>
    </row>
    <row r="54" spans="1:131" s="245" customFormat="1" ht="26.25" customHeight="1" x14ac:dyDescent="0.15">
      <c r="A54" s="259">
        <v>27</v>
      </c>
      <c r="B54" s="836"/>
      <c r="C54" s="837"/>
      <c r="D54" s="837"/>
      <c r="E54" s="837"/>
      <c r="F54" s="837"/>
      <c r="G54" s="837"/>
      <c r="H54" s="837"/>
      <c r="I54" s="837"/>
      <c r="J54" s="837"/>
      <c r="K54" s="837"/>
      <c r="L54" s="837"/>
      <c r="M54" s="837"/>
      <c r="N54" s="837"/>
      <c r="O54" s="837"/>
      <c r="P54" s="838"/>
      <c r="Q54" s="913"/>
      <c r="R54" s="914"/>
      <c r="S54" s="914"/>
      <c r="T54" s="914"/>
      <c r="U54" s="914"/>
      <c r="V54" s="914"/>
      <c r="W54" s="914"/>
      <c r="X54" s="914"/>
      <c r="Y54" s="914"/>
      <c r="Z54" s="914"/>
      <c r="AA54" s="914"/>
      <c r="AB54" s="914"/>
      <c r="AC54" s="914"/>
      <c r="AD54" s="914"/>
      <c r="AE54" s="915"/>
      <c r="AF54" s="842"/>
      <c r="AG54" s="843"/>
      <c r="AH54" s="843"/>
      <c r="AI54" s="843"/>
      <c r="AJ54" s="844"/>
      <c r="AK54" s="916"/>
      <c r="AL54" s="914"/>
      <c r="AM54" s="914"/>
      <c r="AN54" s="914"/>
      <c r="AO54" s="914"/>
      <c r="AP54" s="914"/>
      <c r="AQ54" s="914"/>
      <c r="AR54" s="914"/>
      <c r="AS54" s="914"/>
      <c r="AT54" s="914"/>
      <c r="AU54" s="914"/>
      <c r="AV54" s="914"/>
      <c r="AW54" s="914"/>
      <c r="AX54" s="914"/>
      <c r="AY54" s="914"/>
      <c r="AZ54" s="917"/>
      <c r="BA54" s="917"/>
      <c r="BB54" s="917"/>
      <c r="BC54" s="917"/>
      <c r="BD54" s="917"/>
      <c r="BE54" s="909"/>
      <c r="BF54" s="909"/>
      <c r="BG54" s="909"/>
      <c r="BH54" s="909"/>
      <c r="BI54" s="910"/>
      <c r="BJ54" s="250"/>
      <c r="BK54" s="250"/>
      <c r="BL54" s="250"/>
      <c r="BM54" s="250"/>
      <c r="BN54" s="250"/>
      <c r="BO54" s="263"/>
      <c r="BP54" s="263"/>
      <c r="BQ54" s="260">
        <v>48</v>
      </c>
      <c r="BR54" s="261"/>
      <c r="BS54" s="849"/>
      <c r="BT54" s="850"/>
      <c r="BU54" s="850"/>
      <c r="BV54" s="850"/>
      <c r="BW54" s="850"/>
      <c r="BX54" s="850"/>
      <c r="BY54" s="850"/>
      <c r="BZ54" s="850"/>
      <c r="CA54" s="850"/>
      <c r="CB54" s="850"/>
      <c r="CC54" s="850"/>
      <c r="CD54" s="850"/>
      <c r="CE54" s="850"/>
      <c r="CF54" s="850"/>
      <c r="CG54" s="851"/>
      <c r="CH54" s="855"/>
      <c r="CI54" s="856"/>
      <c r="CJ54" s="856"/>
      <c r="CK54" s="856"/>
      <c r="CL54" s="857"/>
      <c r="CM54" s="855"/>
      <c r="CN54" s="856"/>
      <c r="CO54" s="856"/>
      <c r="CP54" s="856"/>
      <c r="CQ54" s="857"/>
      <c r="CR54" s="855"/>
      <c r="CS54" s="856"/>
      <c r="CT54" s="856"/>
      <c r="CU54" s="856"/>
      <c r="CV54" s="857"/>
      <c r="CW54" s="855"/>
      <c r="CX54" s="856"/>
      <c r="CY54" s="856"/>
      <c r="CZ54" s="856"/>
      <c r="DA54" s="857"/>
      <c r="DB54" s="855"/>
      <c r="DC54" s="856"/>
      <c r="DD54" s="856"/>
      <c r="DE54" s="856"/>
      <c r="DF54" s="857"/>
      <c r="DG54" s="855"/>
      <c r="DH54" s="856"/>
      <c r="DI54" s="856"/>
      <c r="DJ54" s="856"/>
      <c r="DK54" s="857"/>
      <c r="DL54" s="855"/>
      <c r="DM54" s="856"/>
      <c r="DN54" s="856"/>
      <c r="DO54" s="856"/>
      <c r="DP54" s="857"/>
      <c r="DQ54" s="855"/>
      <c r="DR54" s="856"/>
      <c r="DS54" s="856"/>
      <c r="DT54" s="856"/>
      <c r="DU54" s="857"/>
      <c r="DV54" s="866"/>
      <c r="DW54" s="867"/>
      <c r="DX54" s="867"/>
      <c r="DY54" s="867"/>
      <c r="DZ54" s="868"/>
      <c r="EA54" s="244"/>
    </row>
    <row r="55" spans="1:131" s="245" customFormat="1" ht="26.25" customHeight="1" x14ac:dyDescent="0.15">
      <c r="A55" s="259">
        <v>28</v>
      </c>
      <c r="B55" s="836"/>
      <c r="C55" s="837"/>
      <c r="D55" s="837"/>
      <c r="E55" s="837"/>
      <c r="F55" s="837"/>
      <c r="G55" s="837"/>
      <c r="H55" s="837"/>
      <c r="I55" s="837"/>
      <c r="J55" s="837"/>
      <c r="K55" s="837"/>
      <c r="L55" s="837"/>
      <c r="M55" s="837"/>
      <c r="N55" s="837"/>
      <c r="O55" s="837"/>
      <c r="P55" s="838"/>
      <c r="Q55" s="913"/>
      <c r="R55" s="914"/>
      <c r="S55" s="914"/>
      <c r="T55" s="914"/>
      <c r="U55" s="914"/>
      <c r="V55" s="914"/>
      <c r="W55" s="914"/>
      <c r="X55" s="914"/>
      <c r="Y55" s="914"/>
      <c r="Z55" s="914"/>
      <c r="AA55" s="914"/>
      <c r="AB55" s="914"/>
      <c r="AC55" s="914"/>
      <c r="AD55" s="914"/>
      <c r="AE55" s="915"/>
      <c r="AF55" s="842"/>
      <c r="AG55" s="843"/>
      <c r="AH55" s="843"/>
      <c r="AI55" s="843"/>
      <c r="AJ55" s="844"/>
      <c r="AK55" s="916"/>
      <c r="AL55" s="914"/>
      <c r="AM55" s="914"/>
      <c r="AN55" s="914"/>
      <c r="AO55" s="914"/>
      <c r="AP55" s="914"/>
      <c r="AQ55" s="914"/>
      <c r="AR55" s="914"/>
      <c r="AS55" s="914"/>
      <c r="AT55" s="914"/>
      <c r="AU55" s="914"/>
      <c r="AV55" s="914"/>
      <c r="AW55" s="914"/>
      <c r="AX55" s="914"/>
      <c r="AY55" s="914"/>
      <c r="AZ55" s="917"/>
      <c r="BA55" s="917"/>
      <c r="BB55" s="917"/>
      <c r="BC55" s="917"/>
      <c r="BD55" s="917"/>
      <c r="BE55" s="909"/>
      <c r="BF55" s="909"/>
      <c r="BG55" s="909"/>
      <c r="BH55" s="909"/>
      <c r="BI55" s="910"/>
      <c r="BJ55" s="250"/>
      <c r="BK55" s="250"/>
      <c r="BL55" s="250"/>
      <c r="BM55" s="250"/>
      <c r="BN55" s="250"/>
      <c r="BO55" s="263"/>
      <c r="BP55" s="263"/>
      <c r="BQ55" s="260">
        <v>49</v>
      </c>
      <c r="BR55" s="261"/>
      <c r="BS55" s="849"/>
      <c r="BT55" s="850"/>
      <c r="BU55" s="850"/>
      <c r="BV55" s="850"/>
      <c r="BW55" s="850"/>
      <c r="BX55" s="850"/>
      <c r="BY55" s="850"/>
      <c r="BZ55" s="850"/>
      <c r="CA55" s="850"/>
      <c r="CB55" s="850"/>
      <c r="CC55" s="850"/>
      <c r="CD55" s="850"/>
      <c r="CE55" s="850"/>
      <c r="CF55" s="850"/>
      <c r="CG55" s="851"/>
      <c r="CH55" s="855"/>
      <c r="CI55" s="856"/>
      <c r="CJ55" s="856"/>
      <c r="CK55" s="856"/>
      <c r="CL55" s="857"/>
      <c r="CM55" s="855"/>
      <c r="CN55" s="856"/>
      <c r="CO55" s="856"/>
      <c r="CP55" s="856"/>
      <c r="CQ55" s="857"/>
      <c r="CR55" s="855"/>
      <c r="CS55" s="856"/>
      <c r="CT55" s="856"/>
      <c r="CU55" s="856"/>
      <c r="CV55" s="857"/>
      <c r="CW55" s="855"/>
      <c r="CX55" s="856"/>
      <c r="CY55" s="856"/>
      <c r="CZ55" s="856"/>
      <c r="DA55" s="857"/>
      <c r="DB55" s="855"/>
      <c r="DC55" s="856"/>
      <c r="DD55" s="856"/>
      <c r="DE55" s="856"/>
      <c r="DF55" s="857"/>
      <c r="DG55" s="855"/>
      <c r="DH55" s="856"/>
      <c r="DI55" s="856"/>
      <c r="DJ55" s="856"/>
      <c r="DK55" s="857"/>
      <c r="DL55" s="855"/>
      <c r="DM55" s="856"/>
      <c r="DN55" s="856"/>
      <c r="DO55" s="856"/>
      <c r="DP55" s="857"/>
      <c r="DQ55" s="855"/>
      <c r="DR55" s="856"/>
      <c r="DS55" s="856"/>
      <c r="DT55" s="856"/>
      <c r="DU55" s="857"/>
      <c r="DV55" s="866"/>
      <c r="DW55" s="867"/>
      <c r="DX55" s="867"/>
      <c r="DY55" s="867"/>
      <c r="DZ55" s="868"/>
      <c r="EA55" s="244"/>
    </row>
    <row r="56" spans="1:131" s="245" customFormat="1" ht="26.25" customHeight="1" x14ac:dyDescent="0.15">
      <c r="A56" s="259">
        <v>29</v>
      </c>
      <c r="B56" s="836"/>
      <c r="C56" s="837"/>
      <c r="D56" s="837"/>
      <c r="E56" s="837"/>
      <c r="F56" s="837"/>
      <c r="G56" s="837"/>
      <c r="H56" s="837"/>
      <c r="I56" s="837"/>
      <c r="J56" s="837"/>
      <c r="K56" s="837"/>
      <c r="L56" s="837"/>
      <c r="M56" s="837"/>
      <c r="N56" s="837"/>
      <c r="O56" s="837"/>
      <c r="P56" s="838"/>
      <c r="Q56" s="913"/>
      <c r="R56" s="914"/>
      <c r="S56" s="914"/>
      <c r="T56" s="914"/>
      <c r="U56" s="914"/>
      <c r="V56" s="914"/>
      <c r="W56" s="914"/>
      <c r="X56" s="914"/>
      <c r="Y56" s="914"/>
      <c r="Z56" s="914"/>
      <c r="AA56" s="914"/>
      <c r="AB56" s="914"/>
      <c r="AC56" s="914"/>
      <c r="AD56" s="914"/>
      <c r="AE56" s="915"/>
      <c r="AF56" s="842"/>
      <c r="AG56" s="843"/>
      <c r="AH56" s="843"/>
      <c r="AI56" s="843"/>
      <c r="AJ56" s="844"/>
      <c r="AK56" s="916"/>
      <c r="AL56" s="914"/>
      <c r="AM56" s="914"/>
      <c r="AN56" s="914"/>
      <c r="AO56" s="914"/>
      <c r="AP56" s="914"/>
      <c r="AQ56" s="914"/>
      <c r="AR56" s="914"/>
      <c r="AS56" s="914"/>
      <c r="AT56" s="914"/>
      <c r="AU56" s="914"/>
      <c r="AV56" s="914"/>
      <c r="AW56" s="914"/>
      <c r="AX56" s="914"/>
      <c r="AY56" s="914"/>
      <c r="AZ56" s="917"/>
      <c r="BA56" s="917"/>
      <c r="BB56" s="917"/>
      <c r="BC56" s="917"/>
      <c r="BD56" s="917"/>
      <c r="BE56" s="909"/>
      <c r="BF56" s="909"/>
      <c r="BG56" s="909"/>
      <c r="BH56" s="909"/>
      <c r="BI56" s="910"/>
      <c r="BJ56" s="250"/>
      <c r="BK56" s="250"/>
      <c r="BL56" s="250"/>
      <c r="BM56" s="250"/>
      <c r="BN56" s="250"/>
      <c r="BO56" s="263"/>
      <c r="BP56" s="263"/>
      <c r="BQ56" s="260">
        <v>50</v>
      </c>
      <c r="BR56" s="261"/>
      <c r="BS56" s="849"/>
      <c r="BT56" s="850"/>
      <c r="BU56" s="850"/>
      <c r="BV56" s="850"/>
      <c r="BW56" s="850"/>
      <c r="BX56" s="850"/>
      <c r="BY56" s="850"/>
      <c r="BZ56" s="850"/>
      <c r="CA56" s="850"/>
      <c r="CB56" s="850"/>
      <c r="CC56" s="850"/>
      <c r="CD56" s="850"/>
      <c r="CE56" s="850"/>
      <c r="CF56" s="850"/>
      <c r="CG56" s="851"/>
      <c r="CH56" s="855"/>
      <c r="CI56" s="856"/>
      <c r="CJ56" s="856"/>
      <c r="CK56" s="856"/>
      <c r="CL56" s="857"/>
      <c r="CM56" s="855"/>
      <c r="CN56" s="856"/>
      <c r="CO56" s="856"/>
      <c r="CP56" s="856"/>
      <c r="CQ56" s="857"/>
      <c r="CR56" s="855"/>
      <c r="CS56" s="856"/>
      <c r="CT56" s="856"/>
      <c r="CU56" s="856"/>
      <c r="CV56" s="857"/>
      <c r="CW56" s="855"/>
      <c r="CX56" s="856"/>
      <c r="CY56" s="856"/>
      <c r="CZ56" s="856"/>
      <c r="DA56" s="857"/>
      <c r="DB56" s="855"/>
      <c r="DC56" s="856"/>
      <c r="DD56" s="856"/>
      <c r="DE56" s="856"/>
      <c r="DF56" s="857"/>
      <c r="DG56" s="855"/>
      <c r="DH56" s="856"/>
      <c r="DI56" s="856"/>
      <c r="DJ56" s="856"/>
      <c r="DK56" s="857"/>
      <c r="DL56" s="855"/>
      <c r="DM56" s="856"/>
      <c r="DN56" s="856"/>
      <c r="DO56" s="856"/>
      <c r="DP56" s="857"/>
      <c r="DQ56" s="855"/>
      <c r="DR56" s="856"/>
      <c r="DS56" s="856"/>
      <c r="DT56" s="856"/>
      <c r="DU56" s="857"/>
      <c r="DV56" s="866"/>
      <c r="DW56" s="867"/>
      <c r="DX56" s="867"/>
      <c r="DY56" s="867"/>
      <c r="DZ56" s="868"/>
      <c r="EA56" s="244"/>
    </row>
    <row r="57" spans="1:131" s="245" customFormat="1" ht="26.25" customHeight="1" x14ac:dyDescent="0.15">
      <c r="A57" s="259">
        <v>30</v>
      </c>
      <c r="B57" s="836"/>
      <c r="C57" s="837"/>
      <c r="D57" s="837"/>
      <c r="E57" s="837"/>
      <c r="F57" s="837"/>
      <c r="G57" s="837"/>
      <c r="H57" s="837"/>
      <c r="I57" s="837"/>
      <c r="J57" s="837"/>
      <c r="K57" s="837"/>
      <c r="L57" s="837"/>
      <c r="M57" s="837"/>
      <c r="N57" s="837"/>
      <c r="O57" s="837"/>
      <c r="P57" s="838"/>
      <c r="Q57" s="913"/>
      <c r="R57" s="914"/>
      <c r="S57" s="914"/>
      <c r="T57" s="914"/>
      <c r="U57" s="914"/>
      <c r="V57" s="914"/>
      <c r="W57" s="914"/>
      <c r="X57" s="914"/>
      <c r="Y57" s="914"/>
      <c r="Z57" s="914"/>
      <c r="AA57" s="914"/>
      <c r="AB57" s="914"/>
      <c r="AC57" s="914"/>
      <c r="AD57" s="914"/>
      <c r="AE57" s="915"/>
      <c r="AF57" s="842"/>
      <c r="AG57" s="843"/>
      <c r="AH57" s="843"/>
      <c r="AI57" s="843"/>
      <c r="AJ57" s="844"/>
      <c r="AK57" s="916"/>
      <c r="AL57" s="914"/>
      <c r="AM57" s="914"/>
      <c r="AN57" s="914"/>
      <c r="AO57" s="914"/>
      <c r="AP57" s="914"/>
      <c r="AQ57" s="914"/>
      <c r="AR57" s="914"/>
      <c r="AS57" s="914"/>
      <c r="AT57" s="914"/>
      <c r="AU57" s="914"/>
      <c r="AV57" s="914"/>
      <c r="AW57" s="914"/>
      <c r="AX57" s="914"/>
      <c r="AY57" s="914"/>
      <c r="AZ57" s="917"/>
      <c r="BA57" s="917"/>
      <c r="BB57" s="917"/>
      <c r="BC57" s="917"/>
      <c r="BD57" s="917"/>
      <c r="BE57" s="909"/>
      <c r="BF57" s="909"/>
      <c r="BG57" s="909"/>
      <c r="BH57" s="909"/>
      <c r="BI57" s="910"/>
      <c r="BJ57" s="250"/>
      <c r="BK57" s="250"/>
      <c r="BL57" s="250"/>
      <c r="BM57" s="250"/>
      <c r="BN57" s="250"/>
      <c r="BO57" s="263"/>
      <c r="BP57" s="263"/>
      <c r="BQ57" s="260">
        <v>51</v>
      </c>
      <c r="BR57" s="261"/>
      <c r="BS57" s="849"/>
      <c r="BT57" s="850"/>
      <c r="BU57" s="850"/>
      <c r="BV57" s="850"/>
      <c r="BW57" s="850"/>
      <c r="BX57" s="850"/>
      <c r="BY57" s="850"/>
      <c r="BZ57" s="850"/>
      <c r="CA57" s="850"/>
      <c r="CB57" s="850"/>
      <c r="CC57" s="850"/>
      <c r="CD57" s="850"/>
      <c r="CE57" s="850"/>
      <c r="CF57" s="850"/>
      <c r="CG57" s="851"/>
      <c r="CH57" s="855"/>
      <c r="CI57" s="856"/>
      <c r="CJ57" s="856"/>
      <c r="CK57" s="856"/>
      <c r="CL57" s="857"/>
      <c r="CM57" s="855"/>
      <c r="CN57" s="856"/>
      <c r="CO57" s="856"/>
      <c r="CP57" s="856"/>
      <c r="CQ57" s="857"/>
      <c r="CR57" s="855"/>
      <c r="CS57" s="856"/>
      <c r="CT57" s="856"/>
      <c r="CU57" s="856"/>
      <c r="CV57" s="857"/>
      <c r="CW57" s="855"/>
      <c r="CX57" s="856"/>
      <c r="CY57" s="856"/>
      <c r="CZ57" s="856"/>
      <c r="DA57" s="857"/>
      <c r="DB57" s="855"/>
      <c r="DC57" s="856"/>
      <c r="DD57" s="856"/>
      <c r="DE57" s="856"/>
      <c r="DF57" s="857"/>
      <c r="DG57" s="855"/>
      <c r="DH57" s="856"/>
      <c r="DI57" s="856"/>
      <c r="DJ57" s="856"/>
      <c r="DK57" s="857"/>
      <c r="DL57" s="855"/>
      <c r="DM57" s="856"/>
      <c r="DN57" s="856"/>
      <c r="DO57" s="856"/>
      <c r="DP57" s="857"/>
      <c r="DQ57" s="855"/>
      <c r="DR57" s="856"/>
      <c r="DS57" s="856"/>
      <c r="DT57" s="856"/>
      <c r="DU57" s="857"/>
      <c r="DV57" s="866"/>
      <c r="DW57" s="867"/>
      <c r="DX57" s="867"/>
      <c r="DY57" s="867"/>
      <c r="DZ57" s="868"/>
      <c r="EA57" s="244"/>
    </row>
    <row r="58" spans="1:131" s="245" customFormat="1" ht="26.25" customHeight="1" x14ac:dyDescent="0.15">
      <c r="A58" s="259">
        <v>31</v>
      </c>
      <c r="B58" s="836"/>
      <c r="C58" s="837"/>
      <c r="D58" s="837"/>
      <c r="E58" s="837"/>
      <c r="F58" s="837"/>
      <c r="G58" s="837"/>
      <c r="H58" s="837"/>
      <c r="I58" s="837"/>
      <c r="J58" s="837"/>
      <c r="K58" s="837"/>
      <c r="L58" s="837"/>
      <c r="M58" s="837"/>
      <c r="N58" s="837"/>
      <c r="O58" s="837"/>
      <c r="P58" s="838"/>
      <c r="Q58" s="913"/>
      <c r="R58" s="914"/>
      <c r="S58" s="914"/>
      <c r="T58" s="914"/>
      <c r="U58" s="914"/>
      <c r="V58" s="914"/>
      <c r="W58" s="914"/>
      <c r="X58" s="914"/>
      <c r="Y58" s="914"/>
      <c r="Z58" s="914"/>
      <c r="AA58" s="914"/>
      <c r="AB58" s="914"/>
      <c r="AC58" s="914"/>
      <c r="AD58" s="914"/>
      <c r="AE58" s="915"/>
      <c r="AF58" s="842"/>
      <c r="AG58" s="843"/>
      <c r="AH58" s="843"/>
      <c r="AI58" s="843"/>
      <c r="AJ58" s="844"/>
      <c r="AK58" s="916"/>
      <c r="AL58" s="914"/>
      <c r="AM58" s="914"/>
      <c r="AN58" s="914"/>
      <c r="AO58" s="914"/>
      <c r="AP58" s="914"/>
      <c r="AQ58" s="914"/>
      <c r="AR58" s="914"/>
      <c r="AS58" s="914"/>
      <c r="AT58" s="914"/>
      <c r="AU58" s="914"/>
      <c r="AV58" s="914"/>
      <c r="AW58" s="914"/>
      <c r="AX58" s="914"/>
      <c r="AY58" s="914"/>
      <c r="AZ58" s="917"/>
      <c r="BA58" s="917"/>
      <c r="BB58" s="917"/>
      <c r="BC58" s="917"/>
      <c r="BD58" s="917"/>
      <c r="BE58" s="909"/>
      <c r="BF58" s="909"/>
      <c r="BG58" s="909"/>
      <c r="BH58" s="909"/>
      <c r="BI58" s="910"/>
      <c r="BJ58" s="250"/>
      <c r="BK58" s="250"/>
      <c r="BL58" s="250"/>
      <c r="BM58" s="250"/>
      <c r="BN58" s="250"/>
      <c r="BO58" s="263"/>
      <c r="BP58" s="263"/>
      <c r="BQ58" s="260">
        <v>52</v>
      </c>
      <c r="BR58" s="261"/>
      <c r="BS58" s="849"/>
      <c r="BT58" s="850"/>
      <c r="BU58" s="850"/>
      <c r="BV58" s="850"/>
      <c r="BW58" s="850"/>
      <c r="BX58" s="850"/>
      <c r="BY58" s="850"/>
      <c r="BZ58" s="850"/>
      <c r="CA58" s="850"/>
      <c r="CB58" s="850"/>
      <c r="CC58" s="850"/>
      <c r="CD58" s="850"/>
      <c r="CE58" s="850"/>
      <c r="CF58" s="850"/>
      <c r="CG58" s="851"/>
      <c r="CH58" s="855"/>
      <c r="CI58" s="856"/>
      <c r="CJ58" s="856"/>
      <c r="CK58" s="856"/>
      <c r="CL58" s="857"/>
      <c r="CM58" s="855"/>
      <c r="CN58" s="856"/>
      <c r="CO58" s="856"/>
      <c r="CP58" s="856"/>
      <c r="CQ58" s="857"/>
      <c r="CR58" s="855"/>
      <c r="CS58" s="856"/>
      <c r="CT58" s="856"/>
      <c r="CU58" s="856"/>
      <c r="CV58" s="857"/>
      <c r="CW58" s="855"/>
      <c r="CX58" s="856"/>
      <c r="CY58" s="856"/>
      <c r="CZ58" s="856"/>
      <c r="DA58" s="857"/>
      <c r="DB58" s="855"/>
      <c r="DC58" s="856"/>
      <c r="DD58" s="856"/>
      <c r="DE58" s="856"/>
      <c r="DF58" s="857"/>
      <c r="DG58" s="855"/>
      <c r="DH58" s="856"/>
      <c r="DI58" s="856"/>
      <c r="DJ58" s="856"/>
      <c r="DK58" s="857"/>
      <c r="DL58" s="855"/>
      <c r="DM58" s="856"/>
      <c r="DN58" s="856"/>
      <c r="DO58" s="856"/>
      <c r="DP58" s="857"/>
      <c r="DQ58" s="855"/>
      <c r="DR58" s="856"/>
      <c r="DS58" s="856"/>
      <c r="DT58" s="856"/>
      <c r="DU58" s="857"/>
      <c r="DV58" s="866"/>
      <c r="DW58" s="867"/>
      <c r="DX58" s="867"/>
      <c r="DY58" s="867"/>
      <c r="DZ58" s="868"/>
      <c r="EA58" s="244"/>
    </row>
    <row r="59" spans="1:131" s="245" customFormat="1" ht="26.25" customHeight="1" x14ac:dyDescent="0.15">
      <c r="A59" s="259">
        <v>32</v>
      </c>
      <c r="B59" s="836"/>
      <c r="C59" s="837"/>
      <c r="D59" s="837"/>
      <c r="E59" s="837"/>
      <c r="F59" s="837"/>
      <c r="G59" s="837"/>
      <c r="H59" s="837"/>
      <c r="I59" s="837"/>
      <c r="J59" s="837"/>
      <c r="K59" s="837"/>
      <c r="L59" s="837"/>
      <c r="M59" s="837"/>
      <c r="N59" s="837"/>
      <c r="O59" s="837"/>
      <c r="P59" s="838"/>
      <c r="Q59" s="913"/>
      <c r="R59" s="914"/>
      <c r="S59" s="914"/>
      <c r="T59" s="914"/>
      <c r="U59" s="914"/>
      <c r="V59" s="914"/>
      <c r="W59" s="914"/>
      <c r="X59" s="914"/>
      <c r="Y59" s="914"/>
      <c r="Z59" s="914"/>
      <c r="AA59" s="914"/>
      <c r="AB59" s="914"/>
      <c r="AC59" s="914"/>
      <c r="AD59" s="914"/>
      <c r="AE59" s="915"/>
      <c r="AF59" s="842"/>
      <c r="AG59" s="843"/>
      <c r="AH59" s="843"/>
      <c r="AI59" s="843"/>
      <c r="AJ59" s="844"/>
      <c r="AK59" s="916"/>
      <c r="AL59" s="914"/>
      <c r="AM59" s="914"/>
      <c r="AN59" s="914"/>
      <c r="AO59" s="914"/>
      <c r="AP59" s="914"/>
      <c r="AQ59" s="914"/>
      <c r="AR59" s="914"/>
      <c r="AS59" s="914"/>
      <c r="AT59" s="914"/>
      <c r="AU59" s="914"/>
      <c r="AV59" s="914"/>
      <c r="AW59" s="914"/>
      <c r="AX59" s="914"/>
      <c r="AY59" s="914"/>
      <c r="AZ59" s="917"/>
      <c r="BA59" s="917"/>
      <c r="BB59" s="917"/>
      <c r="BC59" s="917"/>
      <c r="BD59" s="917"/>
      <c r="BE59" s="909"/>
      <c r="BF59" s="909"/>
      <c r="BG59" s="909"/>
      <c r="BH59" s="909"/>
      <c r="BI59" s="910"/>
      <c r="BJ59" s="250"/>
      <c r="BK59" s="250"/>
      <c r="BL59" s="250"/>
      <c r="BM59" s="250"/>
      <c r="BN59" s="250"/>
      <c r="BO59" s="263"/>
      <c r="BP59" s="263"/>
      <c r="BQ59" s="260">
        <v>53</v>
      </c>
      <c r="BR59" s="261"/>
      <c r="BS59" s="849"/>
      <c r="BT59" s="850"/>
      <c r="BU59" s="850"/>
      <c r="BV59" s="850"/>
      <c r="BW59" s="850"/>
      <c r="BX59" s="850"/>
      <c r="BY59" s="850"/>
      <c r="BZ59" s="850"/>
      <c r="CA59" s="850"/>
      <c r="CB59" s="850"/>
      <c r="CC59" s="850"/>
      <c r="CD59" s="850"/>
      <c r="CE59" s="850"/>
      <c r="CF59" s="850"/>
      <c r="CG59" s="851"/>
      <c r="CH59" s="855"/>
      <c r="CI59" s="856"/>
      <c r="CJ59" s="856"/>
      <c r="CK59" s="856"/>
      <c r="CL59" s="857"/>
      <c r="CM59" s="855"/>
      <c r="CN59" s="856"/>
      <c r="CO59" s="856"/>
      <c r="CP59" s="856"/>
      <c r="CQ59" s="857"/>
      <c r="CR59" s="855"/>
      <c r="CS59" s="856"/>
      <c r="CT59" s="856"/>
      <c r="CU59" s="856"/>
      <c r="CV59" s="857"/>
      <c r="CW59" s="855"/>
      <c r="CX59" s="856"/>
      <c r="CY59" s="856"/>
      <c r="CZ59" s="856"/>
      <c r="DA59" s="857"/>
      <c r="DB59" s="855"/>
      <c r="DC59" s="856"/>
      <c r="DD59" s="856"/>
      <c r="DE59" s="856"/>
      <c r="DF59" s="857"/>
      <c r="DG59" s="855"/>
      <c r="DH59" s="856"/>
      <c r="DI59" s="856"/>
      <c r="DJ59" s="856"/>
      <c r="DK59" s="857"/>
      <c r="DL59" s="855"/>
      <c r="DM59" s="856"/>
      <c r="DN59" s="856"/>
      <c r="DO59" s="856"/>
      <c r="DP59" s="857"/>
      <c r="DQ59" s="855"/>
      <c r="DR59" s="856"/>
      <c r="DS59" s="856"/>
      <c r="DT59" s="856"/>
      <c r="DU59" s="857"/>
      <c r="DV59" s="866"/>
      <c r="DW59" s="867"/>
      <c r="DX59" s="867"/>
      <c r="DY59" s="867"/>
      <c r="DZ59" s="868"/>
      <c r="EA59" s="244"/>
    </row>
    <row r="60" spans="1:131" s="245" customFormat="1" ht="26.25" customHeight="1" x14ac:dyDescent="0.15">
      <c r="A60" s="259">
        <v>33</v>
      </c>
      <c r="B60" s="836"/>
      <c r="C60" s="837"/>
      <c r="D60" s="837"/>
      <c r="E60" s="837"/>
      <c r="F60" s="837"/>
      <c r="G60" s="837"/>
      <c r="H60" s="837"/>
      <c r="I60" s="837"/>
      <c r="J60" s="837"/>
      <c r="K60" s="837"/>
      <c r="L60" s="837"/>
      <c r="M60" s="837"/>
      <c r="N60" s="837"/>
      <c r="O60" s="837"/>
      <c r="P60" s="838"/>
      <c r="Q60" s="913"/>
      <c r="R60" s="914"/>
      <c r="S60" s="914"/>
      <c r="T60" s="914"/>
      <c r="U60" s="914"/>
      <c r="V60" s="914"/>
      <c r="W60" s="914"/>
      <c r="X60" s="914"/>
      <c r="Y60" s="914"/>
      <c r="Z60" s="914"/>
      <c r="AA60" s="914"/>
      <c r="AB60" s="914"/>
      <c r="AC60" s="914"/>
      <c r="AD60" s="914"/>
      <c r="AE60" s="915"/>
      <c r="AF60" s="842"/>
      <c r="AG60" s="843"/>
      <c r="AH60" s="843"/>
      <c r="AI60" s="843"/>
      <c r="AJ60" s="844"/>
      <c r="AK60" s="916"/>
      <c r="AL60" s="914"/>
      <c r="AM60" s="914"/>
      <c r="AN60" s="914"/>
      <c r="AO60" s="914"/>
      <c r="AP60" s="914"/>
      <c r="AQ60" s="914"/>
      <c r="AR60" s="914"/>
      <c r="AS60" s="914"/>
      <c r="AT60" s="914"/>
      <c r="AU60" s="914"/>
      <c r="AV60" s="914"/>
      <c r="AW60" s="914"/>
      <c r="AX60" s="914"/>
      <c r="AY60" s="914"/>
      <c r="AZ60" s="917"/>
      <c r="BA60" s="917"/>
      <c r="BB60" s="917"/>
      <c r="BC60" s="917"/>
      <c r="BD60" s="917"/>
      <c r="BE60" s="909"/>
      <c r="BF60" s="909"/>
      <c r="BG60" s="909"/>
      <c r="BH60" s="909"/>
      <c r="BI60" s="910"/>
      <c r="BJ60" s="250"/>
      <c r="BK60" s="250"/>
      <c r="BL60" s="250"/>
      <c r="BM60" s="250"/>
      <c r="BN60" s="250"/>
      <c r="BO60" s="263"/>
      <c r="BP60" s="263"/>
      <c r="BQ60" s="260">
        <v>54</v>
      </c>
      <c r="BR60" s="261"/>
      <c r="BS60" s="849"/>
      <c r="BT60" s="850"/>
      <c r="BU60" s="850"/>
      <c r="BV60" s="850"/>
      <c r="BW60" s="850"/>
      <c r="BX60" s="850"/>
      <c r="BY60" s="850"/>
      <c r="BZ60" s="850"/>
      <c r="CA60" s="850"/>
      <c r="CB60" s="850"/>
      <c r="CC60" s="850"/>
      <c r="CD60" s="850"/>
      <c r="CE60" s="850"/>
      <c r="CF60" s="850"/>
      <c r="CG60" s="851"/>
      <c r="CH60" s="855"/>
      <c r="CI60" s="856"/>
      <c r="CJ60" s="856"/>
      <c r="CK60" s="856"/>
      <c r="CL60" s="857"/>
      <c r="CM60" s="855"/>
      <c r="CN60" s="856"/>
      <c r="CO60" s="856"/>
      <c r="CP60" s="856"/>
      <c r="CQ60" s="857"/>
      <c r="CR60" s="855"/>
      <c r="CS60" s="856"/>
      <c r="CT60" s="856"/>
      <c r="CU60" s="856"/>
      <c r="CV60" s="857"/>
      <c r="CW60" s="855"/>
      <c r="CX60" s="856"/>
      <c r="CY60" s="856"/>
      <c r="CZ60" s="856"/>
      <c r="DA60" s="857"/>
      <c r="DB60" s="855"/>
      <c r="DC60" s="856"/>
      <c r="DD60" s="856"/>
      <c r="DE60" s="856"/>
      <c r="DF60" s="857"/>
      <c r="DG60" s="855"/>
      <c r="DH60" s="856"/>
      <c r="DI60" s="856"/>
      <c r="DJ60" s="856"/>
      <c r="DK60" s="857"/>
      <c r="DL60" s="855"/>
      <c r="DM60" s="856"/>
      <c r="DN60" s="856"/>
      <c r="DO60" s="856"/>
      <c r="DP60" s="857"/>
      <c r="DQ60" s="855"/>
      <c r="DR60" s="856"/>
      <c r="DS60" s="856"/>
      <c r="DT60" s="856"/>
      <c r="DU60" s="857"/>
      <c r="DV60" s="866"/>
      <c r="DW60" s="867"/>
      <c r="DX60" s="867"/>
      <c r="DY60" s="867"/>
      <c r="DZ60" s="868"/>
      <c r="EA60" s="244"/>
    </row>
    <row r="61" spans="1:131" s="245" customFormat="1" ht="26.25" customHeight="1" thickBot="1" x14ac:dyDescent="0.2">
      <c r="A61" s="259">
        <v>34</v>
      </c>
      <c r="B61" s="836"/>
      <c r="C61" s="837"/>
      <c r="D61" s="837"/>
      <c r="E61" s="837"/>
      <c r="F61" s="837"/>
      <c r="G61" s="837"/>
      <c r="H61" s="837"/>
      <c r="I61" s="837"/>
      <c r="J61" s="837"/>
      <c r="K61" s="837"/>
      <c r="L61" s="837"/>
      <c r="M61" s="837"/>
      <c r="N61" s="837"/>
      <c r="O61" s="837"/>
      <c r="P61" s="838"/>
      <c r="Q61" s="913"/>
      <c r="R61" s="914"/>
      <c r="S61" s="914"/>
      <c r="T61" s="914"/>
      <c r="U61" s="914"/>
      <c r="V61" s="914"/>
      <c r="W61" s="914"/>
      <c r="X61" s="914"/>
      <c r="Y61" s="914"/>
      <c r="Z61" s="914"/>
      <c r="AA61" s="914"/>
      <c r="AB61" s="914"/>
      <c r="AC61" s="914"/>
      <c r="AD61" s="914"/>
      <c r="AE61" s="915"/>
      <c r="AF61" s="842"/>
      <c r="AG61" s="843"/>
      <c r="AH61" s="843"/>
      <c r="AI61" s="843"/>
      <c r="AJ61" s="844"/>
      <c r="AK61" s="916"/>
      <c r="AL61" s="914"/>
      <c r="AM61" s="914"/>
      <c r="AN61" s="914"/>
      <c r="AO61" s="914"/>
      <c r="AP61" s="914"/>
      <c r="AQ61" s="914"/>
      <c r="AR61" s="914"/>
      <c r="AS61" s="914"/>
      <c r="AT61" s="914"/>
      <c r="AU61" s="914"/>
      <c r="AV61" s="914"/>
      <c r="AW61" s="914"/>
      <c r="AX61" s="914"/>
      <c r="AY61" s="914"/>
      <c r="AZ61" s="917"/>
      <c r="BA61" s="917"/>
      <c r="BB61" s="917"/>
      <c r="BC61" s="917"/>
      <c r="BD61" s="917"/>
      <c r="BE61" s="909"/>
      <c r="BF61" s="909"/>
      <c r="BG61" s="909"/>
      <c r="BH61" s="909"/>
      <c r="BI61" s="910"/>
      <c r="BJ61" s="250"/>
      <c r="BK61" s="250"/>
      <c r="BL61" s="250"/>
      <c r="BM61" s="250"/>
      <c r="BN61" s="250"/>
      <c r="BO61" s="263"/>
      <c r="BP61" s="263"/>
      <c r="BQ61" s="260">
        <v>55</v>
      </c>
      <c r="BR61" s="261"/>
      <c r="BS61" s="849"/>
      <c r="BT61" s="850"/>
      <c r="BU61" s="850"/>
      <c r="BV61" s="850"/>
      <c r="BW61" s="850"/>
      <c r="BX61" s="850"/>
      <c r="BY61" s="850"/>
      <c r="BZ61" s="850"/>
      <c r="CA61" s="850"/>
      <c r="CB61" s="850"/>
      <c r="CC61" s="850"/>
      <c r="CD61" s="850"/>
      <c r="CE61" s="850"/>
      <c r="CF61" s="850"/>
      <c r="CG61" s="851"/>
      <c r="CH61" s="855"/>
      <c r="CI61" s="856"/>
      <c r="CJ61" s="856"/>
      <c r="CK61" s="856"/>
      <c r="CL61" s="857"/>
      <c r="CM61" s="855"/>
      <c r="CN61" s="856"/>
      <c r="CO61" s="856"/>
      <c r="CP61" s="856"/>
      <c r="CQ61" s="857"/>
      <c r="CR61" s="855"/>
      <c r="CS61" s="856"/>
      <c r="CT61" s="856"/>
      <c r="CU61" s="856"/>
      <c r="CV61" s="857"/>
      <c r="CW61" s="855"/>
      <c r="CX61" s="856"/>
      <c r="CY61" s="856"/>
      <c r="CZ61" s="856"/>
      <c r="DA61" s="857"/>
      <c r="DB61" s="855"/>
      <c r="DC61" s="856"/>
      <c r="DD61" s="856"/>
      <c r="DE61" s="856"/>
      <c r="DF61" s="857"/>
      <c r="DG61" s="855"/>
      <c r="DH61" s="856"/>
      <c r="DI61" s="856"/>
      <c r="DJ61" s="856"/>
      <c r="DK61" s="857"/>
      <c r="DL61" s="855"/>
      <c r="DM61" s="856"/>
      <c r="DN61" s="856"/>
      <c r="DO61" s="856"/>
      <c r="DP61" s="857"/>
      <c r="DQ61" s="855"/>
      <c r="DR61" s="856"/>
      <c r="DS61" s="856"/>
      <c r="DT61" s="856"/>
      <c r="DU61" s="857"/>
      <c r="DV61" s="866"/>
      <c r="DW61" s="867"/>
      <c r="DX61" s="867"/>
      <c r="DY61" s="867"/>
      <c r="DZ61" s="868"/>
      <c r="EA61" s="244"/>
    </row>
    <row r="62" spans="1:131" s="245" customFormat="1" ht="26.25" customHeight="1" x14ac:dyDescent="0.15">
      <c r="A62" s="259">
        <v>35</v>
      </c>
      <c r="B62" s="836"/>
      <c r="C62" s="837"/>
      <c r="D62" s="837"/>
      <c r="E62" s="837"/>
      <c r="F62" s="837"/>
      <c r="G62" s="837"/>
      <c r="H62" s="837"/>
      <c r="I62" s="837"/>
      <c r="J62" s="837"/>
      <c r="K62" s="837"/>
      <c r="L62" s="837"/>
      <c r="M62" s="837"/>
      <c r="N62" s="837"/>
      <c r="O62" s="837"/>
      <c r="P62" s="838"/>
      <c r="Q62" s="913"/>
      <c r="R62" s="914"/>
      <c r="S62" s="914"/>
      <c r="T62" s="914"/>
      <c r="U62" s="914"/>
      <c r="V62" s="914"/>
      <c r="W62" s="914"/>
      <c r="X62" s="914"/>
      <c r="Y62" s="914"/>
      <c r="Z62" s="914"/>
      <c r="AA62" s="914"/>
      <c r="AB62" s="914"/>
      <c r="AC62" s="914"/>
      <c r="AD62" s="914"/>
      <c r="AE62" s="915"/>
      <c r="AF62" s="842"/>
      <c r="AG62" s="843"/>
      <c r="AH62" s="843"/>
      <c r="AI62" s="843"/>
      <c r="AJ62" s="844"/>
      <c r="AK62" s="916"/>
      <c r="AL62" s="914"/>
      <c r="AM62" s="914"/>
      <c r="AN62" s="914"/>
      <c r="AO62" s="914"/>
      <c r="AP62" s="914"/>
      <c r="AQ62" s="914"/>
      <c r="AR62" s="914"/>
      <c r="AS62" s="914"/>
      <c r="AT62" s="914"/>
      <c r="AU62" s="914"/>
      <c r="AV62" s="914"/>
      <c r="AW62" s="914"/>
      <c r="AX62" s="914"/>
      <c r="AY62" s="914"/>
      <c r="AZ62" s="917"/>
      <c r="BA62" s="917"/>
      <c r="BB62" s="917"/>
      <c r="BC62" s="917"/>
      <c r="BD62" s="917"/>
      <c r="BE62" s="909"/>
      <c r="BF62" s="909"/>
      <c r="BG62" s="909"/>
      <c r="BH62" s="909"/>
      <c r="BI62" s="910"/>
      <c r="BJ62" s="925" t="s">
        <v>404</v>
      </c>
      <c r="BK62" s="888"/>
      <c r="BL62" s="888"/>
      <c r="BM62" s="888"/>
      <c r="BN62" s="889"/>
      <c r="BO62" s="263"/>
      <c r="BP62" s="263"/>
      <c r="BQ62" s="260">
        <v>56</v>
      </c>
      <c r="BR62" s="261"/>
      <c r="BS62" s="849"/>
      <c r="BT62" s="850"/>
      <c r="BU62" s="850"/>
      <c r="BV62" s="850"/>
      <c r="BW62" s="850"/>
      <c r="BX62" s="850"/>
      <c r="BY62" s="850"/>
      <c r="BZ62" s="850"/>
      <c r="CA62" s="850"/>
      <c r="CB62" s="850"/>
      <c r="CC62" s="850"/>
      <c r="CD62" s="850"/>
      <c r="CE62" s="850"/>
      <c r="CF62" s="850"/>
      <c r="CG62" s="851"/>
      <c r="CH62" s="855"/>
      <c r="CI62" s="856"/>
      <c r="CJ62" s="856"/>
      <c r="CK62" s="856"/>
      <c r="CL62" s="857"/>
      <c r="CM62" s="855"/>
      <c r="CN62" s="856"/>
      <c r="CO62" s="856"/>
      <c r="CP62" s="856"/>
      <c r="CQ62" s="857"/>
      <c r="CR62" s="855"/>
      <c r="CS62" s="856"/>
      <c r="CT62" s="856"/>
      <c r="CU62" s="856"/>
      <c r="CV62" s="857"/>
      <c r="CW62" s="855"/>
      <c r="CX62" s="856"/>
      <c r="CY62" s="856"/>
      <c r="CZ62" s="856"/>
      <c r="DA62" s="857"/>
      <c r="DB62" s="855"/>
      <c r="DC62" s="856"/>
      <c r="DD62" s="856"/>
      <c r="DE62" s="856"/>
      <c r="DF62" s="857"/>
      <c r="DG62" s="855"/>
      <c r="DH62" s="856"/>
      <c r="DI62" s="856"/>
      <c r="DJ62" s="856"/>
      <c r="DK62" s="857"/>
      <c r="DL62" s="855"/>
      <c r="DM62" s="856"/>
      <c r="DN62" s="856"/>
      <c r="DO62" s="856"/>
      <c r="DP62" s="857"/>
      <c r="DQ62" s="855"/>
      <c r="DR62" s="856"/>
      <c r="DS62" s="856"/>
      <c r="DT62" s="856"/>
      <c r="DU62" s="857"/>
      <c r="DV62" s="866"/>
      <c r="DW62" s="867"/>
      <c r="DX62" s="867"/>
      <c r="DY62" s="867"/>
      <c r="DZ62" s="868"/>
      <c r="EA62" s="244"/>
    </row>
    <row r="63" spans="1:131" s="245" customFormat="1" ht="26.25" customHeight="1" thickBot="1" x14ac:dyDescent="0.2">
      <c r="A63" s="262" t="s">
        <v>384</v>
      </c>
      <c r="B63" s="872" t="s">
        <v>405</v>
      </c>
      <c r="C63" s="873"/>
      <c r="D63" s="873"/>
      <c r="E63" s="873"/>
      <c r="F63" s="873"/>
      <c r="G63" s="873"/>
      <c r="H63" s="873"/>
      <c r="I63" s="873"/>
      <c r="J63" s="873"/>
      <c r="K63" s="873"/>
      <c r="L63" s="873"/>
      <c r="M63" s="873"/>
      <c r="N63" s="873"/>
      <c r="O63" s="873"/>
      <c r="P63" s="874"/>
      <c r="Q63" s="918"/>
      <c r="R63" s="919"/>
      <c r="S63" s="919"/>
      <c r="T63" s="919"/>
      <c r="U63" s="919"/>
      <c r="V63" s="919"/>
      <c r="W63" s="919"/>
      <c r="X63" s="919"/>
      <c r="Y63" s="919"/>
      <c r="Z63" s="919"/>
      <c r="AA63" s="919"/>
      <c r="AB63" s="919"/>
      <c r="AC63" s="919"/>
      <c r="AD63" s="919"/>
      <c r="AE63" s="920"/>
      <c r="AF63" s="921">
        <v>593</v>
      </c>
      <c r="AG63" s="922"/>
      <c r="AH63" s="922"/>
      <c r="AI63" s="922"/>
      <c r="AJ63" s="923"/>
      <c r="AK63" s="924"/>
      <c r="AL63" s="919"/>
      <c r="AM63" s="919"/>
      <c r="AN63" s="919"/>
      <c r="AO63" s="919"/>
      <c r="AP63" s="922">
        <v>5186</v>
      </c>
      <c r="AQ63" s="922"/>
      <c r="AR63" s="922"/>
      <c r="AS63" s="922"/>
      <c r="AT63" s="922"/>
      <c r="AU63" s="922">
        <v>4231</v>
      </c>
      <c r="AV63" s="922"/>
      <c r="AW63" s="922"/>
      <c r="AX63" s="922"/>
      <c r="AY63" s="922"/>
      <c r="AZ63" s="926"/>
      <c r="BA63" s="926"/>
      <c r="BB63" s="926"/>
      <c r="BC63" s="926"/>
      <c r="BD63" s="926"/>
      <c r="BE63" s="927"/>
      <c r="BF63" s="927"/>
      <c r="BG63" s="927"/>
      <c r="BH63" s="927"/>
      <c r="BI63" s="928"/>
      <c r="BJ63" s="929" t="s">
        <v>406</v>
      </c>
      <c r="BK63" s="930"/>
      <c r="BL63" s="930"/>
      <c r="BM63" s="930"/>
      <c r="BN63" s="931"/>
      <c r="BO63" s="263"/>
      <c r="BP63" s="263"/>
      <c r="BQ63" s="260">
        <v>57</v>
      </c>
      <c r="BR63" s="261"/>
      <c r="BS63" s="849"/>
      <c r="BT63" s="850"/>
      <c r="BU63" s="850"/>
      <c r="BV63" s="850"/>
      <c r="BW63" s="850"/>
      <c r="BX63" s="850"/>
      <c r="BY63" s="850"/>
      <c r="BZ63" s="850"/>
      <c r="CA63" s="850"/>
      <c r="CB63" s="850"/>
      <c r="CC63" s="850"/>
      <c r="CD63" s="850"/>
      <c r="CE63" s="850"/>
      <c r="CF63" s="850"/>
      <c r="CG63" s="851"/>
      <c r="CH63" s="855"/>
      <c r="CI63" s="856"/>
      <c r="CJ63" s="856"/>
      <c r="CK63" s="856"/>
      <c r="CL63" s="857"/>
      <c r="CM63" s="855"/>
      <c r="CN63" s="856"/>
      <c r="CO63" s="856"/>
      <c r="CP63" s="856"/>
      <c r="CQ63" s="857"/>
      <c r="CR63" s="855"/>
      <c r="CS63" s="856"/>
      <c r="CT63" s="856"/>
      <c r="CU63" s="856"/>
      <c r="CV63" s="857"/>
      <c r="CW63" s="855"/>
      <c r="CX63" s="856"/>
      <c r="CY63" s="856"/>
      <c r="CZ63" s="856"/>
      <c r="DA63" s="857"/>
      <c r="DB63" s="855"/>
      <c r="DC63" s="856"/>
      <c r="DD63" s="856"/>
      <c r="DE63" s="856"/>
      <c r="DF63" s="857"/>
      <c r="DG63" s="855"/>
      <c r="DH63" s="856"/>
      <c r="DI63" s="856"/>
      <c r="DJ63" s="856"/>
      <c r="DK63" s="857"/>
      <c r="DL63" s="855"/>
      <c r="DM63" s="856"/>
      <c r="DN63" s="856"/>
      <c r="DO63" s="856"/>
      <c r="DP63" s="857"/>
      <c r="DQ63" s="855"/>
      <c r="DR63" s="856"/>
      <c r="DS63" s="856"/>
      <c r="DT63" s="856"/>
      <c r="DU63" s="857"/>
      <c r="DV63" s="866"/>
      <c r="DW63" s="867"/>
      <c r="DX63" s="867"/>
      <c r="DY63" s="867"/>
      <c r="DZ63" s="868"/>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9"/>
      <c r="BT64" s="850"/>
      <c r="BU64" s="850"/>
      <c r="BV64" s="850"/>
      <c r="BW64" s="850"/>
      <c r="BX64" s="850"/>
      <c r="BY64" s="850"/>
      <c r="BZ64" s="850"/>
      <c r="CA64" s="850"/>
      <c r="CB64" s="850"/>
      <c r="CC64" s="850"/>
      <c r="CD64" s="850"/>
      <c r="CE64" s="850"/>
      <c r="CF64" s="850"/>
      <c r="CG64" s="851"/>
      <c r="CH64" s="855"/>
      <c r="CI64" s="856"/>
      <c r="CJ64" s="856"/>
      <c r="CK64" s="856"/>
      <c r="CL64" s="857"/>
      <c r="CM64" s="855"/>
      <c r="CN64" s="856"/>
      <c r="CO64" s="856"/>
      <c r="CP64" s="856"/>
      <c r="CQ64" s="857"/>
      <c r="CR64" s="855"/>
      <c r="CS64" s="856"/>
      <c r="CT64" s="856"/>
      <c r="CU64" s="856"/>
      <c r="CV64" s="857"/>
      <c r="CW64" s="855"/>
      <c r="CX64" s="856"/>
      <c r="CY64" s="856"/>
      <c r="CZ64" s="856"/>
      <c r="DA64" s="857"/>
      <c r="DB64" s="855"/>
      <c r="DC64" s="856"/>
      <c r="DD64" s="856"/>
      <c r="DE64" s="856"/>
      <c r="DF64" s="857"/>
      <c r="DG64" s="855"/>
      <c r="DH64" s="856"/>
      <c r="DI64" s="856"/>
      <c r="DJ64" s="856"/>
      <c r="DK64" s="857"/>
      <c r="DL64" s="855"/>
      <c r="DM64" s="856"/>
      <c r="DN64" s="856"/>
      <c r="DO64" s="856"/>
      <c r="DP64" s="857"/>
      <c r="DQ64" s="855"/>
      <c r="DR64" s="856"/>
      <c r="DS64" s="856"/>
      <c r="DT64" s="856"/>
      <c r="DU64" s="857"/>
      <c r="DV64" s="866"/>
      <c r="DW64" s="867"/>
      <c r="DX64" s="867"/>
      <c r="DY64" s="867"/>
      <c r="DZ64" s="868"/>
      <c r="EA64" s="244"/>
    </row>
    <row r="65" spans="1:131" s="245" customFormat="1" ht="26.25" customHeight="1" thickBot="1" x14ac:dyDescent="0.2">
      <c r="A65" s="250" t="s">
        <v>407</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9"/>
      <c r="BT65" s="850"/>
      <c r="BU65" s="850"/>
      <c r="BV65" s="850"/>
      <c r="BW65" s="850"/>
      <c r="BX65" s="850"/>
      <c r="BY65" s="850"/>
      <c r="BZ65" s="850"/>
      <c r="CA65" s="850"/>
      <c r="CB65" s="850"/>
      <c r="CC65" s="850"/>
      <c r="CD65" s="850"/>
      <c r="CE65" s="850"/>
      <c r="CF65" s="850"/>
      <c r="CG65" s="851"/>
      <c r="CH65" s="855"/>
      <c r="CI65" s="856"/>
      <c r="CJ65" s="856"/>
      <c r="CK65" s="856"/>
      <c r="CL65" s="857"/>
      <c r="CM65" s="855"/>
      <c r="CN65" s="856"/>
      <c r="CO65" s="856"/>
      <c r="CP65" s="856"/>
      <c r="CQ65" s="857"/>
      <c r="CR65" s="855"/>
      <c r="CS65" s="856"/>
      <c r="CT65" s="856"/>
      <c r="CU65" s="856"/>
      <c r="CV65" s="857"/>
      <c r="CW65" s="855"/>
      <c r="CX65" s="856"/>
      <c r="CY65" s="856"/>
      <c r="CZ65" s="856"/>
      <c r="DA65" s="857"/>
      <c r="DB65" s="855"/>
      <c r="DC65" s="856"/>
      <c r="DD65" s="856"/>
      <c r="DE65" s="856"/>
      <c r="DF65" s="857"/>
      <c r="DG65" s="855"/>
      <c r="DH65" s="856"/>
      <c r="DI65" s="856"/>
      <c r="DJ65" s="856"/>
      <c r="DK65" s="857"/>
      <c r="DL65" s="855"/>
      <c r="DM65" s="856"/>
      <c r="DN65" s="856"/>
      <c r="DO65" s="856"/>
      <c r="DP65" s="857"/>
      <c r="DQ65" s="855"/>
      <c r="DR65" s="856"/>
      <c r="DS65" s="856"/>
      <c r="DT65" s="856"/>
      <c r="DU65" s="857"/>
      <c r="DV65" s="866"/>
      <c r="DW65" s="867"/>
      <c r="DX65" s="867"/>
      <c r="DY65" s="867"/>
      <c r="DZ65" s="868"/>
      <c r="EA65" s="244"/>
    </row>
    <row r="66" spans="1:131" s="245" customFormat="1" ht="26.25" customHeight="1" x14ac:dyDescent="0.15">
      <c r="A66" s="821" t="s">
        <v>408</v>
      </c>
      <c r="B66" s="822"/>
      <c r="C66" s="822"/>
      <c r="D66" s="822"/>
      <c r="E66" s="822"/>
      <c r="F66" s="822"/>
      <c r="G66" s="822"/>
      <c r="H66" s="822"/>
      <c r="I66" s="822"/>
      <c r="J66" s="822"/>
      <c r="K66" s="822"/>
      <c r="L66" s="822"/>
      <c r="M66" s="822"/>
      <c r="N66" s="822"/>
      <c r="O66" s="822"/>
      <c r="P66" s="823"/>
      <c r="Q66" s="798" t="s">
        <v>409</v>
      </c>
      <c r="R66" s="799"/>
      <c r="S66" s="799"/>
      <c r="T66" s="799"/>
      <c r="U66" s="800"/>
      <c r="V66" s="798" t="s">
        <v>410</v>
      </c>
      <c r="W66" s="799"/>
      <c r="X66" s="799"/>
      <c r="Y66" s="799"/>
      <c r="Z66" s="800"/>
      <c r="AA66" s="798" t="s">
        <v>411</v>
      </c>
      <c r="AB66" s="799"/>
      <c r="AC66" s="799"/>
      <c r="AD66" s="799"/>
      <c r="AE66" s="800"/>
      <c r="AF66" s="932" t="s">
        <v>412</v>
      </c>
      <c r="AG66" s="895"/>
      <c r="AH66" s="895"/>
      <c r="AI66" s="895"/>
      <c r="AJ66" s="933"/>
      <c r="AK66" s="798" t="s">
        <v>413</v>
      </c>
      <c r="AL66" s="822"/>
      <c r="AM66" s="822"/>
      <c r="AN66" s="822"/>
      <c r="AO66" s="823"/>
      <c r="AP66" s="798" t="s">
        <v>414</v>
      </c>
      <c r="AQ66" s="799"/>
      <c r="AR66" s="799"/>
      <c r="AS66" s="799"/>
      <c r="AT66" s="800"/>
      <c r="AU66" s="798" t="s">
        <v>415</v>
      </c>
      <c r="AV66" s="799"/>
      <c r="AW66" s="799"/>
      <c r="AX66" s="799"/>
      <c r="AY66" s="800"/>
      <c r="AZ66" s="798" t="s">
        <v>372</v>
      </c>
      <c r="BA66" s="799"/>
      <c r="BB66" s="799"/>
      <c r="BC66" s="799"/>
      <c r="BD66" s="810"/>
      <c r="BE66" s="263"/>
      <c r="BF66" s="263"/>
      <c r="BG66" s="263"/>
      <c r="BH66" s="263"/>
      <c r="BI66" s="263"/>
      <c r="BJ66" s="263"/>
      <c r="BK66" s="263"/>
      <c r="BL66" s="263"/>
      <c r="BM66" s="263"/>
      <c r="BN66" s="263"/>
      <c r="BO66" s="263"/>
      <c r="BP66" s="263"/>
      <c r="BQ66" s="260">
        <v>60</v>
      </c>
      <c r="BR66" s="265"/>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4"/>
    </row>
    <row r="67" spans="1:131" s="245" customFormat="1" ht="26.25" customHeight="1" thickBot="1" x14ac:dyDescent="0.2">
      <c r="A67" s="824"/>
      <c r="B67" s="825"/>
      <c r="C67" s="825"/>
      <c r="D67" s="825"/>
      <c r="E67" s="825"/>
      <c r="F67" s="825"/>
      <c r="G67" s="825"/>
      <c r="H67" s="825"/>
      <c r="I67" s="825"/>
      <c r="J67" s="825"/>
      <c r="K67" s="825"/>
      <c r="L67" s="825"/>
      <c r="M67" s="825"/>
      <c r="N67" s="825"/>
      <c r="O67" s="825"/>
      <c r="P67" s="826"/>
      <c r="Q67" s="801"/>
      <c r="R67" s="802"/>
      <c r="S67" s="802"/>
      <c r="T67" s="802"/>
      <c r="U67" s="803"/>
      <c r="V67" s="801"/>
      <c r="W67" s="802"/>
      <c r="X67" s="802"/>
      <c r="Y67" s="802"/>
      <c r="Z67" s="803"/>
      <c r="AA67" s="801"/>
      <c r="AB67" s="802"/>
      <c r="AC67" s="802"/>
      <c r="AD67" s="802"/>
      <c r="AE67" s="803"/>
      <c r="AF67" s="934"/>
      <c r="AG67" s="898"/>
      <c r="AH67" s="898"/>
      <c r="AI67" s="898"/>
      <c r="AJ67" s="935"/>
      <c r="AK67" s="936"/>
      <c r="AL67" s="825"/>
      <c r="AM67" s="825"/>
      <c r="AN67" s="825"/>
      <c r="AO67" s="826"/>
      <c r="AP67" s="801"/>
      <c r="AQ67" s="802"/>
      <c r="AR67" s="802"/>
      <c r="AS67" s="802"/>
      <c r="AT67" s="803"/>
      <c r="AU67" s="801"/>
      <c r="AV67" s="802"/>
      <c r="AW67" s="802"/>
      <c r="AX67" s="802"/>
      <c r="AY67" s="803"/>
      <c r="AZ67" s="801"/>
      <c r="BA67" s="802"/>
      <c r="BB67" s="802"/>
      <c r="BC67" s="802"/>
      <c r="BD67" s="811"/>
      <c r="BE67" s="263"/>
      <c r="BF67" s="263"/>
      <c r="BG67" s="263"/>
      <c r="BH67" s="263"/>
      <c r="BI67" s="263"/>
      <c r="BJ67" s="263"/>
      <c r="BK67" s="263"/>
      <c r="BL67" s="263"/>
      <c r="BM67" s="263"/>
      <c r="BN67" s="263"/>
      <c r="BO67" s="263"/>
      <c r="BP67" s="263"/>
      <c r="BQ67" s="260">
        <v>61</v>
      </c>
      <c r="BR67" s="265"/>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4"/>
    </row>
    <row r="68" spans="1:131" s="245" customFormat="1" ht="26.25" customHeight="1" thickTop="1" x14ac:dyDescent="0.15">
      <c r="A68" s="256">
        <v>1</v>
      </c>
      <c r="B68" s="949" t="s">
        <v>573</v>
      </c>
      <c r="C68" s="950"/>
      <c r="D68" s="950"/>
      <c r="E68" s="950"/>
      <c r="F68" s="950"/>
      <c r="G68" s="950"/>
      <c r="H68" s="950"/>
      <c r="I68" s="950"/>
      <c r="J68" s="950"/>
      <c r="K68" s="950"/>
      <c r="L68" s="950"/>
      <c r="M68" s="950"/>
      <c r="N68" s="950"/>
      <c r="O68" s="950"/>
      <c r="P68" s="951"/>
      <c r="Q68" s="952">
        <v>2645</v>
      </c>
      <c r="R68" s="946"/>
      <c r="S68" s="946"/>
      <c r="T68" s="946"/>
      <c r="U68" s="946"/>
      <c r="V68" s="946">
        <v>2591</v>
      </c>
      <c r="W68" s="946"/>
      <c r="X68" s="946"/>
      <c r="Y68" s="946"/>
      <c r="Z68" s="946"/>
      <c r="AA68" s="946">
        <v>53</v>
      </c>
      <c r="AB68" s="946"/>
      <c r="AC68" s="946"/>
      <c r="AD68" s="946"/>
      <c r="AE68" s="946"/>
      <c r="AF68" s="946">
        <v>53</v>
      </c>
      <c r="AG68" s="946"/>
      <c r="AH68" s="946"/>
      <c r="AI68" s="946"/>
      <c r="AJ68" s="946"/>
      <c r="AK68" s="946">
        <v>179</v>
      </c>
      <c r="AL68" s="946"/>
      <c r="AM68" s="946"/>
      <c r="AN68" s="946"/>
      <c r="AO68" s="946"/>
      <c r="AP68" s="946">
        <v>530</v>
      </c>
      <c r="AQ68" s="946"/>
      <c r="AR68" s="946"/>
      <c r="AS68" s="946"/>
      <c r="AT68" s="946"/>
      <c r="AU68" s="946">
        <v>26</v>
      </c>
      <c r="AV68" s="946"/>
      <c r="AW68" s="946"/>
      <c r="AX68" s="946"/>
      <c r="AY68" s="946"/>
      <c r="AZ68" s="947"/>
      <c r="BA68" s="947"/>
      <c r="BB68" s="947"/>
      <c r="BC68" s="947"/>
      <c r="BD68" s="948"/>
      <c r="BE68" s="263"/>
      <c r="BF68" s="263"/>
      <c r="BG68" s="263"/>
      <c r="BH68" s="263"/>
      <c r="BI68" s="263"/>
      <c r="BJ68" s="263"/>
      <c r="BK68" s="263"/>
      <c r="BL68" s="263"/>
      <c r="BM68" s="263"/>
      <c r="BN68" s="263"/>
      <c r="BO68" s="263"/>
      <c r="BP68" s="263"/>
      <c r="BQ68" s="260">
        <v>62</v>
      </c>
      <c r="BR68" s="265"/>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4"/>
    </row>
    <row r="69" spans="1:131" s="245" customFormat="1" ht="26.25" customHeight="1" x14ac:dyDescent="0.15">
      <c r="A69" s="259">
        <v>2</v>
      </c>
      <c r="B69" s="953" t="s">
        <v>574</v>
      </c>
      <c r="C69" s="954"/>
      <c r="D69" s="954"/>
      <c r="E69" s="954"/>
      <c r="F69" s="954"/>
      <c r="G69" s="954"/>
      <c r="H69" s="954"/>
      <c r="I69" s="954"/>
      <c r="J69" s="954"/>
      <c r="K69" s="954"/>
      <c r="L69" s="954"/>
      <c r="M69" s="954"/>
      <c r="N69" s="954"/>
      <c r="O69" s="954"/>
      <c r="P69" s="955"/>
      <c r="Q69" s="956">
        <v>12068</v>
      </c>
      <c r="R69" s="865"/>
      <c r="S69" s="865"/>
      <c r="T69" s="865"/>
      <c r="U69" s="865"/>
      <c r="V69" s="865">
        <v>11720</v>
      </c>
      <c r="W69" s="865"/>
      <c r="X69" s="865"/>
      <c r="Y69" s="865"/>
      <c r="Z69" s="865"/>
      <c r="AA69" s="865">
        <v>347</v>
      </c>
      <c r="AB69" s="865"/>
      <c r="AC69" s="865"/>
      <c r="AD69" s="865"/>
      <c r="AE69" s="865"/>
      <c r="AF69" s="865">
        <v>347</v>
      </c>
      <c r="AG69" s="865"/>
      <c r="AH69" s="865"/>
      <c r="AI69" s="865"/>
      <c r="AJ69" s="865"/>
      <c r="AK69" s="865" t="s">
        <v>575</v>
      </c>
      <c r="AL69" s="865"/>
      <c r="AM69" s="865"/>
      <c r="AN69" s="865"/>
      <c r="AO69" s="865"/>
      <c r="AP69" s="865" t="s">
        <v>575</v>
      </c>
      <c r="AQ69" s="865"/>
      <c r="AR69" s="865"/>
      <c r="AS69" s="865"/>
      <c r="AT69" s="865"/>
      <c r="AU69" s="865" t="s">
        <v>575</v>
      </c>
      <c r="AV69" s="865"/>
      <c r="AW69" s="865"/>
      <c r="AX69" s="865"/>
      <c r="AY69" s="865"/>
      <c r="AZ69" s="957"/>
      <c r="BA69" s="957"/>
      <c r="BB69" s="957"/>
      <c r="BC69" s="957"/>
      <c r="BD69" s="958"/>
      <c r="BE69" s="263"/>
      <c r="BF69" s="263"/>
      <c r="BG69" s="263"/>
      <c r="BH69" s="263"/>
      <c r="BI69" s="263"/>
      <c r="BJ69" s="263"/>
      <c r="BK69" s="263"/>
      <c r="BL69" s="263"/>
      <c r="BM69" s="263"/>
      <c r="BN69" s="263"/>
      <c r="BO69" s="263"/>
      <c r="BP69" s="263"/>
      <c r="BQ69" s="260">
        <v>63</v>
      </c>
      <c r="BR69" s="265"/>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4"/>
    </row>
    <row r="70" spans="1:131" s="245" customFormat="1" ht="26.25" customHeight="1" x14ac:dyDescent="0.15">
      <c r="A70" s="259">
        <v>3</v>
      </c>
      <c r="B70" s="953" t="s">
        <v>576</v>
      </c>
      <c r="C70" s="954"/>
      <c r="D70" s="954"/>
      <c r="E70" s="954"/>
      <c r="F70" s="954"/>
      <c r="G70" s="954"/>
      <c r="H70" s="954"/>
      <c r="I70" s="954"/>
      <c r="J70" s="954"/>
      <c r="K70" s="954"/>
      <c r="L70" s="954"/>
      <c r="M70" s="954"/>
      <c r="N70" s="954"/>
      <c r="O70" s="954"/>
      <c r="P70" s="955"/>
      <c r="Q70" s="956">
        <v>953</v>
      </c>
      <c r="R70" s="865"/>
      <c r="S70" s="865"/>
      <c r="T70" s="865"/>
      <c r="U70" s="865"/>
      <c r="V70" s="865">
        <v>951</v>
      </c>
      <c r="W70" s="865"/>
      <c r="X70" s="865"/>
      <c r="Y70" s="865"/>
      <c r="Z70" s="865"/>
      <c r="AA70" s="865">
        <v>2</v>
      </c>
      <c r="AB70" s="865"/>
      <c r="AC70" s="865"/>
      <c r="AD70" s="865"/>
      <c r="AE70" s="865"/>
      <c r="AF70" s="865">
        <v>2</v>
      </c>
      <c r="AG70" s="865"/>
      <c r="AH70" s="865"/>
      <c r="AI70" s="865"/>
      <c r="AJ70" s="865"/>
      <c r="AK70" s="865">
        <v>3</v>
      </c>
      <c r="AL70" s="865"/>
      <c r="AM70" s="865"/>
      <c r="AN70" s="865"/>
      <c r="AO70" s="865"/>
      <c r="AP70" s="865" t="s">
        <v>575</v>
      </c>
      <c r="AQ70" s="865"/>
      <c r="AR70" s="865"/>
      <c r="AS70" s="865"/>
      <c r="AT70" s="865"/>
      <c r="AU70" s="865" t="s">
        <v>575</v>
      </c>
      <c r="AV70" s="865"/>
      <c r="AW70" s="865"/>
      <c r="AX70" s="865"/>
      <c r="AY70" s="865"/>
      <c r="AZ70" s="957"/>
      <c r="BA70" s="957"/>
      <c r="BB70" s="957"/>
      <c r="BC70" s="957"/>
      <c r="BD70" s="958"/>
      <c r="BE70" s="263"/>
      <c r="BF70" s="263"/>
      <c r="BG70" s="263"/>
      <c r="BH70" s="263"/>
      <c r="BI70" s="263"/>
      <c r="BJ70" s="263"/>
      <c r="BK70" s="263"/>
      <c r="BL70" s="263"/>
      <c r="BM70" s="263"/>
      <c r="BN70" s="263"/>
      <c r="BO70" s="263"/>
      <c r="BP70" s="263"/>
      <c r="BQ70" s="260">
        <v>64</v>
      </c>
      <c r="BR70" s="265"/>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4"/>
    </row>
    <row r="71" spans="1:131" s="245" customFormat="1" ht="26.25" customHeight="1" x14ac:dyDescent="0.15">
      <c r="A71" s="259">
        <v>4</v>
      </c>
      <c r="B71" s="953" t="s">
        <v>577</v>
      </c>
      <c r="C71" s="954"/>
      <c r="D71" s="954"/>
      <c r="E71" s="954"/>
      <c r="F71" s="954"/>
      <c r="G71" s="954"/>
      <c r="H71" s="954"/>
      <c r="I71" s="954"/>
      <c r="J71" s="954"/>
      <c r="K71" s="954"/>
      <c r="L71" s="954"/>
      <c r="M71" s="954"/>
      <c r="N71" s="954"/>
      <c r="O71" s="954"/>
      <c r="P71" s="955"/>
      <c r="Q71" s="956">
        <v>736</v>
      </c>
      <c r="R71" s="865"/>
      <c r="S71" s="865"/>
      <c r="T71" s="865"/>
      <c r="U71" s="865"/>
      <c r="V71" s="865">
        <v>720</v>
      </c>
      <c r="W71" s="865"/>
      <c r="X71" s="865"/>
      <c r="Y71" s="865"/>
      <c r="Z71" s="865"/>
      <c r="AA71" s="865">
        <v>17</v>
      </c>
      <c r="AB71" s="865"/>
      <c r="AC71" s="865"/>
      <c r="AD71" s="865"/>
      <c r="AE71" s="865"/>
      <c r="AF71" s="865">
        <v>17</v>
      </c>
      <c r="AG71" s="865"/>
      <c r="AH71" s="865"/>
      <c r="AI71" s="865"/>
      <c r="AJ71" s="865"/>
      <c r="AK71" s="865">
        <v>13</v>
      </c>
      <c r="AL71" s="865"/>
      <c r="AM71" s="865"/>
      <c r="AN71" s="865"/>
      <c r="AO71" s="865"/>
      <c r="AP71" s="865">
        <v>72</v>
      </c>
      <c r="AQ71" s="865"/>
      <c r="AR71" s="865"/>
      <c r="AS71" s="865"/>
      <c r="AT71" s="865"/>
      <c r="AU71" s="865">
        <v>23</v>
      </c>
      <c r="AV71" s="865"/>
      <c r="AW71" s="865"/>
      <c r="AX71" s="865"/>
      <c r="AY71" s="865"/>
      <c r="AZ71" s="957"/>
      <c r="BA71" s="957"/>
      <c r="BB71" s="957"/>
      <c r="BC71" s="957"/>
      <c r="BD71" s="958"/>
      <c r="BE71" s="263"/>
      <c r="BF71" s="263"/>
      <c r="BG71" s="263"/>
      <c r="BH71" s="263"/>
      <c r="BI71" s="263"/>
      <c r="BJ71" s="263"/>
      <c r="BK71" s="263"/>
      <c r="BL71" s="263"/>
      <c r="BM71" s="263"/>
      <c r="BN71" s="263"/>
      <c r="BO71" s="263"/>
      <c r="BP71" s="263"/>
      <c r="BQ71" s="260">
        <v>65</v>
      </c>
      <c r="BR71" s="265"/>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4"/>
    </row>
    <row r="72" spans="1:131" s="245" customFormat="1" ht="26.25" customHeight="1" x14ac:dyDescent="0.15">
      <c r="A72" s="259">
        <v>5</v>
      </c>
      <c r="B72" s="953" t="s">
        <v>578</v>
      </c>
      <c r="C72" s="954"/>
      <c r="D72" s="954"/>
      <c r="E72" s="954"/>
      <c r="F72" s="954"/>
      <c r="G72" s="954"/>
      <c r="H72" s="954"/>
      <c r="I72" s="954"/>
      <c r="J72" s="954"/>
      <c r="K72" s="954"/>
      <c r="L72" s="954"/>
      <c r="M72" s="954"/>
      <c r="N72" s="954"/>
      <c r="O72" s="954"/>
      <c r="P72" s="955"/>
      <c r="Q72" s="956">
        <v>146</v>
      </c>
      <c r="R72" s="865"/>
      <c r="S72" s="865"/>
      <c r="T72" s="865"/>
      <c r="U72" s="865"/>
      <c r="V72" s="865">
        <v>138</v>
      </c>
      <c r="W72" s="865"/>
      <c r="X72" s="865"/>
      <c r="Y72" s="865"/>
      <c r="Z72" s="865"/>
      <c r="AA72" s="865">
        <v>7</v>
      </c>
      <c r="AB72" s="865"/>
      <c r="AC72" s="865"/>
      <c r="AD72" s="865"/>
      <c r="AE72" s="865"/>
      <c r="AF72" s="865">
        <v>7</v>
      </c>
      <c r="AG72" s="865"/>
      <c r="AH72" s="865"/>
      <c r="AI72" s="865"/>
      <c r="AJ72" s="865"/>
      <c r="AK72" s="865" t="s">
        <v>575</v>
      </c>
      <c r="AL72" s="865"/>
      <c r="AM72" s="865"/>
      <c r="AN72" s="865"/>
      <c r="AO72" s="865"/>
      <c r="AP72" s="865" t="s">
        <v>575</v>
      </c>
      <c r="AQ72" s="865"/>
      <c r="AR72" s="865"/>
      <c r="AS72" s="865"/>
      <c r="AT72" s="865"/>
      <c r="AU72" s="865" t="s">
        <v>575</v>
      </c>
      <c r="AV72" s="865"/>
      <c r="AW72" s="865"/>
      <c r="AX72" s="865"/>
      <c r="AY72" s="865"/>
      <c r="AZ72" s="957"/>
      <c r="BA72" s="957"/>
      <c r="BB72" s="957"/>
      <c r="BC72" s="957"/>
      <c r="BD72" s="958"/>
      <c r="BE72" s="263"/>
      <c r="BF72" s="263"/>
      <c r="BG72" s="263"/>
      <c r="BH72" s="263"/>
      <c r="BI72" s="263"/>
      <c r="BJ72" s="263"/>
      <c r="BK72" s="263"/>
      <c r="BL72" s="263"/>
      <c r="BM72" s="263"/>
      <c r="BN72" s="263"/>
      <c r="BO72" s="263"/>
      <c r="BP72" s="263"/>
      <c r="BQ72" s="260">
        <v>66</v>
      </c>
      <c r="BR72" s="265"/>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4"/>
    </row>
    <row r="73" spans="1:131" s="245" customFormat="1" ht="26.25" customHeight="1" x14ac:dyDescent="0.15">
      <c r="A73" s="259">
        <v>6</v>
      </c>
      <c r="B73" s="953" t="s">
        <v>579</v>
      </c>
      <c r="C73" s="954"/>
      <c r="D73" s="954"/>
      <c r="E73" s="954"/>
      <c r="F73" s="954"/>
      <c r="G73" s="954"/>
      <c r="H73" s="954"/>
      <c r="I73" s="954"/>
      <c r="J73" s="954"/>
      <c r="K73" s="954"/>
      <c r="L73" s="954"/>
      <c r="M73" s="954"/>
      <c r="N73" s="954"/>
      <c r="O73" s="954"/>
      <c r="P73" s="955"/>
      <c r="Q73" s="956">
        <v>269</v>
      </c>
      <c r="R73" s="865"/>
      <c r="S73" s="865"/>
      <c r="T73" s="865"/>
      <c r="U73" s="865"/>
      <c r="V73" s="865">
        <v>158</v>
      </c>
      <c r="W73" s="865"/>
      <c r="X73" s="865"/>
      <c r="Y73" s="865"/>
      <c r="Z73" s="865"/>
      <c r="AA73" s="865">
        <v>111</v>
      </c>
      <c r="AB73" s="865"/>
      <c r="AC73" s="865"/>
      <c r="AD73" s="865"/>
      <c r="AE73" s="865"/>
      <c r="AF73" s="865">
        <v>111</v>
      </c>
      <c r="AG73" s="865"/>
      <c r="AH73" s="865"/>
      <c r="AI73" s="865"/>
      <c r="AJ73" s="865"/>
      <c r="AK73" s="865">
        <v>37</v>
      </c>
      <c r="AL73" s="865"/>
      <c r="AM73" s="865"/>
      <c r="AN73" s="865"/>
      <c r="AO73" s="865"/>
      <c r="AP73" s="865" t="s">
        <v>575</v>
      </c>
      <c r="AQ73" s="865"/>
      <c r="AR73" s="865"/>
      <c r="AS73" s="865"/>
      <c r="AT73" s="865"/>
      <c r="AU73" s="865" t="s">
        <v>575</v>
      </c>
      <c r="AV73" s="865"/>
      <c r="AW73" s="865"/>
      <c r="AX73" s="865"/>
      <c r="AY73" s="865"/>
      <c r="AZ73" s="957"/>
      <c r="BA73" s="957"/>
      <c r="BB73" s="957"/>
      <c r="BC73" s="957"/>
      <c r="BD73" s="958"/>
      <c r="BE73" s="263"/>
      <c r="BF73" s="263"/>
      <c r="BG73" s="263"/>
      <c r="BH73" s="263"/>
      <c r="BI73" s="263"/>
      <c r="BJ73" s="263"/>
      <c r="BK73" s="263"/>
      <c r="BL73" s="263"/>
      <c r="BM73" s="263"/>
      <c r="BN73" s="263"/>
      <c r="BO73" s="263"/>
      <c r="BP73" s="263"/>
      <c r="BQ73" s="260">
        <v>67</v>
      </c>
      <c r="BR73" s="265"/>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4"/>
    </row>
    <row r="74" spans="1:131" s="245" customFormat="1" ht="26.25" customHeight="1" x14ac:dyDescent="0.15">
      <c r="A74" s="259">
        <v>7</v>
      </c>
      <c r="B74" s="953" t="s">
        <v>580</v>
      </c>
      <c r="C74" s="954"/>
      <c r="D74" s="954"/>
      <c r="E74" s="954"/>
      <c r="F74" s="954"/>
      <c r="G74" s="954"/>
      <c r="H74" s="954"/>
      <c r="I74" s="954"/>
      <c r="J74" s="954"/>
      <c r="K74" s="954"/>
      <c r="L74" s="954"/>
      <c r="M74" s="954"/>
      <c r="N74" s="954"/>
      <c r="O74" s="954"/>
      <c r="P74" s="955"/>
      <c r="Q74" s="956">
        <v>259116</v>
      </c>
      <c r="R74" s="865"/>
      <c r="S74" s="865"/>
      <c r="T74" s="865"/>
      <c r="U74" s="865"/>
      <c r="V74" s="865">
        <v>249624</v>
      </c>
      <c r="W74" s="865"/>
      <c r="X74" s="865"/>
      <c r="Y74" s="865"/>
      <c r="Z74" s="865"/>
      <c r="AA74" s="865">
        <v>9492</v>
      </c>
      <c r="AB74" s="865"/>
      <c r="AC74" s="865"/>
      <c r="AD74" s="865"/>
      <c r="AE74" s="865"/>
      <c r="AF74" s="865">
        <v>9491</v>
      </c>
      <c r="AG74" s="865"/>
      <c r="AH74" s="865"/>
      <c r="AI74" s="865"/>
      <c r="AJ74" s="865"/>
      <c r="AK74" s="865">
        <v>7985</v>
      </c>
      <c r="AL74" s="865"/>
      <c r="AM74" s="865"/>
      <c r="AN74" s="865"/>
      <c r="AO74" s="865"/>
      <c r="AP74" s="865" t="s">
        <v>575</v>
      </c>
      <c r="AQ74" s="865"/>
      <c r="AR74" s="865"/>
      <c r="AS74" s="865"/>
      <c r="AT74" s="865"/>
      <c r="AU74" s="865" t="s">
        <v>575</v>
      </c>
      <c r="AV74" s="865"/>
      <c r="AW74" s="865"/>
      <c r="AX74" s="865"/>
      <c r="AY74" s="865"/>
      <c r="AZ74" s="957"/>
      <c r="BA74" s="957"/>
      <c r="BB74" s="957"/>
      <c r="BC74" s="957"/>
      <c r="BD74" s="958"/>
      <c r="BE74" s="263"/>
      <c r="BF74" s="263"/>
      <c r="BG74" s="263"/>
      <c r="BH74" s="263"/>
      <c r="BI74" s="263"/>
      <c r="BJ74" s="263"/>
      <c r="BK74" s="263"/>
      <c r="BL74" s="263"/>
      <c r="BM74" s="263"/>
      <c r="BN74" s="263"/>
      <c r="BO74" s="263"/>
      <c r="BP74" s="263"/>
      <c r="BQ74" s="260">
        <v>68</v>
      </c>
      <c r="BR74" s="265"/>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4"/>
    </row>
    <row r="75" spans="1:131" s="245" customFormat="1" ht="26.25" customHeight="1" x14ac:dyDescent="0.15">
      <c r="A75" s="259">
        <v>8</v>
      </c>
      <c r="B75" s="953"/>
      <c r="C75" s="954"/>
      <c r="D75" s="954"/>
      <c r="E75" s="954"/>
      <c r="F75" s="954"/>
      <c r="G75" s="954"/>
      <c r="H75" s="954"/>
      <c r="I75" s="954"/>
      <c r="J75" s="954"/>
      <c r="K75" s="954"/>
      <c r="L75" s="954"/>
      <c r="M75" s="954"/>
      <c r="N75" s="954"/>
      <c r="O75" s="954"/>
      <c r="P75" s="955"/>
      <c r="Q75" s="959"/>
      <c r="R75" s="960"/>
      <c r="S75" s="960"/>
      <c r="T75" s="960"/>
      <c r="U75" s="911"/>
      <c r="V75" s="961"/>
      <c r="W75" s="960"/>
      <c r="X75" s="960"/>
      <c r="Y75" s="960"/>
      <c r="Z75" s="911"/>
      <c r="AA75" s="961"/>
      <c r="AB75" s="960"/>
      <c r="AC75" s="960"/>
      <c r="AD75" s="960"/>
      <c r="AE75" s="911"/>
      <c r="AF75" s="961"/>
      <c r="AG75" s="960"/>
      <c r="AH75" s="960"/>
      <c r="AI75" s="960"/>
      <c r="AJ75" s="911"/>
      <c r="AK75" s="961"/>
      <c r="AL75" s="960"/>
      <c r="AM75" s="960"/>
      <c r="AN75" s="960"/>
      <c r="AO75" s="911"/>
      <c r="AP75" s="961"/>
      <c r="AQ75" s="960"/>
      <c r="AR75" s="960"/>
      <c r="AS75" s="960"/>
      <c r="AT75" s="911"/>
      <c r="AU75" s="961"/>
      <c r="AV75" s="960"/>
      <c r="AW75" s="960"/>
      <c r="AX75" s="960"/>
      <c r="AY75" s="911"/>
      <c r="AZ75" s="957"/>
      <c r="BA75" s="957"/>
      <c r="BB75" s="957"/>
      <c r="BC75" s="957"/>
      <c r="BD75" s="958"/>
      <c r="BE75" s="263"/>
      <c r="BF75" s="263"/>
      <c r="BG75" s="263"/>
      <c r="BH75" s="263"/>
      <c r="BI75" s="263"/>
      <c r="BJ75" s="263"/>
      <c r="BK75" s="263"/>
      <c r="BL75" s="263"/>
      <c r="BM75" s="263"/>
      <c r="BN75" s="263"/>
      <c r="BO75" s="263"/>
      <c r="BP75" s="263"/>
      <c r="BQ75" s="260">
        <v>69</v>
      </c>
      <c r="BR75" s="265"/>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4"/>
    </row>
    <row r="76" spans="1:131" s="245" customFormat="1" ht="26.25" customHeight="1" x14ac:dyDescent="0.15">
      <c r="A76" s="259">
        <v>9</v>
      </c>
      <c r="B76" s="953"/>
      <c r="C76" s="954"/>
      <c r="D76" s="954"/>
      <c r="E76" s="954"/>
      <c r="F76" s="954"/>
      <c r="G76" s="954"/>
      <c r="H76" s="954"/>
      <c r="I76" s="954"/>
      <c r="J76" s="954"/>
      <c r="K76" s="954"/>
      <c r="L76" s="954"/>
      <c r="M76" s="954"/>
      <c r="N76" s="954"/>
      <c r="O76" s="954"/>
      <c r="P76" s="955"/>
      <c r="Q76" s="959"/>
      <c r="R76" s="960"/>
      <c r="S76" s="960"/>
      <c r="T76" s="960"/>
      <c r="U76" s="911"/>
      <c r="V76" s="961"/>
      <c r="W76" s="960"/>
      <c r="X76" s="960"/>
      <c r="Y76" s="960"/>
      <c r="Z76" s="911"/>
      <c r="AA76" s="961"/>
      <c r="AB76" s="960"/>
      <c r="AC76" s="960"/>
      <c r="AD76" s="960"/>
      <c r="AE76" s="911"/>
      <c r="AF76" s="961"/>
      <c r="AG76" s="960"/>
      <c r="AH76" s="960"/>
      <c r="AI76" s="960"/>
      <c r="AJ76" s="911"/>
      <c r="AK76" s="961"/>
      <c r="AL76" s="960"/>
      <c r="AM76" s="960"/>
      <c r="AN76" s="960"/>
      <c r="AO76" s="911"/>
      <c r="AP76" s="961"/>
      <c r="AQ76" s="960"/>
      <c r="AR76" s="960"/>
      <c r="AS76" s="960"/>
      <c r="AT76" s="911"/>
      <c r="AU76" s="961"/>
      <c r="AV76" s="960"/>
      <c r="AW76" s="960"/>
      <c r="AX76" s="960"/>
      <c r="AY76" s="911"/>
      <c r="AZ76" s="957"/>
      <c r="BA76" s="957"/>
      <c r="BB76" s="957"/>
      <c r="BC76" s="957"/>
      <c r="BD76" s="958"/>
      <c r="BE76" s="263"/>
      <c r="BF76" s="263"/>
      <c r="BG76" s="263"/>
      <c r="BH76" s="263"/>
      <c r="BI76" s="263"/>
      <c r="BJ76" s="263"/>
      <c r="BK76" s="263"/>
      <c r="BL76" s="263"/>
      <c r="BM76" s="263"/>
      <c r="BN76" s="263"/>
      <c r="BO76" s="263"/>
      <c r="BP76" s="263"/>
      <c r="BQ76" s="260">
        <v>70</v>
      </c>
      <c r="BR76" s="265"/>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4"/>
    </row>
    <row r="77" spans="1:131" s="245" customFormat="1" ht="26.25" customHeight="1" x14ac:dyDescent="0.15">
      <c r="A77" s="259">
        <v>10</v>
      </c>
      <c r="B77" s="953"/>
      <c r="C77" s="954"/>
      <c r="D77" s="954"/>
      <c r="E77" s="954"/>
      <c r="F77" s="954"/>
      <c r="G77" s="954"/>
      <c r="H77" s="954"/>
      <c r="I77" s="954"/>
      <c r="J77" s="954"/>
      <c r="K77" s="954"/>
      <c r="L77" s="954"/>
      <c r="M77" s="954"/>
      <c r="N77" s="954"/>
      <c r="O77" s="954"/>
      <c r="P77" s="955"/>
      <c r="Q77" s="959"/>
      <c r="R77" s="960"/>
      <c r="S77" s="960"/>
      <c r="T77" s="960"/>
      <c r="U77" s="911"/>
      <c r="V77" s="961"/>
      <c r="W77" s="960"/>
      <c r="X77" s="960"/>
      <c r="Y77" s="960"/>
      <c r="Z77" s="911"/>
      <c r="AA77" s="961"/>
      <c r="AB77" s="960"/>
      <c r="AC77" s="960"/>
      <c r="AD77" s="960"/>
      <c r="AE77" s="911"/>
      <c r="AF77" s="961"/>
      <c r="AG77" s="960"/>
      <c r="AH77" s="960"/>
      <c r="AI77" s="960"/>
      <c r="AJ77" s="911"/>
      <c r="AK77" s="961"/>
      <c r="AL77" s="960"/>
      <c r="AM77" s="960"/>
      <c r="AN77" s="960"/>
      <c r="AO77" s="911"/>
      <c r="AP77" s="961"/>
      <c r="AQ77" s="960"/>
      <c r="AR77" s="960"/>
      <c r="AS77" s="960"/>
      <c r="AT77" s="911"/>
      <c r="AU77" s="961"/>
      <c r="AV77" s="960"/>
      <c r="AW77" s="960"/>
      <c r="AX77" s="960"/>
      <c r="AY77" s="911"/>
      <c r="AZ77" s="957"/>
      <c r="BA77" s="957"/>
      <c r="BB77" s="957"/>
      <c r="BC77" s="957"/>
      <c r="BD77" s="958"/>
      <c r="BE77" s="263"/>
      <c r="BF77" s="263"/>
      <c r="BG77" s="263"/>
      <c r="BH77" s="263"/>
      <c r="BI77" s="263"/>
      <c r="BJ77" s="263"/>
      <c r="BK77" s="263"/>
      <c r="BL77" s="263"/>
      <c r="BM77" s="263"/>
      <c r="BN77" s="263"/>
      <c r="BO77" s="263"/>
      <c r="BP77" s="263"/>
      <c r="BQ77" s="260">
        <v>71</v>
      </c>
      <c r="BR77" s="265"/>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4"/>
    </row>
    <row r="78" spans="1:131" s="245" customFormat="1" ht="26.25" customHeight="1" x14ac:dyDescent="0.15">
      <c r="A78" s="259">
        <v>11</v>
      </c>
      <c r="B78" s="953"/>
      <c r="C78" s="954"/>
      <c r="D78" s="954"/>
      <c r="E78" s="954"/>
      <c r="F78" s="954"/>
      <c r="G78" s="954"/>
      <c r="H78" s="954"/>
      <c r="I78" s="954"/>
      <c r="J78" s="954"/>
      <c r="K78" s="954"/>
      <c r="L78" s="954"/>
      <c r="M78" s="954"/>
      <c r="N78" s="954"/>
      <c r="O78" s="954"/>
      <c r="P78" s="955"/>
      <c r="Q78" s="956"/>
      <c r="R78" s="865"/>
      <c r="S78" s="865"/>
      <c r="T78" s="865"/>
      <c r="U78" s="865"/>
      <c r="V78" s="865"/>
      <c r="W78" s="865"/>
      <c r="X78" s="86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5"/>
      <c r="AY78" s="865"/>
      <c r="AZ78" s="957"/>
      <c r="BA78" s="957"/>
      <c r="BB78" s="957"/>
      <c r="BC78" s="957"/>
      <c r="BD78" s="958"/>
      <c r="BE78" s="263"/>
      <c r="BF78" s="263"/>
      <c r="BG78" s="263"/>
      <c r="BH78" s="263"/>
      <c r="BI78" s="263"/>
      <c r="BJ78" s="266"/>
      <c r="BK78" s="266"/>
      <c r="BL78" s="266"/>
      <c r="BM78" s="266"/>
      <c r="BN78" s="266"/>
      <c r="BO78" s="263"/>
      <c r="BP78" s="263"/>
      <c r="BQ78" s="260">
        <v>72</v>
      </c>
      <c r="BR78" s="265"/>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4"/>
    </row>
    <row r="79" spans="1:131" s="245" customFormat="1" ht="26.25" customHeight="1" x14ac:dyDescent="0.15">
      <c r="A79" s="259">
        <v>12</v>
      </c>
      <c r="B79" s="953"/>
      <c r="C79" s="954"/>
      <c r="D79" s="954"/>
      <c r="E79" s="954"/>
      <c r="F79" s="954"/>
      <c r="G79" s="954"/>
      <c r="H79" s="954"/>
      <c r="I79" s="954"/>
      <c r="J79" s="954"/>
      <c r="K79" s="954"/>
      <c r="L79" s="954"/>
      <c r="M79" s="954"/>
      <c r="N79" s="954"/>
      <c r="O79" s="954"/>
      <c r="P79" s="955"/>
      <c r="Q79" s="956"/>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865"/>
      <c r="AP79" s="865"/>
      <c r="AQ79" s="865"/>
      <c r="AR79" s="865"/>
      <c r="AS79" s="865"/>
      <c r="AT79" s="865"/>
      <c r="AU79" s="865"/>
      <c r="AV79" s="865"/>
      <c r="AW79" s="865"/>
      <c r="AX79" s="865"/>
      <c r="AY79" s="865"/>
      <c r="AZ79" s="957"/>
      <c r="BA79" s="957"/>
      <c r="BB79" s="957"/>
      <c r="BC79" s="957"/>
      <c r="BD79" s="958"/>
      <c r="BE79" s="263"/>
      <c r="BF79" s="263"/>
      <c r="BG79" s="263"/>
      <c r="BH79" s="263"/>
      <c r="BI79" s="263"/>
      <c r="BJ79" s="266"/>
      <c r="BK79" s="266"/>
      <c r="BL79" s="266"/>
      <c r="BM79" s="266"/>
      <c r="BN79" s="266"/>
      <c r="BO79" s="263"/>
      <c r="BP79" s="263"/>
      <c r="BQ79" s="260">
        <v>73</v>
      </c>
      <c r="BR79" s="265"/>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4"/>
    </row>
    <row r="80" spans="1:131" s="245" customFormat="1" ht="26.25" customHeight="1" x14ac:dyDescent="0.15">
      <c r="A80" s="259">
        <v>13</v>
      </c>
      <c r="B80" s="953"/>
      <c r="C80" s="954"/>
      <c r="D80" s="954"/>
      <c r="E80" s="954"/>
      <c r="F80" s="954"/>
      <c r="G80" s="954"/>
      <c r="H80" s="954"/>
      <c r="I80" s="954"/>
      <c r="J80" s="954"/>
      <c r="K80" s="954"/>
      <c r="L80" s="954"/>
      <c r="M80" s="954"/>
      <c r="N80" s="954"/>
      <c r="O80" s="954"/>
      <c r="P80" s="955"/>
      <c r="Q80" s="956"/>
      <c r="R80" s="865"/>
      <c r="S80" s="865"/>
      <c r="T80" s="865"/>
      <c r="U80" s="865"/>
      <c r="V80" s="865"/>
      <c r="W80" s="865"/>
      <c r="X80" s="865"/>
      <c r="Y80" s="865"/>
      <c r="Z80" s="865"/>
      <c r="AA80" s="865"/>
      <c r="AB80" s="865"/>
      <c r="AC80" s="865"/>
      <c r="AD80" s="865"/>
      <c r="AE80" s="865"/>
      <c r="AF80" s="865"/>
      <c r="AG80" s="865"/>
      <c r="AH80" s="865"/>
      <c r="AI80" s="865"/>
      <c r="AJ80" s="865"/>
      <c r="AK80" s="865"/>
      <c r="AL80" s="865"/>
      <c r="AM80" s="865"/>
      <c r="AN80" s="865"/>
      <c r="AO80" s="865"/>
      <c r="AP80" s="865"/>
      <c r="AQ80" s="865"/>
      <c r="AR80" s="865"/>
      <c r="AS80" s="865"/>
      <c r="AT80" s="865"/>
      <c r="AU80" s="865"/>
      <c r="AV80" s="865"/>
      <c r="AW80" s="865"/>
      <c r="AX80" s="865"/>
      <c r="AY80" s="865"/>
      <c r="AZ80" s="957"/>
      <c r="BA80" s="957"/>
      <c r="BB80" s="957"/>
      <c r="BC80" s="957"/>
      <c r="BD80" s="958"/>
      <c r="BE80" s="263"/>
      <c r="BF80" s="263"/>
      <c r="BG80" s="263"/>
      <c r="BH80" s="263"/>
      <c r="BI80" s="263"/>
      <c r="BJ80" s="263"/>
      <c r="BK80" s="263"/>
      <c r="BL80" s="263"/>
      <c r="BM80" s="263"/>
      <c r="BN80" s="263"/>
      <c r="BO80" s="263"/>
      <c r="BP80" s="263"/>
      <c r="BQ80" s="260">
        <v>74</v>
      </c>
      <c r="BR80" s="265"/>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4"/>
    </row>
    <row r="81" spans="1:131" s="245" customFormat="1" ht="26.25" customHeight="1" x14ac:dyDescent="0.15">
      <c r="A81" s="259">
        <v>14</v>
      </c>
      <c r="B81" s="953"/>
      <c r="C81" s="954"/>
      <c r="D81" s="954"/>
      <c r="E81" s="954"/>
      <c r="F81" s="954"/>
      <c r="G81" s="954"/>
      <c r="H81" s="954"/>
      <c r="I81" s="954"/>
      <c r="J81" s="954"/>
      <c r="K81" s="954"/>
      <c r="L81" s="954"/>
      <c r="M81" s="954"/>
      <c r="N81" s="954"/>
      <c r="O81" s="954"/>
      <c r="P81" s="955"/>
      <c r="Q81" s="956"/>
      <c r="R81" s="865"/>
      <c r="S81" s="865"/>
      <c r="T81" s="865"/>
      <c r="U81" s="865"/>
      <c r="V81" s="865"/>
      <c r="W81" s="865"/>
      <c r="X81" s="865"/>
      <c r="Y81" s="865"/>
      <c r="Z81" s="865"/>
      <c r="AA81" s="865"/>
      <c r="AB81" s="865"/>
      <c r="AC81" s="865"/>
      <c r="AD81" s="865"/>
      <c r="AE81" s="865"/>
      <c r="AF81" s="865"/>
      <c r="AG81" s="865"/>
      <c r="AH81" s="865"/>
      <c r="AI81" s="865"/>
      <c r="AJ81" s="865"/>
      <c r="AK81" s="865"/>
      <c r="AL81" s="865"/>
      <c r="AM81" s="865"/>
      <c r="AN81" s="865"/>
      <c r="AO81" s="865"/>
      <c r="AP81" s="865"/>
      <c r="AQ81" s="865"/>
      <c r="AR81" s="865"/>
      <c r="AS81" s="865"/>
      <c r="AT81" s="865"/>
      <c r="AU81" s="865"/>
      <c r="AV81" s="865"/>
      <c r="AW81" s="865"/>
      <c r="AX81" s="865"/>
      <c r="AY81" s="865"/>
      <c r="AZ81" s="957"/>
      <c r="BA81" s="957"/>
      <c r="BB81" s="957"/>
      <c r="BC81" s="957"/>
      <c r="BD81" s="958"/>
      <c r="BE81" s="263"/>
      <c r="BF81" s="263"/>
      <c r="BG81" s="263"/>
      <c r="BH81" s="263"/>
      <c r="BI81" s="263"/>
      <c r="BJ81" s="263"/>
      <c r="BK81" s="263"/>
      <c r="BL81" s="263"/>
      <c r="BM81" s="263"/>
      <c r="BN81" s="263"/>
      <c r="BO81" s="263"/>
      <c r="BP81" s="263"/>
      <c r="BQ81" s="260">
        <v>75</v>
      </c>
      <c r="BR81" s="265"/>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4"/>
    </row>
    <row r="82" spans="1:131" s="245" customFormat="1" ht="26.25" customHeight="1" x14ac:dyDescent="0.15">
      <c r="A82" s="259">
        <v>15</v>
      </c>
      <c r="B82" s="953"/>
      <c r="C82" s="954"/>
      <c r="D82" s="954"/>
      <c r="E82" s="954"/>
      <c r="F82" s="954"/>
      <c r="G82" s="954"/>
      <c r="H82" s="954"/>
      <c r="I82" s="954"/>
      <c r="J82" s="954"/>
      <c r="K82" s="954"/>
      <c r="L82" s="954"/>
      <c r="M82" s="954"/>
      <c r="N82" s="954"/>
      <c r="O82" s="954"/>
      <c r="P82" s="955"/>
      <c r="Q82" s="956"/>
      <c r="R82" s="865"/>
      <c r="S82" s="865"/>
      <c r="T82" s="865"/>
      <c r="U82" s="865"/>
      <c r="V82" s="865"/>
      <c r="W82" s="865"/>
      <c r="X82" s="865"/>
      <c r="Y82" s="865"/>
      <c r="Z82" s="865"/>
      <c r="AA82" s="865"/>
      <c r="AB82" s="865"/>
      <c r="AC82" s="865"/>
      <c r="AD82" s="865"/>
      <c r="AE82" s="865"/>
      <c r="AF82" s="865"/>
      <c r="AG82" s="865"/>
      <c r="AH82" s="865"/>
      <c r="AI82" s="865"/>
      <c r="AJ82" s="865"/>
      <c r="AK82" s="865"/>
      <c r="AL82" s="865"/>
      <c r="AM82" s="865"/>
      <c r="AN82" s="865"/>
      <c r="AO82" s="865"/>
      <c r="AP82" s="865"/>
      <c r="AQ82" s="865"/>
      <c r="AR82" s="865"/>
      <c r="AS82" s="865"/>
      <c r="AT82" s="865"/>
      <c r="AU82" s="865"/>
      <c r="AV82" s="865"/>
      <c r="AW82" s="865"/>
      <c r="AX82" s="865"/>
      <c r="AY82" s="865"/>
      <c r="AZ82" s="957"/>
      <c r="BA82" s="957"/>
      <c r="BB82" s="957"/>
      <c r="BC82" s="957"/>
      <c r="BD82" s="958"/>
      <c r="BE82" s="263"/>
      <c r="BF82" s="263"/>
      <c r="BG82" s="263"/>
      <c r="BH82" s="263"/>
      <c r="BI82" s="263"/>
      <c r="BJ82" s="263"/>
      <c r="BK82" s="263"/>
      <c r="BL82" s="263"/>
      <c r="BM82" s="263"/>
      <c r="BN82" s="263"/>
      <c r="BO82" s="263"/>
      <c r="BP82" s="263"/>
      <c r="BQ82" s="260">
        <v>76</v>
      </c>
      <c r="BR82" s="265"/>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4"/>
    </row>
    <row r="83" spans="1:131" s="245" customFormat="1" ht="26.25" customHeight="1" x14ac:dyDescent="0.15">
      <c r="A83" s="259">
        <v>16</v>
      </c>
      <c r="B83" s="953"/>
      <c r="C83" s="954"/>
      <c r="D83" s="954"/>
      <c r="E83" s="954"/>
      <c r="F83" s="954"/>
      <c r="G83" s="954"/>
      <c r="H83" s="954"/>
      <c r="I83" s="954"/>
      <c r="J83" s="954"/>
      <c r="K83" s="954"/>
      <c r="L83" s="954"/>
      <c r="M83" s="954"/>
      <c r="N83" s="954"/>
      <c r="O83" s="954"/>
      <c r="P83" s="955"/>
      <c r="Q83" s="956"/>
      <c r="R83" s="865"/>
      <c r="S83" s="865"/>
      <c r="T83" s="865"/>
      <c r="U83" s="865"/>
      <c r="V83" s="865"/>
      <c r="W83" s="865"/>
      <c r="X83" s="865"/>
      <c r="Y83" s="865"/>
      <c r="Z83" s="865"/>
      <c r="AA83" s="865"/>
      <c r="AB83" s="865"/>
      <c r="AC83" s="865"/>
      <c r="AD83" s="865"/>
      <c r="AE83" s="865"/>
      <c r="AF83" s="865"/>
      <c r="AG83" s="865"/>
      <c r="AH83" s="865"/>
      <c r="AI83" s="865"/>
      <c r="AJ83" s="865"/>
      <c r="AK83" s="865"/>
      <c r="AL83" s="865"/>
      <c r="AM83" s="865"/>
      <c r="AN83" s="865"/>
      <c r="AO83" s="865"/>
      <c r="AP83" s="865"/>
      <c r="AQ83" s="865"/>
      <c r="AR83" s="865"/>
      <c r="AS83" s="865"/>
      <c r="AT83" s="865"/>
      <c r="AU83" s="865"/>
      <c r="AV83" s="865"/>
      <c r="AW83" s="865"/>
      <c r="AX83" s="865"/>
      <c r="AY83" s="865"/>
      <c r="AZ83" s="957"/>
      <c r="BA83" s="957"/>
      <c r="BB83" s="957"/>
      <c r="BC83" s="957"/>
      <c r="BD83" s="958"/>
      <c r="BE83" s="263"/>
      <c r="BF83" s="263"/>
      <c r="BG83" s="263"/>
      <c r="BH83" s="263"/>
      <c r="BI83" s="263"/>
      <c r="BJ83" s="263"/>
      <c r="BK83" s="263"/>
      <c r="BL83" s="263"/>
      <c r="BM83" s="263"/>
      <c r="BN83" s="263"/>
      <c r="BO83" s="263"/>
      <c r="BP83" s="263"/>
      <c r="BQ83" s="260">
        <v>77</v>
      </c>
      <c r="BR83" s="265"/>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4"/>
    </row>
    <row r="84" spans="1:131" s="245" customFormat="1" ht="26.25" customHeight="1" x14ac:dyDescent="0.15">
      <c r="A84" s="259">
        <v>17</v>
      </c>
      <c r="B84" s="953"/>
      <c r="C84" s="954"/>
      <c r="D84" s="954"/>
      <c r="E84" s="954"/>
      <c r="F84" s="954"/>
      <c r="G84" s="954"/>
      <c r="H84" s="954"/>
      <c r="I84" s="954"/>
      <c r="J84" s="954"/>
      <c r="K84" s="954"/>
      <c r="L84" s="954"/>
      <c r="M84" s="954"/>
      <c r="N84" s="954"/>
      <c r="O84" s="954"/>
      <c r="P84" s="955"/>
      <c r="Q84" s="956"/>
      <c r="R84" s="865"/>
      <c r="S84" s="865"/>
      <c r="T84" s="865"/>
      <c r="U84" s="865"/>
      <c r="V84" s="865"/>
      <c r="W84" s="865"/>
      <c r="X84" s="865"/>
      <c r="Y84" s="865"/>
      <c r="Z84" s="865"/>
      <c r="AA84" s="865"/>
      <c r="AB84" s="865"/>
      <c r="AC84" s="865"/>
      <c r="AD84" s="865"/>
      <c r="AE84" s="865"/>
      <c r="AF84" s="865"/>
      <c r="AG84" s="865"/>
      <c r="AH84" s="865"/>
      <c r="AI84" s="865"/>
      <c r="AJ84" s="865"/>
      <c r="AK84" s="865"/>
      <c r="AL84" s="865"/>
      <c r="AM84" s="865"/>
      <c r="AN84" s="865"/>
      <c r="AO84" s="865"/>
      <c r="AP84" s="865"/>
      <c r="AQ84" s="865"/>
      <c r="AR84" s="865"/>
      <c r="AS84" s="865"/>
      <c r="AT84" s="865"/>
      <c r="AU84" s="865"/>
      <c r="AV84" s="865"/>
      <c r="AW84" s="865"/>
      <c r="AX84" s="865"/>
      <c r="AY84" s="865"/>
      <c r="AZ84" s="957"/>
      <c r="BA84" s="957"/>
      <c r="BB84" s="957"/>
      <c r="BC84" s="957"/>
      <c r="BD84" s="958"/>
      <c r="BE84" s="263"/>
      <c r="BF84" s="263"/>
      <c r="BG84" s="263"/>
      <c r="BH84" s="263"/>
      <c r="BI84" s="263"/>
      <c r="BJ84" s="263"/>
      <c r="BK84" s="263"/>
      <c r="BL84" s="263"/>
      <c r="BM84" s="263"/>
      <c r="BN84" s="263"/>
      <c r="BO84" s="263"/>
      <c r="BP84" s="263"/>
      <c r="BQ84" s="260">
        <v>78</v>
      </c>
      <c r="BR84" s="265"/>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4"/>
    </row>
    <row r="85" spans="1:131" s="245" customFormat="1" ht="26.25" customHeight="1" x14ac:dyDescent="0.15">
      <c r="A85" s="259">
        <v>18</v>
      </c>
      <c r="B85" s="953"/>
      <c r="C85" s="954"/>
      <c r="D85" s="954"/>
      <c r="E85" s="954"/>
      <c r="F85" s="954"/>
      <c r="G85" s="954"/>
      <c r="H85" s="954"/>
      <c r="I85" s="954"/>
      <c r="J85" s="954"/>
      <c r="K85" s="954"/>
      <c r="L85" s="954"/>
      <c r="M85" s="954"/>
      <c r="N85" s="954"/>
      <c r="O85" s="954"/>
      <c r="P85" s="955"/>
      <c r="Q85" s="956"/>
      <c r="R85" s="865"/>
      <c r="S85" s="865"/>
      <c r="T85" s="865"/>
      <c r="U85" s="865"/>
      <c r="V85" s="865"/>
      <c r="W85" s="865"/>
      <c r="X85" s="865"/>
      <c r="Y85" s="865"/>
      <c r="Z85" s="865"/>
      <c r="AA85" s="865"/>
      <c r="AB85" s="865"/>
      <c r="AC85" s="865"/>
      <c r="AD85" s="865"/>
      <c r="AE85" s="865"/>
      <c r="AF85" s="865"/>
      <c r="AG85" s="865"/>
      <c r="AH85" s="865"/>
      <c r="AI85" s="865"/>
      <c r="AJ85" s="865"/>
      <c r="AK85" s="865"/>
      <c r="AL85" s="865"/>
      <c r="AM85" s="865"/>
      <c r="AN85" s="865"/>
      <c r="AO85" s="865"/>
      <c r="AP85" s="865"/>
      <c r="AQ85" s="865"/>
      <c r="AR85" s="865"/>
      <c r="AS85" s="865"/>
      <c r="AT85" s="865"/>
      <c r="AU85" s="865"/>
      <c r="AV85" s="865"/>
      <c r="AW85" s="865"/>
      <c r="AX85" s="865"/>
      <c r="AY85" s="865"/>
      <c r="AZ85" s="957"/>
      <c r="BA85" s="957"/>
      <c r="BB85" s="957"/>
      <c r="BC85" s="957"/>
      <c r="BD85" s="958"/>
      <c r="BE85" s="263"/>
      <c r="BF85" s="263"/>
      <c r="BG85" s="263"/>
      <c r="BH85" s="263"/>
      <c r="BI85" s="263"/>
      <c r="BJ85" s="263"/>
      <c r="BK85" s="263"/>
      <c r="BL85" s="263"/>
      <c r="BM85" s="263"/>
      <c r="BN85" s="263"/>
      <c r="BO85" s="263"/>
      <c r="BP85" s="263"/>
      <c r="BQ85" s="260">
        <v>79</v>
      </c>
      <c r="BR85" s="265"/>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4"/>
    </row>
    <row r="86" spans="1:131" s="245" customFormat="1" ht="26.25" customHeight="1" x14ac:dyDescent="0.15">
      <c r="A86" s="259">
        <v>19</v>
      </c>
      <c r="B86" s="953"/>
      <c r="C86" s="954"/>
      <c r="D86" s="954"/>
      <c r="E86" s="954"/>
      <c r="F86" s="954"/>
      <c r="G86" s="954"/>
      <c r="H86" s="954"/>
      <c r="I86" s="954"/>
      <c r="J86" s="954"/>
      <c r="K86" s="954"/>
      <c r="L86" s="954"/>
      <c r="M86" s="954"/>
      <c r="N86" s="954"/>
      <c r="O86" s="954"/>
      <c r="P86" s="955"/>
      <c r="Q86" s="956"/>
      <c r="R86" s="865"/>
      <c r="S86" s="865"/>
      <c r="T86" s="865"/>
      <c r="U86" s="865"/>
      <c r="V86" s="865"/>
      <c r="W86" s="865"/>
      <c r="X86" s="865"/>
      <c r="Y86" s="865"/>
      <c r="Z86" s="865"/>
      <c r="AA86" s="865"/>
      <c r="AB86" s="865"/>
      <c r="AC86" s="865"/>
      <c r="AD86" s="865"/>
      <c r="AE86" s="865"/>
      <c r="AF86" s="865"/>
      <c r="AG86" s="865"/>
      <c r="AH86" s="865"/>
      <c r="AI86" s="865"/>
      <c r="AJ86" s="865"/>
      <c r="AK86" s="865"/>
      <c r="AL86" s="865"/>
      <c r="AM86" s="865"/>
      <c r="AN86" s="865"/>
      <c r="AO86" s="865"/>
      <c r="AP86" s="865"/>
      <c r="AQ86" s="865"/>
      <c r="AR86" s="865"/>
      <c r="AS86" s="865"/>
      <c r="AT86" s="865"/>
      <c r="AU86" s="865"/>
      <c r="AV86" s="865"/>
      <c r="AW86" s="865"/>
      <c r="AX86" s="865"/>
      <c r="AY86" s="865"/>
      <c r="AZ86" s="957"/>
      <c r="BA86" s="957"/>
      <c r="BB86" s="957"/>
      <c r="BC86" s="957"/>
      <c r="BD86" s="958"/>
      <c r="BE86" s="263"/>
      <c r="BF86" s="263"/>
      <c r="BG86" s="263"/>
      <c r="BH86" s="263"/>
      <c r="BI86" s="263"/>
      <c r="BJ86" s="263"/>
      <c r="BK86" s="263"/>
      <c r="BL86" s="263"/>
      <c r="BM86" s="263"/>
      <c r="BN86" s="263"/>
      <c r="BO86" s="263"/>
      <c r="BP86" s="263"/>
      <c r="BQ86" s="260">
        <v>80</v>
      </c>
      <c r="BR86" s="265"/>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4"/>
    </row>
    <row r="87" spans="1:131" s="245" customFormat="1" ht="26.25" customHeight="1" x14ac:dyDescent="0.15">
      <c r="A87" s="267">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3"/>
      <c r="BF87" s="263"/>
      <c r="BG87" s="263"/>
      <c r="BH87" s="263"/>
      <c r="BI87" s="263"/>
      <c r="BJ87" s="263"/>
      <c r="BK87" s="263"/>
      <c r="BL87" s="263"/>
      <c r="BM87" s="263"/>
      <c r="BN87" s="263"/>
      <c r="BO87" s="263"/>
      <c r="BP87" s="263"/>
      <c r="BQ87" s="260">
        <v>81</v>
      </c>
      <c r="BR87" s="265"/>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4"/>
    </row>
    <row r="88" spans="1:131" s="245" customFormat="1" ht="26.25" customHeight="1" thickBot="1" x14ac:dyDescent="0.2">
      <c r="A88" s="262" t="s">
        <v>384</v>
      </c>
      <c r="B88" s="872" t="s">
        <v>416</v>
      </c>
      <c r="C88" s="873"/>
      <c r="D88" s="873"/>
      <c r="E88" s="873"/>
      <c r="F88" s="873"/>
      <c r="G88" s="873"/>
      <c r="H88" s="873"/>
      <c r="I88" s="873"/>
      <c r="J88" s="873"/>
      <c r="K88" s="873"/>
      <c r="L88" s="873"/>
      <c r="M88" s="873"/>
      <c r="N88" s="873"/>
      <c r="O88" s="873"/>
      <c r="P88" s="874"/>
      <c r="Q88" s="918"/>
      <c r="R88" s="919"/>
      <c r="S88" s="919"/>
      <c r="T88" s="919"/>
      <c r="U88" s="919"/>
      <c r="V88" s="919"/>
      <c r="W88" s="919"/>
      <c r="X88" s="919"/>
      <c r="Y88" s="919"/>
      <c r="Z88" s="919"/>
      <c r="AA88" s="919"/>
      <c r="AB88" s="919"/>
      <c r="AC88" s="919"/>
      <c r="AD88" s="919"/>
      <c r="AE88" s="919"/>
      <c r="AF88" s="922">
        <v>10028</v>
      </c>
      <c r="AG88" s="922"/>
      <c r="AH88" s="922"/>
      <c r="AI88" s="922"/>
      <c r="AJ88" s="922"/>
      <c r="AK88" s="919"/>
      <c r="AL88" s="919"/>
      <c r="AM88" s="919"/>
      <c r="AN88" s="919"/>
      <c r="AO88" s="919"/>
      <c r="AP88" s="922">
        <v>602</v>
      </c>
      <c r="AQ88" s="922"/>
      <c r="AR88" s="922"/>
      <c r="AS88" s="922"/>
      <c r="AT88" s="922"/>
      <c r="AU88" s="922">
        <v>49</v>
      </c>
      <c r="AV88" s="922"/>
      <c r="AW88" s="922"/>
      <c r="AX88" s="922"/>
      <c r="AY88" s="922"/>
      <c r="AZ88" s="927"/>
      <c r="BA88" s="927"/>
      <c r="BB88" s="927"/>
      <c r="BC88" s="927"/>
      <c r="BD88" s="928"/>
      <c r="BE88" s="263"/>
      <c r="BF88" s="263"/>
      <c r="BG88" s="263"/>
      <c r="BH88" s="263"/>
      <c r="BI88" s="263"/>
      <c r="BJ88" s="263"/>
      <c r="BK88" s="263"/>
      <c r="BL88" s="263"/>
      <c r="BM88" s="263"/>
      <c r="BN88" s="263"/>
      <c r="BO88" s="263"/>
      <c r="BP88" s="263"/>
      <c r="BQ88" s="260">
        <v>82</v>
      </c>
      <c r="BR88" s="265"/>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384</v>
      </c>
      <c r="BR102" s="872" t="s">
        <v>417</v>
      </c>
      <c r="BS102" s="873"/>
      <c r="BT102" s="873"/>
      <c r="BU102" s="873"/>
      <c r="BV102" s="873"/>
      <c r="BW102" s="873"/>
      <c r="BX102" s="873"/>
      <c r="BY102" s="873"/>
      <c r="BZ102" s="873"/>
      <c r="CA102" s="873"/>
      <c r="CB102" s="873"/>
      <c r="CC102" s="873"/>
      <c r="CD102" s="873"/>
      <c r="CE102" s="873"/>
      <c r="CF102" s="873"/>
      <c r="CG102" s="874"/>
      <c r="CH102" s="969"/>
      <c r="CI102" s="970"/>
      <c r="CJ102" s="970"/>
      <c r="CK102" s="970"/>
      <c r="CL102" s="971"/>
      <c r="CM102" s="969"/>
      <c r="CN102" s="970"/>
      <c r="CO102" s="970"/>
      <c r="CP102" s="970"/>
      <c r="CQ102" s="971"/>
      <c r="CR102" s="972">
        <v>40</v>
      </c>
      <c r="CS102" s="930"/>
      <c r="CT102" s="930"/>
      <c r="CU102" s="930"/>
      <c r="CV102" s="973"/>
      <c r="CW102" s="972" t="s">
        <v>589</v>
      </c>
      <c r="CX102" s="930"/>
      <c r="CY102" s="930"/>
      <c r="CZ102" s="930"/>
      <c r="DA102" s="973"/>
      <c r="DB102" s="972" t="s">
        <v>589</v>
      </c>
      <c r="DC102" s="930"/>
      <c r="DD102" s="930"/>
      <c r="DE102" s="930"/>
      <c r="DF102" s="973"/>
      <c r="DG102" s="972" t="s">
        <v>589</v>
      </c>
      <c r="DH102" s="930"/>
      <c r="DI102" s="930"/>
      <c r="DJ102" s="930"/>
      <c r="DK102" s="973"/>
      <c r="DL102" s="972" t="s">
        <v>589</v>
      </c>
      <c r="DM102" s="930"/>
      <c r="DN102" s="930"/>
      <c r="DO102" s="930"/>
      <c r="DP102" s="973"/>
      <c r="DQ102" s="972" t="s">
        <v>589</v>
      </c>
      <c r="DR102" s="930"/>
      <c r="DS102" s="930"/>
      <c r="DT102" s="930"/>
      <c r="DU102" s="973"/>
      <c r="DV102" s="996"/>
      <c r="DW102" s="997"/>
      <c r="DX102" s="997"/>
      <c r="DY102" s="997"/>
      <c r="DZ102" s="998"/>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420</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421</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4"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303</v>
      </c>
      <c r="AG109" s="975"/>
      <c r="AH109" s="975"/>
      <c r="AI109" s="975"/>
      <c r="AJ109" s="976"/>
      <c r="AK109" s="974" t="s">
        <v>302</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303</v>
      </c>
      <c r="BW109" s="975"/>
      <c r="BX109" s="975"/>
      <c r="BY109" s="975"/>
      <c r="BZ109" s="976"/>
      <c r="CA109" s="974" t="s">
        <v>302</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303</v>
      </c>
      <c r="DM109" s="975"/>
      <c r="DN109" s="975"/>
      <c r="DO109" s="975"/>
      <c r="DP109" s="976"/>
      <c r="DQ109" s="974" t="s">
        <v>302</v>
      </c>
      <c r="DR109" s="975"/>
      <c r="DS109" s="975"/>
      <c r="DT109" s="975"/>
      <c r="DU109" s="976"/>
      <c r="DV109" s="974" t="s">
        <v>426</v>
      </c>
      <c r="DW109" s="975"/>
      <c r="DX109" s="975"/>
      <c r="DY109" s="975"/>
      <c r="DZ109" s="977"/>
    </row>
    <row r="110" spans="1:131" s="244"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527079</v>
      </c>
      <c r="AB110" s="982"/>
      <c r="AC110" s="982"/>
      <c r="AD110" s="982"/>
      <c r="AE110" s="983"/>
      <c r="AF110" s="984">
        <v>562332</v>
      </c>
      <c r="AG110" s="982"/>
      <c r="AH110" s="982"/>
      <c r="AI110" s="982"/>
      <c r="AJ110" s="983"/>
      <c r="AK110" s="984">
        <v>549650</v>
      </c>
      <c r="AL110" s="982"/>
      <c r="AM110" s="982"/>
      <c r="AN110" s="982"/>
      <c r="AO110" s="983"/>
      <c r="AP110" s="985">
        <v>15.7</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6276732</v>
      </c>
      <c r="BR110" s="1017"/>
      <c r="BS110" s="1017"/>
      <c r="BT110" s="1017"/>
      <c r="BU110" s="1017"/>
      <c r="BV110" s="1017">
        <v>6856260</v>
      </c>
      <c r="BW110" s="1017"/>
      <c r="BX110" s="1017"/>
      <c r="BY110" s="1017"/>
      <c r="BZ110" s="1017"/>
      <c r="CA110" s="1017">
        <v>7199574</v>
      </c>
      <c r="CB110" s="1017"/>
      <c r="CC110" s="1017"/>
      <c r="CD110" s="1017"/>
      <c r="CE110" s="1017"/>
      <c r="CF110" s="1031">
        <v>205.6</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406</v>
      </c>
      <c r="DH110" s="1017"/>
      <c r="DI110" s="1017"/>
      <c r="DJ110" s="1017"/>
      <c r="DK110" s="1017"/>
      <c r="DL110" s="1017" t="s">
        <v>406</v>
      </c>
      <c r="DM110" s="1017"/>
      <c r="DN110" s="1017"/>
      <c r="DO110" s="1017"/>
      <c r="DP110" s="1017"/>
      <c r="DQ110" s="1017" t="s">
        <v>386</v>
      </c>
      <c r="DR110" s="1017"/>
      <c r="DS110" s="1017"/>
      <c r="DT110" s="1017"/>
      <c r="DU110" s="1017"/>
      <c r="DV110" s="1018" t="s">
        <v>432</v>
      </c>
      <c r="DW110" s="1018"/>
      <c r="DX110" s="1018"/>
      <c r="DY110" s="1018"/>
      <c r="DZ110" s="1019"/>
    </row>
    <row r="111" spans="1:131" s="244" customFormat="1" ht="26.25" customHeight="1" x14ac:dyDescent="0.15">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434</v>
      </c>
      <c r="AB111" s="1024"/>
      <c r="AC111" s="1024"/>
      <c r="AD111" s="1024"/>
      <c r="AE111" s="1025"/>
      <c r="AF111" s="1026" t="s">
        <v>386</v>
      </c>
      <c r="AG111" s="1024"/>
      <c r="AH111" s="1024"/>
      <c r="AI111" s="1024"/>
      <c r="AJ111" s="1025"/>
      <c r="AK111" s="1026" t="s">
        <v>434</v>
      </c>
      <c r="AL111" s="1024"/>
      <c r="AM111" s="1024"/>
      <c r="AN111" s="1024"/>
      <c r="AO111" s="1025"/>
      <c r="AP111" s="1027" t="s">
        <v>386</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118401</v>
      </c>
      <c r="BR111" s="1010"/>
      <c r="BS111" s="1010"/>
      <c r="BT111" s="1010"/>
      <c r="BU111" s="1010"/>
      <c r="BV111" s="1010">
        <v>59207</v>
      </c>
      <c r="BW111" s="1010"/>
      <c r="BX111" s="1010"/>
      <c r="BY111" s="1010"/>
      <c r="BZ111" s="1010"/>
      <c r="CA111" s="1010" t="s">
        <v>406</v>
      </c>
      <c r="CB111" s="1010"/>
      <c r="CC111" s="1010"/>
      <c r="CD111" s="1010"/>
      <c r="CE111" s="1010"/>
      <c r="CF111" s="1004" t="s">
        <v>386</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406</v>
      </c>
      <c r="DH111" s="1010"/>
      <c r="DI111" s="1010"/>
      <c r="DJ111" s="1010"/>
      <c r="DK111" s="1010"/>
      <c r="DL111" s="1010" t="s">
        <v>437</v>
      </c>
      <c r="DM111" s="1010"/>
      <c r="DN111" s="1010"/>
      <c r="DO111" s="1010"/>
      <c r="DP111" s="1010"/>
      <c r="DQ111" s="1010" t="s">
        <v>406</v>
      </c>
      <c r="DR111" s="1010"/>
      <c r="DS111" s="1010"/>
      <c r="DT111" s="1010"/>
      <c r="DU111" s="1010"/>
      <c r="DV111" s="1011" t="s">
        <v>386</v>
      </c>
      <c r="DW111" s="1011"/>
      <c r="DX111" s="1011"/>
      <c r="DY111" s="1011"/>
      <c r="DZ111" s="1012"/>
    </row>
    <row r="112" spans="1:131" s="244" customFormat="1" ht="26.25" customHeight="1" x14ac:dyDescent="0.15">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386</v>
      </c>
      <c r="AB112" s="1049"/>
      <c r="AC112" s="1049"/>
      <c r="AD112" s="1049"/>
      <c r="AE112" s="1050"/>
      <c r="AF112" s="1051" t="s">
        <v>432</v>
      </c>
      <c r="AG112" s="1049"/>
      <c r="AH112" s="1049"/>
      <c r="AI112" s="1049"/>
      <c r="AJ112" s="1050"/>
      <c r="AK112" s="1051" t="s">
        <v>406</v>
      </c>
      <c r="AL112" s="1049"/>
      <c r="AM112" s="1049"/>
      <c r="AN112" s="1049"/>
      <c r="AO112" s="1050"/>
      <c r="AP112" s="1052" t="s">
        <v>386</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2548957</v>
      </c>
      <c r="BR112" s="1010"/>
      <c r="BS112" s="1010"/>
      <c r="BT112" s="1010"/>
      <c r="BU112" s="1010"/>
      <c r="BV112" s="1010">
        <v>4446196</v>
      </c>
      <c r="BW112" s="1010"/>
      <c r="BX112" s="1010"/>
      <c r="BY112" s="1010"/>
      <c r="BZ112" s="1010"/>
      <c r="CA112" s="1010">
        <v>4231395</v>
      </c>
      <c r="CB112" s="1010"/>
      <c r="CC112" s="1010"/>
      <c r="CD112" s="1010"/>
      <c r="CE112" s="1010"/>
      <c r="CF112" s="1004">
        <v>120.8</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118401</v>
      </c>
      <c r="DH112" s="1010"/>
      <c r="DI112" s="1010"/>
      <c r="DJ112" s="1010"/>
      <c r="DK112" s="1010"/>
      <c r="DL112" s="1010">
        <v>59207</v>
      </c>
      <c r="DM112" s="1010"/>
      <c r="DN112" s="1010"/>
      <c r="DO112" s="1010"/>
      <c r="DP112" s="1010"/>
      <c r="DQ112" s="1010" t="s">
        <v>406</v>
      </c>
      <c r="DR112" s="1010"/>
      <c r="DS112" s="1010"/>
      <c r="DT112" s="1010"/>
      <c r="DU112" s="1010"/>
      <c r="DV112" s="1011" t="s">
        <v>386</v>
      </c>
      <c r="DW112" s="1011"/>
      <c r="DX112" s="1011"/>
      <c r="DY112" s="1011"/>
      <c r="DZ112" s="1012"/>
    </row>
    <row r="113" spans="1:130" s="244" customFormat="1" ht="26.25" customHeight="1" x14ac:dyDescent="0.15">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346202</v>
      </c>
      <c r="AB113" s="1024"/>
      <c r="AC113" s="1024"/>
      <c r="AD113" s="1024"/>
      <c r="AE113" s="1025"/>
      <c r="AF113" s="1026">
        <v>361526</v>
      </c>
      <c r="AG113" s="1024"/>
      <c r="AH113" s="1024"/>
      <c r="AI113" s="1024"/>
      <c r="AJ113" s="1025"/>
      <c r="AK113" s="1026">
        <v>319298</v>
      </c>
      <c r="AL113" s="1024"/>
      <c r="AM113" s="1024"/>
      <c r="AN113" s="1024"/>
      <c r="AO113" s="1025"/>
      <c r="AP113" s="1027">
        <v>9.1</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54967</v>
      </c>
      <c r="BR113" s="1010"/>
      <c r="BS113" s="1010"/>
      <c r="BT113" s="1010"/>
      <c r="BU113" s="1010"/>
      <c r="BV113" s="1010">
        <v>54413</v>
      </c>
      <c r="BW113" s="1010"/>
      <c r="BX113" s="1010"/>
      <c r="BY113" s="1010"/>
      <c r="BZ113" s="1010"/>
      <c r="CA113" s="1010">
        <v>49287</v>
      </c>
      <c r="CB113" s="1010"/>
      <c r="CC113" s="1010"/>
      <c r="CD113" s="1010"/>
      <c r="CE113" s="1010"/>
      <c r="CF113" s="1004">
        <v>1.4</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386</v>
      </c>
      <c r="DH113" s="1049"/>
      <c r="DI113" s="1049"/>
      <c r="DJ113" s="1049"/>
      <c r="DK113" s="1050"/>
      <c r="DL113" s="1051" t="s">
        <v>406</v>
      </c>
      <c r="DM113" s="1049"/>
      <c r="DN113" s="1049"/>
      <c r="DO113" s="1049"/>
      <c r="DP113" s="1050"/>
      <c r="DQ113" s="1051" t="s">
        <v>386</v>
      </c>
      <c r="DR113" s="1049"/>
      <c r="DS113" s="1049"/>
      <c r="DT113" s="1049"/>
      <c r="DU113" s="1050"/>
      <c r="DV113" s="1052" t="s">
        <v>445</v>
      </c>
      <c r="DW113" s="1053"/>
      <c r="DX113" s="1053"/>
      <c r="DY113" s="1053"/>
      <c r="DZ113" s="1054"/>
    </row>
    <row r="114" spans="1:130" s="244" customFormat="1" ht="26.25" customHeight="1" x14ac:dyDescent="0.15">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6906</v>
      </c>
      <c r="AB114" s="1049"/>
      <c r="AC114" s="1049"/>
      <c r="AD114" s="1049"/>
      <c r="AE114" s="1050"/>
      <c r="AF114" s="1051">
        <v>6907</v>
      </c>
      <c r="AG114" s="1049"/>
      <c r="AH114" s="1049"/>
      <c r="AI114" s="1049"/>
      <c r="AJ114" s="1050"/>
      <c r="AK114" s="1051">
        <v>6172</v>
      </c>
      <c r="AL114" s="1049"/>
      <c r="AM114" s="1049"/>
      <c r="AN114" s="1049"/>
      <c r="AO114" s="1050"/>
      <c r="AP114" s="1052">
        <v>0.2</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1162387</v>
      </c>
      <c r="BR114" s="1010"/>
      <c r="BS114" s="1010"/>
      <c r="BT114" s="1010"/>
      <c r="BU114" s="1010"/>
      <c r="BV114" s="1010">
        <v>1098007</v>
      </c>
      <c r="BW114" s="1010"/>
      <c r="BX114" s="1010"/>
      <c r="BY114" s="1010"/>
      <c r="BZ114" s="1010"/>
      <c r="CA114" s="1010">
        <v>999140</v>
      </c>
      <c r="CB114" s="1010"/>
      <c r="CC114" s="1010"/>
      <c r="CD114" s="1010"/>
      <c r="CE114" s="1010"/>
      <c r="CF114" s="1004">
        <v>28.5</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432</v>
      </c>
      <c r="DH114" s="1049"/>
      <c r="DI114" s="1049"/>
      <c r="DJ114" s="1049"/>
      <c r="DK114" s="1050"/>
      <c r="DL114" s="1051" t="s">
        <v>406</v>
      </c>
      <c r="DM114" s="1049"/>
      <c r="DN114" s="1049"/>
      <c r="DO114" s="1049"/>
      <c r="DP114" s="1050"/>
      <c r="DQ114" s="1051" t="s">
        <v>386</v>
      </c>
      <c r="DR114" s="1049"/>
      <c r="DS114" s="1049"/>
      <c r="DT114" s="1049"/>
      <c r="DU114" s="1050"/>
      <c r="DV114" s="1052" t="s">
        <v>386</v>
      </c>
      <c r="DW114" s="1053"/>
      <c r="DX114" s="1053"/>
      <c r="DY114" s="1053"/>
      <c r="DZ114" s="1054"/>
    </row>
    <row r="115" spans="1:130" s="244"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65114</v>
      </c>
      <c r="AB115" s="1024"/>
      <c r="AC115" s="1024"/>
      <c r="AD115" s="1024"/>
      <c r="AE115" s="1025"/>
      <c r="AF115" s="1026">
        <v>65113</v>
      </c>
      <c r="AG115" s="1024"/>
      <c r="AH115" s="1024"/>
      <c r="AI115" s="1024"/>
      <c r="AJ115" s="1025"/>
      <c r="AK115" s="1026" t="s">
        <v>386</v>
      </c>
      <c r="AL115" s="1024"/>
      <c r="AM115" s="1024"/>
      <c r="AN115" s="1024"/>
      <c r="AO115" s="1025"/>
      <c r="AP115" s="1027" t="s">
        <v>386</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v>851</v>
      </c>
      <c r="BR115" s="1010"/>
      <c r="BS115" s="1010"/>
      <c r="BT115" s="1010"/>
      <c r="BU115" s="1010"/>
      <c r="BV115" s="1010" t="s">
        <v>386</v>
      </c>
      <c r="BW115" s="1010"/>
      <c r="BX115" s="1010"/>
      <c r="BY115" s="1010"/>
      <c r="BZ115" s="1010"/>
      <c r="CA115" s="1010" t="s">
        <v>406</v>
      </c>
      <c r="CB115" s="1010"/>
      <c r="CC115" s="1010"/>
      <c r="CD115" s="1010"/>
      <c r="CE115" s="1010"/>
      <c r="CF115" s="1004" t="s">
        <v>406</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386</v>
      </c>
      <c r="DH115" s="1049"/>
      <c r="DI115" s="1049"/>
      <c r="DJ115" s="1049"/>
      <c r="DK115" s="1050"/>
      <c r="DL115" s="1051" t="s">
        <v>406</v>
      </c>
      <c r="DM115" s="1049"/>
      <c r="DN115" s="1049"/>
      <c r="DO115" s="1049"/>
      <c r="DP115" s="1050"/>
      <c r="DQ115" s="1051" t="s">
        <v>432</v>
      </c>
      <c r="DR115" s="1049"/>
      <c r="DS115" s="1049"/>
      <c r="DT115" s="1049"/>
      <c r="DU115" s="1050"/>
      <c r="DV115" s="1052" t="s">
        <v>406</v>
      </c>
      <c r="DW115" s="1053"/>
      <c r="DX115" s="1053"/>
      <c r="DY115" s="1053"/>
      <c r="DZ115" s="1054"/>
    </row>
    <row r="116" spans="1:130" s="244"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432</v>
      </c>
      <c r="AB116" s="1049"/>
      <c r="AC116" s="1049"/>
      <c r="AD116" s="1049"/>
      <c r="AE116" s="1050"/>
      <c r="AF116" s="1051" t="s">
        <v>432</v>
      </c>
      <c r="AG116" s="1049"/>
      <c r="AH116" s="1049"/>
      <c r="AI116" s="1049"/>
      <c r="AJ116" s="1050"/>
      <c r="AK116" s="1051" t="s">
        <v>453</v>
      </c>
      <c r="AL116" s="1049"/>
      <c r="AM116" s="1049"/>
      <c r="AN116" s="1049"/>
      <c r="AO116" s="1050"/>
      <c r="AP116" s="1052" t="s">
        <v>432</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386</v>
      </c>
      <c r="BR116" s="1010"/>
      <c r="BS116" s="1010"/>
      <c r="BT116" s="1010"/>
      <c r="BU116" s="1010"/>
      <c r="BV116" s="1010" t="s">
        <v>386</v>
      </c>
      <c r="BW116" s="1010"/>
      <c r="BX116" s="1010"/>
      <c r="BY116" s="1010"/>
      <c r="BZ116" s="1010"/>
      <c r="CA116" s="1010" t="s">
        <v>386</v>
      </c>
      <c r="CB116" s="1010"/>
      <c r="CC116" s="1010"/>
      <c r="CD116" s="1010"/>
      <c r="CE116" s="1010"/>
      <c r="CF116" s="1004" t="s">
        <v>406</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386</v>
      </c>
      <c r="DH116" s="1049"/>
      <c r="DI116" s="1049"/>
      <c r="DJ116" s="1049"/>
      <c r="DK116" s="1050"/>
      <c r="DL116" s="1051" t="s">
        <v>386</v>
      </c>
      <c r="DM116" s="1049"/>
      <c r="DN116" s="1049"/>
      <c r="DO116" s="1049"/>
      <c r="DP116" s="1050"/>
      <c r="DQ116" s="1051" t="s">
        <v>386</v>
      </c>
      <c r="DR116" s="1049"/>
      <c r="DS116" s="1049"/>
      <c r="DT116" s="1049"/>
      <c r="DU116" s="1050"/>
      <c r="DV116" s="1052" t="s">
        <v>406</v>
      </c>
      <c r="DW116" s="1053"/>
      <c r="DX116" s="1053"/>
      <c r="DY116" s="1053"/>
      <c r="DZ116" s="1054"/>
    </row>
    <row r="117" spans="1:130" s="244"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945301</v>
      </c>
      <c r="AB117" s="1067"/>
      <c r="AC117" s="1067"/>
      <c r="AD117" s="1067"/>
      <c r="AE117" s="1068"/>
      <c r="AF117" s="1069">
        <v>995878</v>
      </c>
      <c r="AG117" s="1067"/>
      <c r="AH117" s="1067"/>
      <c r="AI117" s="1067"/>
      <c r="AJ117" s="1068"/>
      <c r="AK117" s="1069">
        <v>875120</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386</v>
      </c>
      <c r="BR117" s="1010"/>
      <c r="BS117" s="1010"/>
      <c r="BT117" s="1010"/>
      <c r="BU117" s="1010"/>
      <c r="BV117" s="1010" t="s">
        <v>432</v>
      </c>
      <c r="BW117" s="1010"/>
      <c r="BX117" s="1010"/>
      <c r="BY117" s="1010"/>
      <c r="BZ117" s="1010"/>
      <c r="CA117" s="1010" t="s">
        <v>386</v>
      </c>
      <c r="CB117" s="1010"/>
      <c r="CC117" s="1010"/>
      <c r="CD117" s="1010"/>
      <c r="CE117" s="1010"/>
      <c r="CF117" s="1004" t="s">
        <v>386</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406</v>
      </c>
      <c r="DH117" s="1049"/>
      <c r="DI117" s="1049"/>
      <c r="DJ117" s="1049"/>
      <c r="DK117" s="1050"/>
      <c r="DL117" s="1051" t="s">
        <v>386</v>
      </c>
      <c r="DM117" s="1049"/>
      <c r="DN117" s="1049"/>
      <c r="DO117" s="1049"/>
      <c r="DP117" s="1050"/>
      <c r="DQ117" s="1051" t="s">
        <v>406</v>
      </c>
      <c r="DR117" s="1049"/>
      <c r="DS117" s="1049"/>
      <c r="DT117" s="1049"/>
      <c r="DU117" s="1050"/>
      <c r="DV117" s="1052" t="s">
        <v>406</v>
      </c>
      <c r="DW117" s="1053"/>
      <c r="DX117" s="1053"/>
      <c r="DY117" s="1053"/>
      <c r="DZ117" s="1054"/>
    </row>
    <row r="118" spans="1:130" s="244"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303</v>
      </c>
      <c r="AG118" s="975"/>
      <c r="AH118" s="975"/>
      <c r="AI118" s="975"/>
      <c r="AJ118" s="976"/>
      <c r="AK118" s="974" t="s">
        <v>302</v>
      </c>
      <c r="AL118" s="975"/>
      <c r="AM118" s="975"/>
      <c r="AN118" s="975"/>
      <c r="AO118" s="976"/>
      <c r="AP118" s="1061" t="s">
        <v>426</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386</v>
      </c>
      <c r="BR118" s="1088"/>
      <c r="BS118" s="1088"/>
      <c r="BT118" s="1088"/>
      <c r="BU118" s="1088"/>
      <c r="BV118" s="1088" t="s">
        <v>386</v>
      </c>
      <c r="BW118" s="1088"/>
      <c r="BX118" s="1088"/>
      <c r="BY118" s="1088"/>
      <c r="BZ118" s="1088"/>
      <c r="CA118" s="1088" t="s">
        <v>406</v>
      </c>
      <c r="CB118" s="1088"/>
      <c r="CC118" s="1088"/>
      <c r="CD118" s="1088"/>
      <c r="CE118" s="1088"/>
      <c r="CF118" s="1004" t="s">
        <v>406</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406</v>
      </c>
      <c r="DH118" s="1049"/>
      <c r="DI118" s="1049"/>
      <c r="DJ118" s="1049"/>
      <c r="DK118" s="1050"/>
      <c r="DL118" s="1051" t="s">
        <v>432</v>
      </c>
      <c r="DM118" s="1049"/>
      <c r="DN118" s="1049"/>
      <c r="DO118" s="1049"/>
      <c r="DP118" s="1050"/>
      <c r="DQ118" s="1051" t="s">
        <v>432</v>
      </c>
      <c r="DR118" s="1049"/>
      <c r="DS118" s="1049"/>
      <c r="DT118" s="1049"/>
      <c r="DU118" s="1050"/>
      <c r="DV118" s="1052" t="s">
        <v>386</v>
      </c>
      <c r="DW118" s="1053"/>
      <c r="DX118" s="1053"/>
      <c r="DY118" s="1053"/>
      <c r="DZ118" s="1054"/>
    </row>
    <row r="119" spans="1:130" s="244" customFormat="1" ht="26.25" customHeight="1" x14ac:dyDescent="0.15">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386</v>
      </c>
      <c r="AB119" s="982"/>
      <c r="AC119" s="982"/>
      <c r="AD119" s="982"/>
      <c r="AE119" s="983"/>
      <c r="AF119" s="984" t="s">
        <v>406</v>
      </c>
      <c r="AG119" s="982"/>
      <c r="AH119" s="982"/>
      <c r="AI119" s="982"/>
      <c r="AJ119" s="983"/>
      <c r="AK119" s="984" t="s">
        <v>386</v>
      </c>
      <c r="AL119" s="982"/>
      <c r="AM119" s="982"/>
      <c r="AN119" s="982"/>
      <c r="AO119" s="983"/>
      <c r="AP119" s="985" t="s">
        <v>406</v>
      </c>
      <c r="AQ119" s="986"/>
      <c r="AR119" s="986"/>
      <c r="AS119" s="986"/>
      <c r="AT119" s="987"/>
      <c r="AU119" s="992"/>
      <c r="AV119" s="993"/>
      <c r="AW119" s="993"/>
      <c r="AX119" s="993"/>
      <c r="AY119" s="993"/>
      <c r="AZ119" s="275" t="s">
        <v>184</v>
      </c>
      <c r="BA119" s="275"/>
      <c r="BB119" s="275"/>
      <c r="BC119" s="275"/>
      <c r="BD119" s="275"/>
      <c r="BE119" s="275"/>
      <c r="BF119" s="275"/>
      <c r="BG119" s="275"/>
      <c r="BH119" s="275"/>
      <c r="BI119" s="275"/>
      <c r="BJ119" s="275"/>
      <c r="BK119" s="275"/>
      <c r="BL119" s="275"/>
      <c r="BM119" s="275"/>
      <c r="BN119" s="275"/>
      <c r="BO119" s="1065" t="s">
        <v>461</v>
      </c>
      <c r="BP119" s="1096"/>
      <c r="BQ119" s="1087">
        <v>10162295</v>
      </c>
      <c r="BR119" s="1088"/>
      <c r="BS119" s="1088"/>
      <c r="BT119" s="1088"/>
      <c r="BU119" s="1088"/>
      <c r="BV119" s="1088">
        <v>12514083</v>
      </c>
      <c r="BW119" s="1088"/>
      <c r="BX119" s="1088"/>
      <c r="BY119" s="1088"/>
      <c r="BZ119" s="1088"/>
      <c r="CA119" s="1088">
        <v>12479396</v>
      </c>
      <c r="CB119" s="1088"/>
      <c r="CC119" s="1088"/>
      <c r="CD119" s="1088"/>
      <c r="CE119" s="1088"/>
      <c r="CF119" s="1089"/>
      <c r="CG119" s="1090"/>
      <c r="CH119" s="1090"/>
      <c r="CI119" s="1090"/>
      <c r="CJ119" s="1091"/>
      <c r="CK119" s="1037"/>
      <c r="CL119" s="1038"/>
      <c r="CM119" s="1092" t="s">
        <v>462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386</v>
      </c>
      <c r="DH119" s="1074"/>
      <c r="DI119" s="1074"/>
      <c r="DJ119" s="1074"/>
      <c r="DK119" s="1075"/>
      <c r="DL119" s="1073" t="s">
        <v>406</v>
      </c>
      <c r="DM119" s="1074"/>
      <c r="DN119" s="1074"/>
      <c r="DO119" s="1074"/>
      <c r="DP119" s="1075"/>
      <c r="DQ119" s="1073" t="s">
        <v>386</v>
      </c>
      <c r="DR119" s="1074"/>
      <c r="DS119" s="1074"/>
      <c r="DT119" s="1074"/>
      <c r="DU119" s="1075"/>
      <c r="DV119" s="1076" t="s">
        <v>386</v>
      </c>
      <c r="DW119" s="1077"/>
      <c r="DX119" s="1077"/>
      <c r="DY119" s="1077"/>
      <c r="DZ119" s="1078"/>
    </row>
    <row r="120" spans="1:130" s="244" customFormat="1" ht="26.25" customHeight="1" x14ac:dyDescent="0.15">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386</v>
      </c>
      <c r="AB120" s="1049"/>
      <c r="AC120" s="1049"/>
      <c r="AD120" s="1049"/>
      <c r="AE120" s="1050"/>
      <c r="AF120" s="1051" t="s">
        <v>432</v>
      </c>
      <c r="AG120" s="1049"/>
      <c r="AH120" s="1049"/>
      <c r="AI120" s="1049"/>
      <c r="AJ120" s="1050"/>
      <c r="AK120" s="1051" t="s">
        <v>453</v>
      </c>
      <c r="AL120" s="1049"/>
      <c r="AM120" s="1049"/>
      <c r="AN120" s="1049"/>
      <c r="AO120" s="1050"/>
      <c r="AP120" s="1052" t="s">
        <v>406</v>
      </c>
      <c r="AQ120" s="1053"/>
      <c r="AR120" s="1053"/>
      <c r="AS120" s="1053"/>
      <c r="AT120" s="1054"/>
      <c r="AU120" s="1079" t="s">
        <v>463</v>
      </c>
      <c r="AV120" s="1080"/>
      <c r="AW120" s="1080"/>
      <c r="AX120" s="1080"/>
      <c r="AY120" s="1081"/>
      <c r="AZ120" s="1030" t="s">
        <v>464</v>
      </c>
      <c r="BA120" s="979"/>
      <c r="BB120" s="979"/>
      <c r="BC120" s="979"/>
      <c r="BD120" s="979"/>
      <c r="BE120" s="979"/>
      <c r="BF120" s="979"/>
      <c r="BG120" s="979"/>
      <c r="BH120" s="979"/>
      <c r="BI120" s="979"/>
      <c r="BJ120" s="979"/>
      <c r="BK120" s="979"/>
      <c r="BL120" s="979"/>
      <c r="BM120" s="979"/>
      <c r="BN120" s="979"/>
      <c r="BO120" s="979"/>
      <c r="BP120" s="980"/>
      <c r="BQ120" s="1016">
        <v>10114191</v>
      </c>
      <c r="BR120" s="1017"/>
      <c r="BS120" s="1017"/>
      <c r="BT120" s="1017"/>
      <c r="BU120" s="1017"/>
      <c r="BV120" s="1017">
        <v>11806621</v>
      </c>
      <c r="BW120" s="1017"/>
      <c r="BX120" s="1017"/>
      <c r="BY120" s="1017"/>
      <c r="BZ120" s="1017"/>
      <c r="CA120" s="1017">
        <v>9917196</v>
      </c>
      <c r="CB120" s="1017"/>
      <c r="CC120" s="1017"/>
      <c r="CD120" s="1017"/>
      <c r="CE120" s="1017"/>
      <c r="CF120" s="1031">
        <v>283.2</v>
      </c>
      <c r="CG120" s="1032"/>
      <c r="CH120" s="1032"/>
      <c r="CI120" s="1032"/>
      <c r="CJ120" s="1032"/>
      <c r="CK120" s="1097" t="s">
        <v>465</v>
      </c>
      <c r="CL120" s="1098"/>
      <c r="CM120" s="1098"/>
      <c r="CN120" s="1098"/>
      <c r="CO120" s="1099"/>
      <c r="CP120" s="1105" t="s">
        <v>466</v>
      </c>
      <c r="CQ120" s="1106"/>
      <c r="CR120" s="1106"/>
      <c r="CS120" s="1106"/>
      <c r="CT120" s="1106"/>
      <c r="CU120" s="1106"/>
      <c r="CV120" s="1106"/>
      <c r="CW120" s="1106"/>
      <c r="CX120" s="1106"/>
      <c r="CY120" s="1106"/>
      <c r="CZ120" s="1106"/>
      <c r="DA120" s="1106"/>
      <c r="DB120" s="1106"/>
      <c r="DC120" s="1106"/>
      <c r="DD120" s="1106"/>
      <c r="DE120" s="1106"/>
      <c r="DF120" s="1107"/>
      <c r="DG120" s="1016">
        <v>2741859</v>
      </c>
      <c r="DH120" s="1017"/>
      <c r="DI120" s="1017"/>
      <c r="DJ120" s="1017"/>
      <c r="DK120" s="1017"/>
      <c r="DL120" s="1017">
        <v>4098337</v>
      </c>
      <c r="DM120" s="1017"/>
      <c r="DN120" s="1017"/>
      <c r="DO120" s="1017"/>
      <c r="DP120" s="1017"/>
      <c r="DQ120" s="1017">
        <v>3932382</v>
      </c>
      <c r="DR120" s="1017"/>
      <c r="DS120" s="1017"/>
      <c r="DT120" s="1017"/>
      <c r="DU120" s="1017"/>
      <c r="DV120" s="1018">
        <v>112.3</v>
      </c>
      <c r="DW120" s="1018"/>
      <c r="DX120" s="1018"/>
      <c r="DY120" s="1018"/>
      <c r="DZ120" s="1019"/>
    </row>
    <row r="121" spans="1:130" s="244" customFormat="1" ht="26.25" customHeight="1" x14ac:dyDescent="0.15">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65114</v>
      </c>
      <c r="AB121" s="1049"/>
      <c r="AC121" s="1049"/>
      <c r="AD121" s="1049"/>
      <c r="AE121" s="1050"/>
      <c r="AF121" s="1051">
        <v>65113</v>
      </c>
      <c r="AG121" s="1049"/>
      <c r="AH121" s="1049"/>
      <c r="AI121" s="1049"/>
      <c r="AJ121" s="1050"/>
      <c r="AK121" s="1051" t="s">
        <v>386</v>
      </c>
      <c r="AL121" s="1049"/>
      <c r="AM121" s="1049"/>
      <c r="AN121" s="1049"/>
      <c r="AO121" s="1050"/>
      <c r="AP121" s="1052" t="s">
        <v>386</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1192147</v>
      </c>
      <c r="BR121" s="1010"/>
      <c r="BS121" s="1010"/>
      <c r="BT121" s="1010"/>
      <c r="BU121" s="1010"/>
      <c r="BV121" s="1010">
        <v>1472860</v>
      </c>
      <c r="BW121" s="1010"/>
      <c r="BX121" s="1010"/>
      <c r="BY121" s="1010"/>
      <c r="BZ121" s="1010"/>
      <c r="CA121" s="1010">
        <v>1921387</v>
      </c>
      <c r="CB121" s="1010"/>
      <c r="CC121" s="1010"/>
      <c r="CD121" s="1010"/>
      <c r="CE121" s="1010"/>
      <c r="CF121" s="1004">
        <v>54.9</v>
      </c>
      <c r="CG121" s="1005"/>
      <c r="CH121" s="1005"/>
      <c r="CI121" s="1005"/>
      <c r="CJ121" s="1005"/>
      <c r="CK121" s="1100"/>
      <c r="CL121" s="1101"/>
      <c r="CM121" s="1101"/>
      <c r="CN121" s="1101"/>
      <c r="CO121" s="1102"/>
      <c r="CP121" s="1110" t="s">
        <v>400</v>
      </c>
      <c r="CQ121" s="1111"/>
      <c r="CR121" s="1111"/>
      <c r="CS121" s="1111"/>
      <c r="CT121" s="1111"/>
      <c r="CU121" s="1111"/>
      <c r="CV121" s="1111"/>
      <c r="CW121" s="1111"/>
      <c r="CX121" s="1111"/>
      <c r="CY121" s="1111"/>
      <c r="CZ121" s="1111"/>
      <c r="DA121" s="1111"/>
      <c r="DB121" s="1111"/>
      <c r="DC121" s="1111"/>
      <c r="DD121" s="1111"/>
      <c r="DE121" s="1111"/>
      <c r="DF121" s="1112"/>
      <c r="DG121" s="1009">
        <v>348593</v>
      </c>
      <c r="DH121" s="1010"/>
      <c r="DI121" s="1010"/>
      <c r="DJ121" s="1010"/>
      <c r="DK121" s="1010"/>
      <c r="DL121" s="1010">
        <v>347859</v>
      </c>
      <c r="DM121" s="1010"/>
      <c r="DN121" s="1010"/>
      <c r="DO121" s="1010"/>
      <c r="DP121" s="1010"/>
      <c r="DQ121" s="1010">
        <v>299013</v>
      </c>
      <c r="DR121" s="1010"/>
      <c r="DS121" s="1010"/>
      <c r="DT121" s="1010"/>
      <c r="DU121" s="1010"/>
      <c r="DV121" s="1011">
        <v>8.5</v>
      </c>
      <c r="DW121" s="1011"/>
      <c r="DX121" s="1011"/>
      <c r="DY121" s="1011"/>
      <c r="DZ121" s="1012"/>
    </row>
    <row r="122" spans="1:130" s="244" customFormat="1" ht="26.25" customHeight="1" x14ac:dyDescent="0.15">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386</v>
      </c>
      <c r="AB122" s="1049"/>
      <c r="AC122" s="1049"/>
      <c r="AD122" s="1049"/>
      <c r="AE122" s="1050"/>
      <c r="AF122" s="1051" t="s">
        <v>386</v>
      </c>
      <c r="AG122" s="1049"/>
      <c r="AH122" s="1049"/>
      <c r="AI122" s="1049"/>
      <c r="AJ122" s="1050"/>
      <c r="AK122" s="1051" t="s">
        <v>406</v>
      </c>
      <c r="AL122" s="1049"/>
      <c r="AM122" s="1049"/>
      <c r="AN122" s="1049"/>
      <c r="AO122" s="1050"/>
      <c r="AP122" s="1052" t="s">
        <v>453</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6525228</v>
      </c>
      <c r="BR122" s="1088"/>
      <c r="BS122" s="1088"/>
      <c r="BT122" s="1088"/>
      <c r="BU122" s="1088"/>
      <c r="BV122" s="1088">
        <v>6688123</v>
      </c>
      <c r="BW122" s="1088"/>
      <c r="BX122" s="1088"/>
      <c r="BY122" s="1088"/>
      <c r="BZ122" s="1088"/>
      <c r="CA122" s="1088">
        <v>6898883</v>
      </c>
      <c r="CB122" s="1088"/>
      <c r="CC122" s="1088"/>
      <c r="CD122" s="1088"/>
      <c r="CE122" s="1088"/>
      <c r="CF122" s="1108">
        <v>197</v>
      </c>
      <c r="CG122" s="1109"/>
      <c r="CH122" s="1109"/>
      <c r="CI122" s="1109"/>
      <c r="CJ122" s="1109"/>
      <c r="CK122" s="1100"/>
      <c r="CL122" s="1101"/>
      <c r="CM122" s="1101"/>
      <c r="CN122" s="1101"/>
      <c r="CO122" s="1102"/>
      <c r="CP122" s="1110" t="s">
        <v>470</v>
      </c>
      <c r="CQ122" s="1111"/>
      <c r="CR122" s="1111"/>
      <c r="CS122" s="1111"/>
      <c r="CT122" s="1111"/>
      <c r="CU122" s="1111"/>
      <c r="CV122" s="1111"/>
      <c r="CW122" s="1111"/>
      <c r="CX122" s="1111"/>
      <c r="CY122" s="1111"/>
      <c r="CZ122" s="1111"/>
      <c r="DA122" s="1111"/>
      <c r="DB122" s="1111"/>
      <c r="DC122" s="1111"/>
      <c r="DD122" s="1111"/>
      <c r="DE122" s="1111"/>
      <c r="DF122" s="1112"/>
      <c r="DG122" s="1009" t="s">
        <v>406</v>
      </c>
      <c r="DH122" s="1010"/>
      <c r="DI122" s="1010"/>
      <c r="DJ122" s="1010"/>
      <c r="DK122" s="1010"/>
      <c r="DL122" s="1010" t="s">
        <v>432</v>
      </c>
      <c r="DM122" s="1010"/>
      <c r="DN122" s="1010"/>
      <c r="DO122" s="1010"/>
      <c r="DP122" s="1010"/>
      <c r="DQ122" s="1010" t="s">
        <v>432</v>
      </c>
      <c r="DR122" s="1010"/>
      <c r="DS122" s="1010"/>
      <c r="DT122" s="1010"/>
      <c r="DU122" s="1010"/>
      <c r="DV122" s="1011" t="s">
        <v>406</v>
      </c>
      <c r="DW122" s="1011"/>
      <c r="DX122" s="1011"/>
      <c r="DY122" s="1011"/>
      <c r="DZ122" s="1012"/>
    </row>
    <row r="123" spans="1:130" s="244" customFormat="1" ht="26.25" customHeight="1" x14ac:dyDescent="0.15">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386</v>
      </c>
      <c r="AB123" s="1049"/>
      <c r="AC123" s="1049"/>
      <c r="AD123" s="1049"/>
      <c r="AE123" s="1050"/>
      <c r="AF123" s="1051" t="s">
        <v>406</v>
      </c>
      <c r="AG123" s="1049"/>
      <c r="AH123" s="1049"/>
      <c r="AI123" s="1049"/>
      <c r="AJ123" s="1050"/>
      <c r="AK123" s="1051" t="s">
        <v>386</v>
      </c>
      <c r="AL123" s="1049"/>
      <c r="AM123" s="1049"/>
      <c r="AN123" s="1049"/>
      <c r="AO123" s="1050"/>
      <c r="AP123" s="1052" t="s">
        <v>386</v>
      </c>
      <c r="AQ123" s="1053"/>
      <c r="AR123" s="1053"/>
      <c r="AS123" s="1053"/>
      <c r="AT123" s="1054"/>
      <c r="AU123" s="1085"/>
      <c r="AV123" s="1086"/>
      <c r="AW123" s="1086"/>
      <c r="AX123" s="1086"/>
      <c r="AY123" s="1086"/>
      <c r="AZ123" s="275" t="s">
        <v>184</v>
      </c>
      <c r="BA123" s="275"/>
      <c r="BB123" s="275"/>
      <c r="BC123" s="275"/>
      <c r="BD123" s="275"/>
      <c r="BE123" s="275"/>
      <c r="BF123" s="275"/>
      <c r="BG123" s="275"/>
      <c r="BH123" s="275"/>
      <c r="BI123" s="275"/>
      <c r="BJ123" s="275"/>
      <c r="BK123" s="275"/>
      <c r="BL123" s="275"/>
      <c r="BM123" s="275"/>
      <c r="BN123" s="275"/>
      <c r="BO123" s="1065" t="s">
        <v>471</v>
      </c>
      <c r="BP123" s="1096"/>
      <c r="BQ123" s="1155">
        <v>17831566</v>
      </c>
      <c r="BR123" s="1156"/>
      <c r="BS123" s="1156"/>
      <c r="BT123" s="1156"/>
      <c r="BU123" s="1156"/>
      <c r="BV123" s="1156">
        <v>19967604</v>
      </c>
      <c r="BW123" s="1156"/>
      <c r="BX123" s="1156"/>
      <c r="BY123" s="1156"/>
      <c r="BZ123" s="1156"/>
      <c r="CA123" s="1156">
        <v>18737466</v>
      </c>
      <c r="CB123" s="1156"/>
      <c r="CC123" s="1156"/>
      <c r="CD123" s="1156"/>
      <c r="CE123" s="1156"/>
      <c r="CF123" s="1089"/>
      <c r="CG123" s="1090"/>
      <c r="CH123" s="1090"/>
      <c r="CI123" s="1090"/>
      <c r="CJ123" s="1091"/>
      <c r="CK123" s="1100"/>
      <c r="CL123" s="1101"/>
      <c r="CM123" s="1101"/>
      <c r="CN123" s="1101"/>
      <c r="CO123" s="1102"/>
      <c r="CP123" s="1110" t="s">
        <v>472</v>
      </c>
      <c r="CQ123" s="1111"/>
      <c r="CR123" s="1111"/>
      <c r="CS123" s="1111"/>
      <c r="CT123" s="1111"/>
      <c r="CU123" s="1111"/>
      <c r="CV123" s="1111"/>
      <c r="CW123" s="1111"/>
      <c r="CX123" s="1111"/>
      <c r="CY123" s="1111"/>
      <c r="CZ123" s="1111"/>
      <c r="DA123" s="1111"/>
      <c r="DB123" s="1111"/>
      <c r="DC123" s="1111"/>
      <c r="DD123" s="1111"/>
      <c r="DE123" s="1111"/>
      <c r="DF123" s="1112"/>
      <c r="DG123" s="1048" t="s">
        <v>406</v>
      </c>
      <c r="DH123" s="1049"/>
      <c r="DI123" s="1049"/>
      <c r="DJ123" s="1049"/>
      <c r="DK123" s="1050"/>
      <c r="DL123" s="1051" t="s">
        <v>437</v>
      </c>
      <c r="DM123" s="1049"/>
      <c r="DN123" s="1049"/>
      <c r="DO123" s="1049"/>
      <c r="DP123" s="1050"/>
      <c r="DQ123" s="1051" t="s">
        <v>406</v>
      </c>
      <c r="DR123" s="1049"/>
      <c r="DS123" s="1049"/>
      <c r="DT123" s="1049"/>
      <c r="DU123" s="1050"/>
      <c r="DV123" s="1052" t="s">
        <v>386</v>
      </c>
      <c r="DW123" s="1053"/>
      <c r="DX123" s="1053"/>
      <c r="DY123" s="1053"/>
      <c r="DZ123" s="1054"/>
    </row>
    <row r="124" spans="1:130" s="244" customFormat="1" ht="26.25" customHeight="1" thickBot="1" x14ac:dyDescent="0.2">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406</v>
      </c>
      <c r="AB124" s="1049"/>
      <c r="AC124" s="1049"/>
      <c r="AD124" s="1049"/>
      <c r="AE124" s="1050"/>
      <c r="AF124" s="1051" t="s">
        <v>386</v>
      </c>
      <c r="AG124" s="1049"/>
      <c r="AH124" s="1049"/>
      <c r="AI124" s="1049"/>
      <c r="AJ124" s="1050"/>
      <c r="AK124" s="1051" t="s">
        <v>432</v>
      </c>
      <c r="AL124" s="1049"/>
      <c r="AM124" s="1049"/>
      <c r="AN124" s="1049"/>
      <c r="AO124" s="1050"/>
      <c r="AP124" s="1052" t="s">
        <v>406</v>
      </c>
      <c r="AQ124" s="1053"/>
      <c r="AR124" s="1053"/>
      <c r="AS124" s="1053"/>
      <c r="AT124" s="1054"/>
      <c r="AU124" s="1151" t="s">
        <v>473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437</v>
      </c>
      <c r="BR124" s="1118"/>
      <c r="BS124" s="1118"/>
      <c r="BT124" s="1118"/>
      <c r="BU124" s="1118"/>
      <c r="BV124" s="1118" t="s">
        <v>386</v>
      </c>
      <c r="BW124" s="1118"/>
      <c r="BX124" s="1118"/>
      <c r="BY124" s="1118"/>
      <c r="BZ124" s="1118"/>
      <c r="CA124" s="1118" t="s">
        <v>406</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t="s">
        <v>386</v>
      </c>
      <c r="DH124" s="1074"/>
      <c r="DI124" s="1074"/>
      <c r="DJ124" s="1074"/>
      <c r="DK124" s="1075"/>
      <c r="DL124" s="1073" t="s">
        <v>386</v>
      </c>
      <c r="DM124" s="1074"/>
      <c r="DN124" s="1074"/>
      <c r="DO124" s="1074"/>
      <c r="DP124" s="1075"/>
      <c r="DQ124" s="1073" t="s">
        <v>432</v>
      </c>
      <c r="DR124" s="1074"/>
      <c r="DS124" s="1074"/>
      <c r="DT124" s="1074"/>
      <c r="DU124" s="1075"/>
      <c r="DV124" s="1076" t="s">
        <v>406</v>
      </c>
      <c r="DW124" s="1077"/>
      <c r="DX124" s="1077"/>
      <c r="DY124" s="1077"/>
      <c r="DZ124" s="1078"/>
    </row>
    <row r="125" spans="1:130" s="244" customFormat="1" ht="26.25" customHeight="1" x14ac:dyDescent="0.15">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406</v>
      </c>
      <c r="AB125" s="1049"/>
      <c r="AC125" s="1049"/>
      <c r="AD125" s="1049"/>
      <c r="AE125" s="1050"/>
      <c r="AF125" s="1051" t="s">
        <v>386</v>
      </c>
      <c r="AG125" s="1049"/>
      <c r="AH125" s="1049"/>
      <c r="AI125" s="1049"/>
      <c r="AJ125" s="1050"/>
      <c r="AK125" s="1051" t="s">
        <v>386</v>
      </c>
      <c r="AL125" s="1049"/>
      <c r="AM125" s="1049"/>
      <c r="AN125" s="1049"/>
      <c r="AO125" s="1050"/>
      <c r="AP125" s="1052" t="s">
        <v>437</v>
      </c>
      <c r="AQ125" s="1053"/>
      <c r="AR125" s="1053"/>
      <c r="AS125" s="1053"/>
      <c r="AT125" s="1054"/>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3" t="s">
        <v>475</v>
      </c>
      <c r="CL125" s="1098"/>
      <c r="CM125" s="1098"/>
      <c r="CN125" s="1098"/>
      <c r="CO125" s="1099"/>
      <c r="CP125" s="1030" t="s">
        <v>476</v>
      </c>
      <c r="CQ125" s="979"/>
      <c r="CR125" s="979"/>
      <c r="CS125" s="979"/>
      <c r="CT125" s="979"/>
      <c r="CU125" s="979"/>
      <c r="CV125" s="979"/>
      <c r="CW125" s="979"/>
      <c r="CX125" s="979"/>
      <c r="CY125" s="979"/>
      <c r="CZ125" s="979"/>
      <c r="DA125" s="979"/>
      <c r="DB125" s="979"/>
      <c r="DC125" s="979"/>
      <c r="DD125" s="979"/>
      <c r="DE125" s="979"/>
      <c r="DF125" s="980"/>
      <c r="DG125" s="1016" t="s">
        <v>386</v>
      </c>
      <c r="DH125" s="1017"/>
      <c r="DI125" s="1017"/>
      <c r="DJ125" s="1017"/>
      <c r="DK125" s="1017"/>
      <c r="DL125" s="1017" t="s">
        <v>406</v>
      </c>
      <c r="DM125" s="1017"/>
      <c r="DN125" s="1017"/>
      <c r="DO125" s="1017"/>
      <c r="DP125" s="1017"/>
      <c r="DQ125" s="1017" t="s">
        <v>437</v>
      </c>
      <c r="DR125" s="1017"/>
      <c r="DS125" s="1017"/>
      <c r="DT125" s="1017"/>
      <c r="DU125" s="1017"/>
      <c r="DV125" s="1018" t="s">
        <v>386</v>
      </c>
      <c r="DW125" s="1018"/>
      <c r="DX125" s="1018"/>
      <c r="DY125" s="1018"/>
      <c r="DZ125" s="1019"/>
    </row>
    <row r="126" spans="1:130" s="244" customFormat="1" ht="26.25" customHeight="1" thickBot="1" x14ac:dyDescent="0.2">
      <c r="A126" s="1149"/>
      <c r="B126" s="1036"/>
      <c r="C126" s="1006" t="s">
        <v>462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386</v>
      </c>
      <c r="AB126" s="1049"/>
      <c r="AC126" s="1049"/>
      <c r="AD126" s="1049"/>
      <c r="AE126" s="1050"/>
      <c r="AF126" s="1051" t="s">
        <v>437</v>
      </c>
      <c r="AG126" s="1049"/>
      <c r="AH126" s="1049"/>
      <c r="AI126" s="1049"/>
      <c r="AJ126" s="1050"/>
      <c r="AK126" s="1051" t="s">
        <v>432</v>
      </c>
      <c r="AL126" s="1049"/>
      <c r="AM126" s="1049"/>
      <c r="AN126" s="1049"/>
      <c r="AO126" s="1050"/>
      <c r="AP126" s="1052" t="s">
        <v>437</v>
      </c>
      <c r="AQ126" s="1053"/>
      <c r="AR126" s="1053"/>
      <c r="AS126" s="1053"/>
      <c r="AT126" s="1054"/>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4"/>
      <c r="CL126" s="1101"/>
      <c r="CM126" s="1101"/>
      <c r="CN126" s="1101"/>
      <c r="CO126" s="1102"/>
      <c r="CP126" s="1039" t="s">
        <v>477</v>
      </c>
      <c r="CQ126" s="1040"/>
      <c r="CR126" s="1040"/>
      <c r="CS126" s="1040"/>
      <c r="CT126" s="1040"/>
      <c r="CU126" s="1040"/>
      <c r="CV126" s="1040"/>
      <c r="CW126" s="1040"/>
      <c r="CX126" s="1040"/>
      <c r="CY126" s="1040"/>
      <c r="CZ126" s="1040"/>
      <c r="DA126" s="1040"/>
      <c r="DB126" s="1040"/>
      <c r="DC126" s="1040"/>
      <c r="DD126" s="1040"/>
      <c r="DE126" s="1040"/>
      <c r="DF126" s="1041"/>
      <c r="DG126" s="1009" t="s">
        <v>453</v>
      </c>
      <c r="DH126" s="1010"/>
      <c r="DI126" s="1010"/>
      <c r="DJ126" s="1010"/>
      <c r="DK126" s="1010"/>
      <c r="DL126" s="1010" t="s">
        <v>406</v>
      </c>
      <c r="DM126" s="1010"/>
      <c r="DN126" s="1010"/>
      <c r="DO126" s="1010"/>
      <c r="DP126" s="1010"/>
      <c r="DQ126" s="1010" t="s">
        <v>386</v>
      </c>
      <c r="DR126" s="1010"/>
      <c r="DS126" s="1010"/>
      <c r="DT126" s="1010"/>
      <c r="DU126" s="1010"/>
      <c r="DV126" s="1011" t="s">
        <v>432</v>
      </c>
      <c r="DW126" s="1011"/>
      <c r="DX126" s="1011"/>
      <c r="DY126" s="1011"/>
      <c r="DZ126" s="1012"/>
    </row>
    <row r="127" spans="1:130" s="244" customFormat="1" ht="26.25" customHeight="1" x14ac:dyDescent="0.15">
      <c r="A127" s="1150"/>
      <c r="B127" s="1038"/>
      <c r="C127" s="1092" t="s">
        <v>478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406</v>
      </c>
      <c r="AB127" s="1049"/>
      <c r="AC127" s="1049"/>
      <c r="AD127" s="1049"/>
      <c r="AE127" s="1050"/>
      <c r="AF127" s="1051" t="s">
        <v>437</v>
      </c>
      <c r="AG127" s="1049"/>
      <c r="AH127" s="1049"/>
      <c r="AI127" s="1049"/>
      <c r="AJ127" s="1050"/>
      <c r="AK127" s="1051" t="s">
        <v>432</v>
      </c>
      <c r="AL127" s="1049"/>
      <c r="AM127" s="1049"/>
      <c r="AN127" s="1049"/>
      <c r="AO127" s="1050"/>
      <c r="AP127" s="1052" t="s">
        <v>437</v>
      </c>
      <c r="AQ127" s="1053"/>
      <c r="AR127" s="1053"/>
      <c r="AS127" s="1053"/>
      <c r="AT127" s="1054"/>
      <c r="AU127" s="280"/>
      <c r="AV127" s="280"/>
      <c r="AW127" s="280"/>
      <c r="AX127" s="1122" t="s">
        <v>479</v>
      </c>
      <c r="AY127" s="1123"/>
      <c r="AZ127" s="1123"/>
      <c r="BA127" s="1123"/>
      <c r="BB127" s="1123"/>
      <c r="BC127" s="1123"/>
      <c r="BD127" s="1123"/>
      <c r="BE127" s="1124"/>
      <c r="BF127" s="1125" t="s">
        <v>480</v>
      </c>
      <c r="BG127" s="1123"/>
      <c r="BH127" s="1123"/>
      <c r="BI127" s="1123"/>
      <c r="BJ127" s="1123"/>
      <c r="BK127" s="1123"/>
      <c r="BL127" s="1124"/>
      <c r="BM127" s="1125" t="s">
        <v>481</v>
      </c>
      <c r="BN127" s="1123"/>
      <c r="BO127" s="1123"/>
      <c r="BP127" s="1123"/>
      <c r="BQ127" s="1123"/>
      <c r="BR127" s="1123"/>
      <c r="BS127" s="1124"/>
      <c r="BT127" s="1125" t="s">
        <v>482</v>
      </c>
      <c r="BU127" s="1123"/>
      <c r="BV127" s="1123"/>
      <c r="BW127" s="1123"/>
      <c r="BX127" s="1123"/>
      <c r="BY127" s="1123"/>
      <c r="BZ127" s="1147"/>
      <c r="CA127" s="280"/>
      <c r="CB127" s="280"/>
      <c r="CC127" s="280"/>
      <c r="CD127" s="281"/>
      <c r="CE127" s="281"/>
      <c r="CF127" s="281"/>
      <c r="CG127" s="278"/>
      <c r="CH127" s="278"/>
      <c r="CI127" s="278"/>
      <c r="CJ127" s="279"/>
      <c r="CK127" s="1114"/>
      <c r="CL127" s="1101"/>
      <c r="CM127" s="1101"/>
      <c r="CN127" s="1101"/>
      <c r="CO127" s="1102"/>
      <c r="CP127" s="1039" t="s">
        <v>483</v>
      </c>
      <c r="CQ127" s="1040"/>
      <c r="CR127" s="1040"/>
      <c r="CS127" s="1040"/>
      <c r="CT127" s="1040"/>
      <c r="CU127" s="1040"/>
      <c r="CV127" s="1040"/>
      <c r="CW127" s="1040"/>
      <c r="CX127" s="1040"/>
      <c r="CY127" s="1040"/>
      <c r="CZ127" s="1040"/>
      <c r="DA127" s="1040"/>
      <c r="DB127" s="1040"/>
      <c r="DC127" s="1040"/>
      <c r="DD127" s="1040"/>
      <c r="DE127" s="1040"/>
      <c r="DF127" s="1041"/>
      <c r="DG127" s="1009" t="s">
        <v>437</v>
      </c>
      <c r="DH127" s="1010"/>
      <c r="DI127" s="1010"/>
      <c r="DJ127" s="1010"/>
      <c r="DK127" s="1010"/>
      <c r="DL127" s="1010" t="s">
        <v>406</v>
      </c>
      <c r="DM127" s="1010"/>
      <c r="DN127" s="1010"/>
      <c r="DO127" s="1010"/>
      <c r="DP127" s="1010"/>
      <c r="DQ127" s="1010" t="s">
        <v>386</v>
      </c>
      <c r="DR127" s="1010"/>
      <c r="DS127" s="1010"/>
      <c r="DT127" s="1010"/>
      <c r="DU127" s="1010"/>
      <c r="DV127" s="1011" t="s">
        <v>437</v>
      </c>
      <c r="DW127" s="1011"/>
      <c r="DX127" s="1011"/>
      <c r="DY127" s="1011"/>
      <c r="DZ127" s="1012"/>
    </row>
    <row r="128" spans="1:130" s="244" customFormat="1" ht="26.25" customHeight="1" thickBot="1" x14ac:dyDescent="0.2">
      <c r="A128" s="1133" t="s">
        <v>484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485</v>
      </c>
      <c r="X128" s="1135"/>
      <c r="Y128" s="1135"/>
      <c r="Z128" s="1136"/>
      <c r="AA128" s="1137">
        <v>27931</v>
      </c>
      <c r="AB128" s="1138"/>
      <c r="AC128" s="1138"/>
      <c r="AD128" s="1138"/>
      <c r="AE128" s="1139"/>
      <c r="AF128" s="1140">
        <v>40878</v>
      </c>
      <c r="AG128" s="1138"/>
      <c r="AH128" s="1138"/>
      <c r="AI128" s="1138"/>
      <c r="AJ128" s="1139"/>
      <c r="AK128" s="1140">
        <v>78006</v>
      </c>
      <c r="AL128" s="1138"/>
      <c r="AM128" s="1138"/>
      <c r="AN128" s="1138"/>
      <c r="AO128" s="1139"/>
      <c r="AP128" s="1141"/>
      <c r="AQ128" s="1142"/>
      <c r="AR128" s="1142"/>
      <c r="AS128" s="1142"/>
      <c r="AT128" s="1143"/>
      <c r="AU128" s="280"/>
      <c r="AV128" s="280"/>
      <c r="AW128" s="280"/>
      <c r="AX128" s="978" t="s">
        <v>486</v>
      </c>
      <c r="AY128" s="979"/>
      <c r="AZ128" s="979"/>
      <c r="BA128" s="979"/>
      <c r="BB128" s="979"/>
      <c r="BC128" s="979"/>
      <c r="BD128" s="979"/>
      <c r="BE128" s="980"/>
      <c r="BF128" s="1144" t="s">
        <v>406</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1"/>
      <c r="CB128" s="281"/>
      <c r="CC128" s="281"/>
      <c r="CD128" s="281"/>
      <c r="CE128" s="281"/>
      <c r="CF128" s="281"/>
      <c r="CG128" s="278"/>
      <c r="CH128" s="278"/>
      <c r="CI128" s="278"/>
      <c r="CJ128" s="279"/>
      <c r="CK128" s="1115"/>
      <c r="CL128" s="1116"/>
      <c r="CM128" s="1116"/>
      <c r="CN128" s="1116"/>
      <c r="CO128" s="1117"/>
      <c r="CP128" s="1126" t="s">
        <v>487</v>
      </c>
      <c r="CQ128" s="1127"/>
      <c r="CR128" s="1127"/>
      <c r="CS128" s="1127"/>
      <c r="CT128" s="1127"/>
      <c r="CU128" s="1127"/>
      <c r="CV128" s="1127"/>
      <c r="CW128" s="1127"/>
      <c r="CX128" s="1127"/>
      <c r="CY128" s="1127"/>
      <c r="CZ128" s="1127"/>
      <c r="DA128" s="1127"/>
      <c r="DB128" s="1127"/>
      <c r="DC128" s="1127"/>
      <c r="DD128" s="1127"/>
      <c r="DE128" s="1127"/>
      <c r="DF128" s="1128"/>
      <c r="DG128" s="1129">
        <v>851</v>
      </c>
      <c r="DH128" s="1130"/>
      <c r="DI128" s="1130"/>
      <c r="DJ128" s="1130"/>
      <c r="DK128" s="1130"/>
      <c r="DL128" s="1130" t="s">
        <v>406</v>
      </c>
      <c r="DM128" s="1130"/>
      <c r="DN128" s="1130"/>
      <c r="DO128" s="1130"/>
      <c r="DP128" s="1130"/>
      <c r="DQ128" s="1130" t="s">
        <v>406</v>
      </c>
      <c r="DR128" s="1130"/>
      <c r="DS128" s="1130"/>
      <c r="DT128" s="1130"/>
      <c r="DU128" s="1130"/>
      <c r="DV128" s="1131" t="s">
        <v>453</v>
      </c>
      <c r="DW128" s="1131"/>
      <c r="DX128" s="1131"/>
      <c r="DY128" s="1131"/>
      <c r="DZ128" s="1132"/>
    </row>
    <row r="129" spans="1:131" s="244"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488</v>
      </c>
      <c r="X129" s="1164"/>
      <c r="Y129" s="1164"/>
      <c r="Z129" s="1165"/>
      <c r="AA129" s="1048">
        <v>4107979</v>
      </c>
      <c r="AB129" s="1049"/>
      <c r="AC129" s="1049"/>
      <c r="AD129" s="1049"/>
      <c r="AE129" s="1050"/>
      <c r="AF129" s="1051">
        <v>3989955</v>
      </c>
      <c r="AG129" s="1049"/>
      <c r="AH129" s="1049"/>
      <c r="AI129" s="1049"/>
      <c r="AJ129" s="1050"/>
      <c r="AK129" s="1051">
        <v>4000518</v>
      </c>
      <c r="AL129" s="1049"/>
      <c r="AM129" s="1049"/>
      <c r="AN129" s="1049"/>
      <c r="AO129" s="1050"/>
      <c r="AP129" s="1166"/>
      <c r="AQ129" s="1167"/>
      <c r="AR129" s="1167"/>
      <c r="AS129" s="1167"/>
      <c r="AT129" s="1168"/>
      <c r="AU129" s="282"/>
      <c r="AV129" s="282"/>
      <c r="AW129" s="282"/>
      <c r="AX129" s="1157" t="s">
        <v>489</v>
      </c>
      <c r="AY129" s="1040"/>
      <c r="AZ129" s="1040"/>
      <c r="BA129" s="1040"/>
      <c r="BB129" s="1040"/>
      <c r="BC129" s="1040"/>
      <c r="BD129" s="1040"/>
      <c r="BE129" s="1041"/>
      <c r="BF129" s="1158" t="s">
        <v>406</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1020" t="s">
        <v>490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491</v>
      </c>
      <c r="X130" s="1164"/>
      <c r="Y130" s="1164"/>
      <c r="Z130" s="1165"/>
      <c r="AA130" s="1048">
        <v>537095</v>
      </c>
      <c r="AB130" s="1049"/>
      <c r="AC130" s="1049"/>
      <c r="AD130" s="1049"/>
      <c r="AE130" s="1050"/>
      <c r="AF130" s="1051">
        <v>512382</v>
      </c>
      <c r="AG130" s="1049"/>
      <c r="AH130" s="1049"/>
      <c r="AI130" s="1049"/>
      <c r="AJ130" s="1050"/>
      <c r="AK130" s="1051">
        <v>498517</v>
      </c>
      <c r="AL130" s="1049"/>
      <c r="AM130" s="1049"/>
      <c r="AN130" s="1049"/>
      <c r="AO130" s="1050"/>
      <c r="AP130" s="1166"/>
      <c r="AQ130" s="1167"/>
      <c r="AR130" s="1167"/>
      <c r="AS130" s="1167"/>
      <c r="AT130" s="1168"/>
      <c r="AU130" s="282"/>
      <c r="AV130" s="282"/>
      <c r="AW130" s="282"/>
      <c r="AX130" s="1157" t="s">
        <v>492</v>
      </c>
      <c r="AY130" s="1040"/>
      <c r="AZ130" s="1040"/>
      <c r="BA130" s="1040"/>
      <c r="BB130" s="1040"/>
      <c r="BC130" s="1040"/>
      <c r="BD130" s="1040"/>
      <c r="BE130" s="1041"/>
      <c r="BF130" s="1194">
        <v>10.6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493</v>
      </c>
      <c r="X131" s="1202"/>
      <c r="Y131" s="1202"/>
      <c r="Z131" s="1203"/>
      <c r="AA131" s="1095">
        <v>3570884</v>
      </c>
      <c r="AB131" s="1074"/>
      <c r="AC131" s="1074"/>
      <c r="AD131" s="1074"/>
      <c r="AE131" s="1075"/>
      <c r="AF131" s="1073">
        <v>3477573</v>
      </c>
      <c r="AG131" s="1074"/>
      <c r="AH131" s="1074"/>
      <c r="AI131" s="1074"/>
      <c r="AJ131" s="1075"/>
      <c r="AK131" s="1073">
        <v>3502001</v>
      </c>
      <c r="AL131" s="1074"/>
      <c r="AM131" s="1074"/>
      <c r="AN131" s="1074"/>
      <c r="AO131" s="1075"/>
      <c r="AP131" s="1204"/>
      <c r="AQ131" s="1205"/>
      <c r="AR131" s="1205"/>
      <c r="AS131" s="1205"/>
      <c r="AT131" s="1206"/>
      <c r="AU131" s="282"/>
      <c r="AV131" s="282"/>
      <c r="AW131" s="282"/>
      <c r="AX131" s="1176" t="s">
        <v>494</v>
      </c>
      <c r="AY131" s="1127"/>
      <c r="AZ131" s="1127"/>
      <c r="BA131" s="1127"/>
      <c r="BB131" s="1127"/>
      <c r="BC131" s="1127"/>
      <c r="BD131" s="1127"/>
      <c r="BE131" s="1128"/>
      <c r="BF131" s="1177" t="s">
        <v>406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83" t="s">
        <v>495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496</v>
      </c>
      <c r="W132" s="1187"/>
      <c r="X132" s="1187"/>
      <c r="Y132" s="1187"/>
      <c r="Z132" s="1188"/>
      <c r="AA132" s="1189">
        <v>10.64932381</v>
      </c>
      <c r="AB132" s="1190"/>
      <c r="AC132" s="1190"/>
      <c r="AD132" s="1190"/>
      <c r="AE132" s="1191"/>
      <c r="AF132" s="1192">
        <v>12.72778458</v>
      </c>
      <c r="AG132" s="1190"/>
      <c r="AH132" s="1190"/>
      <c r="AI132" s="1190"/>
      <c r="AJ132" s="1191"/>
      <c r="AK132" s="1192">
        <v>8.5264681529999997</v>
      </c>
      <c r="AL132" s="1190"/>
      <c r="AM132" s="1190"/>
      <c r="AN132" s="1190"/>
      <c r="AO132" s="1191"/>
      <c r="AP132" s="1089"/>
      <c r="AQ132" s="1090"/>
      <c r="AR132" s="1090"/>
      <c r="AS132" s="1090"/>
      <c r="AT132" s="1193"/>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497</v>
      </c>
      <c r="W133" s="1170"/>
      <c r="X133" s="1170"/>
      <c r="Y133" s="1170"/>
      <c r="Z133" s="1171"/>
      <c r="AA133" s="1172">
        <v>11.9</v>
      </c>
      <c r="AB133" s="1173"/>
      <c r="AC133" s="1173"/>
      <c r="AD133" s="1173"/>
      <c r="AE133" s="1174"/>
      <c r="AF133" s="1172">
        <v>12.1</v>
      </c>
      <c r="AG133" s="1173"/>
      <c r="AH133" s="1173"/>
      <c r="AI133" s="1173"/>
      <c r="AJ133" s="1174"/>
      <c r="AK133" s="1172">
        <v>10.6</v>
      </c>
      <c r="AL133" s="1173"/>
      <c r="AM133" s="1173"/>
      <c r="AN133" s="1173"/>
      <c r="AO133" s="1174"/>
      <c r="AP133" s="1119"/>
      <c r="AQ133" s="1120"/>
      <c r="AR133" s="1120"/>
      <c r="AS133" s="1120"/>
      <c r="AT133" s="117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nleLs7zFmlSwzrrgNa82afCa3y+9dU+VfUUxPRQ5ceWJ9feMxYsZsrkiOB7m0qblGLSVj4KapuiOKaRs2SOrg==" saltValue="AU7t+TMDG/RMoc2Em0p2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498</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hPdMcs83T55/pkUgh/xamsU7kcnwv3EnqZIolEP81qCEJ61o87oRsbidOV/oOQGGeiZL6ky6iRvqtDtmdqv/g==" saltValue="lU+5W/+YbT6sDplZFe4W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b1lPJX8P3F9lHiSpVEqbq3oEu3AlinDJ25wszIS3KKXYdm1/zeg7hOjRwp5/pPii+9AwU4II7nBvT9FCP/Nw==" saltValue="y5SjWo9NJksoYoeWI0Rs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499</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500</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0" t="s">
        <v>501</v>
      </c>
      <c r="AP7" s="301"/>
      <c r="AQ7" s="302" t="s">
        <v>502</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1"/>
      <c r="AP8" s="307" t="s">
        <v>503</v>
      </c>
      <c r="AQ8" s="308" t="s">
        <v>504</v>
      </c>
      <c r="AR8" s="309" t="s">
        <v>505</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2" t="s">
        <v>506</v>
      </c>
      <c r="AL9" s="1213"/>
      <c r="AM9" s="1213"/>
      <c r="AN9" s="1214"/>
      <c r="AO9" s="310">
        <v>1424883</v>
      </c>
      <c r="AP9" s="310">
        <v>116184</v>
      </c>
      <c r="AQ9" s="311">
        <v>87631</v>
      </c>
      <c r="AR9" s="312">
        <v>32.6</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2" t="s">
        <v>507</v>
      </c>
      <c r="AL10" s="1213"/>
      <c r="AM10" s="1213"/>
      <c r="AN10" s="1214"/>
      <c r="AO10" s="313">
        <v>111088</v>
      </c>
      <c r="AP10" s="313">
        <v>9058</v>
      </c>
      <c r="AQ10" s="314">
        <v>8917</v>
      </c>
      <c r="AR10" s="315">
        <v>1.6</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2" t="s">
        <v>508</v>
      </c>
      <c r="AL11" s="1213"/>
      <c r="AM11" s="1213"/>
      <c r="AN11" s="1214"/>
      <c r="AO11" s="313">
        <v>162076</v>
      </c>
      <c r="AP11" s="313">
        <v>13216</v>
      </c>
      <c r="AQ11" s="314">
        <v>14700</v>
      </c>
      <c r="AR11" s="315">
        <v>-10.1</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2" t="s">
        <v>509</v>
      </c>
      <c r="AL12" s="1213"/>
      <c r="AM12" s="1213"/>
      <c r="AN12" s="1214"/>
      <c r="AO12" s="313">
        <v>1259</v>
      </c>
      <c r="AP12" s="313">
        <v>103</v>
      </c>
      <c r="AQ12" s="314">
        <v>667</v>
      </c>
      <c r="AR12" s="315">
        <v>-84.6</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2" t="s">
        <v>510</v>
      </c>
      <c r="AL13" s="1213"/>
      <c r="AM13" s="1213"/>
      <c r="AN13" s="1214"/>
      <c r="AO13" s="313" t="s">
        <v>511</v>
      </c>
      <c r="AP13" s="313" t="s">
        <v>511</v>
      </c>
      <c r="AQ13" s="314" t="s">
        <v>511</v>
      </c>
      <c r="AR13" s="315" t="s">
        <v>511</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2" t="s">
        <v>512</v>
      </c>
      <c r="AL14" s="1213"/>
      <c r="AM14" s="1213"/>
      <c r="AN14" s="1214"/>
      <c r="AO14" s="313">
        <v>65692</v>
      </c>
      <c r="AP14" s="313">
        <v>5356</v>
      </c>
      <c r="AQ14" s="314">
        <v>4134</v>
      </c>
      <c r="AR14" s="315">
        <v>29.6</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2" t="s">
        <v>513</v>
      </c>
      <c r="AL15" s="1213"/>
      <c r="AM15" s="1213"/>
      <c r="AN15" s="1214"/>
      <c r="AO15" s="313">
        <v>77059</v>
      </c>
      <c r="AP15" s="313">
        <v>6283</v>
      </c>
      <c r="AQ15" s="314">
        <v>2222</v>
      </c>
      <c r="AR15" s="315">
        <v>182.8</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5" t="s">
        <v>514</v>
      </c>
      <c r="AL16" s="1216"/>
      <c r="AM16" s="1216"/>
      <c r="AN16" s="1217"/>
      <c r="AO16" s="313">
        <v>-121040</v>
      </c>
      <c r="AP16" s="313">
        <v>-9870</v>
      </c>
      <c r="AQ16" s="314">
        <v>-8178</v>
      </c>
      <c r="AR16" s="315">
        <v>20.7</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5" t="s">
        <v>184</v>
      </c>
      <c r="AL17" s="1216"/>
      <c r="AM17" s="1216"/>
      <c r="AN17" s="1217"/>
      <c r="AO17" s="313">
        <v>1721017</v>
      </c>
      <c r="AP17" s="313">
        <v>140331</v>
      </c>
      <c r="AQ17" s="314">
        <v>110093</v>
      </c>
      <c r="AR17" s="315">
        <v>27.5</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515</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516</v>
      </c>
      <c r="AP20" s="321" t="s">
        <v>517</v>
      </c>
      <c r="AQ20" s="322" t="s">
        <v>518</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7" t="s">
        <v>519</v>
      </c>
      <c r="AL21" s="1208"/>
      <c r="AM21" s="1208"/>
      <c r="AN21" s="1209"/>
      <c r="AO21" s="325">
        <v>15.66</v>
      </c>
      <c r="AP21" s="326">
        <v>10.38</v>
      </c>
      <c r="AQ21" s="327">
        <v>5.28</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7" t="s">
        <v>520</v>
      </c>
      <c r="AL22" s="1208"/>
      <c r="AM22" s="1208"/>
      <c r="AN22" s="1209"/>
      <c r="AO22" s="330">
        <v>88.7</v>
      </c>
      <c r="AP22" s="331">
        <v>96.6</v>
      </c>
      <c r="AQ22" s="332">
        <v>-7.9</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521</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522</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523</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0" t="s">
        <v>501</v>
      </c>
      <c r="AP30" s="301"/>
      <c r="AQ30" s="302" t="s">
        <v>502</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1"/>
      <c r="AP31" s="307" t="s">
        <v>503</v>
      </c>
      <c r="AQ31" s="308" t="s">
        <v>504</v>
      </c>
      <c r="AR31" s="309" t="s">
        <v>505</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3" t="s">
        <v>524</v>
      </c>
      <c r="AL32" s="1224"/>
      <c r="AM32" s="1224"/>
      <c r="AN32" s="1225"/>
      <c r="AO32" s="340">
        <v>549650</v>
      </c>
      <c r="AP32" s="340">
        <v>44818</v>
      </c>
      <c r="AQ32" s="341">
        <v>55141</v>
      </c>
      <c r="AR32" s="342">
        <v>-18.7</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3" t="s">
        <v>525</v>
      </c>
      <c r="AL33" s="1224"/>
      <c r="AM33" s="1224"/>
      <c r="AN33" s="1225"/>
      <c r="AO33" s="340" t="s">
        <v>511</v>
      </c>
      <c r="AP33" s="340" t="s">
        <v>511</v>
      </c>
      <c r="AQ33" s="341" t="s">
        <v>511</v>
      </c>
      <c r="AR33" s="342" t="s">
        <v>511</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3" t="s">
        <v>526</v>
      </c>
      <c r="AL34" s="1224"/>
      <c r="AM34" s="1224"/>
      <c r="AN34" s="1225"/>
      <c r="AO34" s="340" t="s">
        <v>511</v>
      </c>
      <c r="AP34" s="340" t="s">
        <v>511</v>
      </c>
      <c r="AQ34" s="341">
        <v>3</v>
      </c>
      <c r="AR34" s="342" t="s">
        <v>511</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3" t="s">
        <v>527</v>
      </c>
      <c r="AL35" s="1224"/>
      <c r="AM35" s="1224"/>
      <c r="AN35" s="1225"/>
      <c r="AO35" s="340">
        <v>319298</v>
      </c>
      <c r="AP35" s="340">
        <v>26035</v>
      </c>
      <c r="AQ35" s="341">
        <v>21916</v>
      </c>
      <c r="AR35" s="342">
        <v>18.8</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3" t="s">
        <v>528</v>
      </c>
      <c r="AL36" s="1224"/>
      <c r="AM36" s="1224"/>
      <c r="AN36" s="1225"/>
      <c r="AO36" s="340">
        <v>6172</v>
      </c>
      <c r="AP36" s="340">
        <v>503</v>
      </c>
      <c r="AQ36" s="341">
        <v>3784</v>
      </c>
      <c r="AR36" s="342">
        <v>-86.7</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3" t="s">
        <v>529</v>
      </c>
      <c r="AL37" s="1224"/>
      <c r="AM37" s="1224"/>
      <c r="AN37" s="1225"/>
      <c r="AO37" s="340" t="s">
        <v>511</v>
      </c>
      <c r="AP37" s="340" t="s">
        <v>511</v>
      </c>
      <c r="AQ37" s="341">
        <v>1115</v>
      </c>
      <c r="AR37" s="342" t="s">
        <v>511</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6" t="s">
        <v>530</v>
      </c>
      <c r="AL38" s="1227"/>
      <c r="AM38" s="1227"/>
      <c r="AN38" s="1228"/>
      <c r="AO38" s="343" t="s">
        <v>511</v>
      </c>
      <c r="AP38" s="343" t="s">
        <v>511</v>
      </c>
      <c r="AQ38" s="344">
        <v>2</v>
      </c>
      <c r="AR38" s="332" t="s">
        <v>511</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6" t="s">
        <v>531</v>
      </c>
      <c r="AL39" s="1227"/>
      <c r="AM39" s="1227"/>
      <c r="AN39" s="1228"/>
      <c r="AO39" s="340">
        <v>-78006</v>
      </c>
      <c r="AP39" s="340">
        <v>-6361</v>
      </c>
      <c r="AQ39" s="341">
        <v>-1435</v>
      </c>
      <c r="AR39" s="342">
        <v>343.3</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3" t="s">
        <v>532</v>
      </c>
      <c r="AL40" s="1224"/>
      <c r="AM40" s="1224"/>
      <c r="AN40" s="1225"/>
      <c r="AO40" s="340">
        <v>-498517</v>
      </c>
      <c r="AP40" s="340">
        <v>-40649</v>
      </c>
      <c r="AQ40" s="341">
        <v>-54229</v>
      </c>
      <c r="AR40" s="342">
        <v>-25</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9" t="s">
        <v>297</v>
      </c>
      <c r="AL41" s="1230"/>
      <c r="AM41" s="1230"/>
      <c r="AN41" s="1231"/>
      <c r="AO41" s="340">
        <v>298597</v>
      </c>
      <c r="AP41" s="340">
        <v>24347</v>
      </c>
      <c r="AQ41" s="341">
        <v>26298</v>
      </c>
      <c r="AR41" s="342">
        <v>-7.4</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533</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534</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535</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8" t="s">
        <v>501</v>
      </c>
      <c r="AN49" s="1220" t="s">
        <v>536</v>
      </c>
      <c r="AO49" s="1221"/>
      <c r="AP49" s="1221"/>
      <c r="AQ49" s="1221"/>
      <c r="AR49" s="1222"/>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9"/>
      <c r="AN50" s="356" t="s">
        <v>537</v>
      </c>
      <c r="AO50" s="357" t="s">
        <v>538</v>
      </c>
      <c r="AP50" s="358" t="s">
        <v>539</v>
      </c>
      <c r="AQ50" s="359" t="s">
        <v>540</v>
      </c>
      <c r="AR50" s="360" t="s">
        <v>541</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542</v>
      </c>
      <c r="AL51" s="353"/>
      <c r="AM51" s="361">
        <v>9848990</v>
      </c>
      <c r="AN51" s="362">
        <v>768672</v>
      </c>
      <c r="AO51" s="363">
        <v>-45</v>
      </c>
      <c r="AP51" s="364">
        <v>85205</v>
      </c>
      <c r="AQ51" s="365">
        <v>14.5</v>
      </c>
      <c r="AR51" s="366">
        <v>-59.5</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543</v>
      </c>
      <c r="AM52" s="369">
        <v>1480095</v>
      </c>
      <c r="AN52" s="370">
        <v>115515</v>
      </c>
      <c r="AO52" s="371">
        <v>17.399999999999999</v>
      </c>
      <c r="AP52" s="372">
        <v>38847</v>
      </c>
      <c r="AQ52" s="373">
        <v>13.7</v>
      </c>
      <c r="AR52" s="374">
        <v>3.7</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544</v>
      </c>
      <c r="AL53" s="353"/>
      <c r="AM53" s="361">
        <v>13496834</v>
      </c>
      <c r="AN53" s="362">
        <v>1070413</v>
      </c>
      <c r="AO53" s="363">
        <v>39.299999999999997</v>
      </c>
      <c r="AP53" s="364">
        <v>106092</v>
      </c>
      <c r="AQ53" s="365">
        <v>24.5</v>
      </c>
      <c r="AR53" s="366">
        <v>14.8</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543</v>
      </c>
      <c r="AM54" s="369">
        <v>1613822</v>
      </c>
      <c r="AN54" s="370">
        <v>127990</v>
      </c>
      <c r="AO54" s="371">
        <v>10.8</v>
      </c>
      <c r="AP54" s="372">
        <v>44299</v>
      </c>
      <c r="AQ54" s="373">
        <v>14</v>
      </c>
      <c r="AR54" s="374">
        <v>-3.2</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545</v>
      </c>
      <c r="AL55" s="353"/>
      <c r="AM55" s="361">
        <v>15872589</v>
      </c>
      <c r="AN55" s="362">
        <v>1271435</v>
      </c>
      <c r="AO55" s="363">
        <v>18.8</v>
      </c>
      <c r="AP55" s="364">
        <v>78903</v>
      </c>
      <c r="AQ55" s="365">
        <v>-25.6</v>
      </c>
      <c r="AR55" s="366">
        <v>44.4</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543</v>
      </c>
      <c r="AM56" s="369">
        <v>518913</v>
      </c>
      <c r="AN56" s="370">
        <v>41566</v>
      </c>
      <c r="AO56" s="371">
        <v>-67.5</v>
      </c>
      <c r="AP56" s="372">
        <v>49201</v>
      </c>
      <c r="AQ56" s="373">
        <v>11.1</v>
      </c>
      <c r="AR56" s="374">
        <v>-78.599999999999994</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546</v>
      </c>
      <c r="AL57" s="353"/>
      <c r="AM57" s="361">
        <v>5732286</v>
      </c>
      <c r="AN57" s="362">
        <v>461723</v>
      </c>
      <c r="AO57" s="363">
        <v>-63.7</v>
      </c>
      <c r="AP57" s="364">
        <v>82993</v>
      </c>
      <c r="AQ57" s="365">
        <v>5.2</v>
      </c>
      <c r="AR57" s="366">
        <v>-68.900000000000006</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543</v>
      </c>
      <c r="AM58" s="369">
        <v>603791</v>
      </c>
      <c r="AN58" s="370">
        <v>48634</v>
      </c>
      <c r="AO58" s="371">
        <v>17</v>
      </c>
      <c r="AP58" s="372">
        <v>46787</v>
      </c>
      <c r="AQ58" s="373">
        <v>-4.9000000000000004</v>
      </c>
      <c r="AR58" s="374">
        <v>21.9</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547</v>
      </c>
      <c r="AL59" s="353"/>
      <c r="AM59" s="361">
        <v>2695606</v>
      </c>
      <c r="AN59" s="362">
        <v>219798</v>
      </c>
      <c r="AO59" s="363">
        <v>-52.4</v>
      </c>
      <c r="AP59" s="364">
        <v>108252</v>
      </c>
      <c r="AQ59" s="365">
        <v>30.4</v>
      </c>
      <c r="AR59" s="366">
        <v>-82.8</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543</v>
      </c>
      <c r="AM60" s="369">
        <v>733254</v>
      </c>
      <c r="AN60" s="370">
        <v>59789</v>
      </c>
      <c r="AO60" s="371">
        <v>22.9</v>
      </c>
      <c r="AP60" s="372">
        <v>50321</v>
      </c>
      <c r="AQ60" s="373">
        <v>7.6</v>
      </c>
      <c r="AR60" s="374">
        <v>15.3</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548</v>
      </c>
      <c r="AL61" s="375"/>
      <c r="AM61" s="376">
        <v>9529261</v>
      </c>
      <c r="AN61" s="377">
        <v>758408</v>
      </c>
      <c r="AO61" s="378">
        <v>-20.6</v>
      </c>
      <c r="AP61" s="379">
        <v>92289</v>
      </c>
      <c r="AQ61" s="380">
        <v>9.8000000000000007</v>
      </c>
      <c r="AR61" s="366">
        <v>-30.4</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543</v>
      </c>
      <c r="AM62" s="369">
        <v>989975</v>
      </c>
      <c r="AN62" s="370">
        <v>78699</v>
      </c>
      <c r="AO62" s="371">
        <v>0.1</v>
      </c>
      <c r="AP62" s="372">
        <v>45891</v>
      </c>
      <c r="AQ62" s="373">
        <v>8.3000000000000007</v>
      </c>
      <c r="AR62" s="374">
        <v>-8.1999999999999993</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hw98fkXh5I+DJLoPj8CE+C9CMLZ8AH7bz8TeZgCduqkzSusqiZ5+h0aI/zCbTruFdzPQv/NSMVHMDT4PIoRi6w==" saltValue="0bJQNwE9zop/QSz2fOsC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Abb9bTk5PaMV3gQA5ckq7EszwRQ81unYy4eEhImvNh2H2twwxMLnz4h1ab/OLi7rixRMmLIHDkcYPAQhO/V1g==" saltValue="0+vyHBxl/To9UKdAuGEv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JYeJSOMmg8d5bIfbrMFZKxxalAoAk2idnmoUWu+Y/u9mgXkI+IJhxQUuACGiGhN5lDI6cGtybR37X5LXHhV7A==" saltValue="L2W1L8OZBTsdut1+Pepm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171.02</v>
      </c>
      <c r="G47" s="12">
        <v>162.79</v>
      </c>
      <c r="H47" s="12">
        <v>170.7</v>
      </c>
      <c r="I47" s="12">
        <v>207.43</v>
      </c>
      <c r="J47" s="13">
        <v>144.57</v>
      </c>
    </row>
    <row r="48" spans="2:10" ht="57.75" customHeight="1" x14ac:dyDescent="0.15">
      <c r="B48" s="14"/>
      <c r="C48" s="1234" t="s">
        <v>4</v>
      </c>
      <c r="D48" s="1234"/>
      <c r="E48" s="1235"/>
      <c r="F48" s="15">
        <v>113.38</v>
      </c>
      <c r="G48" s="16">
        <v>34.43</v>
      </c>
      <c r="H48" s="16">
        <v>64.3</v>
      </c>
      <c r="I48" s="16">
        <v>31.93</v>
      </c>
      <c r="J48" s="17">
        <v>18.510000000000002</v>
      </c>
    </row>
    <row r="49" spans="2:10" ht="57.75" customHeight="1" thickBot="1" x14ac:dyDescent="0.2">
      <c r="B49" s="18"/>
      <c r="C49" s="1236" t="s">
        <v>5</v>
      </c>
      <c r="D49" s="1236"/>
      <c r="E49" s="1237"/>
      <c r="F49" s="19">
        <v>69.209999999999994</v>
      </c>
      <c r="G49" s="20" t="s">
        <v>557</v>
      </c>
      <c r="H49" s="20">
        <v>11.72</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ZRm6wSEM0ECMqCSxKLgN4Z4zVcQIczq/R/t3alxMb67luixAFFpYBgYXGj3lg28wW9WrxxFzCG3LE71pK3quw==" saltValue="Udt0n+bUkDA5SXi/iltv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2020-09-10T08:24:22Z</cp:lastPrinted>
  <dcterms:created xsi:type="dcterms:W3CDTF">2020-02-10T02:26:29Z</dcterms:created>
  <dcterms:modified xsi:type="dcterms:W3CDTF">2020-09-23T02:19:42Z</dcterms:modified>
  <cp:category/>
</cp:coreProperties>
</file>