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BE34" i="9" l="1"/>
  <c r="BE35" i="9" s="1"/>
  <c r="BW34" i="9"/>
  <c r="BW35" i="9" s="1"/>
  <c r="BW36" i="9" s="1"/>
  <c r="BW37" i="9" s="1"/>
  <c r="BW38" i="9" s="1"/>
  <c r="BW39" i="9" s="1"/>
  <c r="BW40" i="9" s="1"/>
  <c r="CO34" i="9" l="1"/>
</calcChain>
</file>

<file path=xl/sharedStrings.xml><?xml version="1.0" encoding="utf-8"?>
<sst xmlns="http://schemas.openxmlformats.org/spreadsheetml/2006/main" count="1066" uniqueCount="559">
  <si>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</si>
  <si>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</si>
  <si>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</si>
  <si>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</si>
  <si>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</si>
  <si>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</si>
  <si>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</si>
  <si>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</si>
  <si>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</si>
  <si>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</si>
  <si>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</si>
  <si>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</si>
  <si>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</si>
  <si>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</si>
  <si>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</si>
  <si>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</si>
  <si>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</si>
  <si>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</si>
  <si>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</si>
  <si>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</si>
  <si>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</si>
  <si>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</si>
  <si>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</si>
  <si>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</si>
  <si>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</si>
  <si>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</si>
  <si>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</si>
  <si>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</si>
  <si>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</si>
  <si>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</si>
  <si>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</si>
  <si>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</si>
  <si>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</si>
  <si>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</si>
  <si>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</si>
  <si>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</si>
  <si>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</si>
  <si>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</si>
  <si>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</si>
  <si>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</si>
  <si>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</si>
  <si>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</si>
  <si>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</si>
  <si>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</si>
  <si>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</si>
  <si>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</si>
  <si>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</si>
  <si>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</si>
  <si>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</si>
  <si>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</si>
  <si>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</si>
  <si>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</si>
  <si>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</si>
  <si>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</si>
  <si>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</si>
  <si>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</si>
  <si>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</si>
  <si>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</si>
  <si>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</si>
  <si>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</si>
  <si>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</si>
  <si>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</si>
  <si>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</si>
  <si>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</si>
  <si>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</si>
  <si>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</si>
  <si>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</si>
  <si>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</si>
  <si>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</si>
  <si>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</si>
  <si>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</si>
  <si>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</si>
  <si>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</si>
  <si>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</si>
  <si>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</si>
  <si>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</si>
  <si>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</si>
  <si>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</si>
  <si>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</si>
  <si>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</si>
  <si>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</si>
  <si>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</si>
  <si>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</si>
  <si>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</si>
  <si>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</si>
  <si>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</si>
  <si>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</si>
  <si>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</si>
  <si>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</si>
  <si>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</si>
  <si>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</si>
  <si>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</si>
  <si>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</si>
  <si>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</si>
  <si>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</si>
  <si>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</si>
  <si>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</si>
  <si>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</si>
  <si>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</si>
  <si>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</si>
  <si>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</si>
  <si>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</si>
  <si>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</si>
  <si>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</si>
  <si>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</si>
  <si>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</si>
  <si>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</si>
  <si>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</si>
  <si>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</si>
  <si>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</si>
  <si>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</si>
  <si>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</si>
  <si>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</si>
  <si>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</si>
  <si>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</si>
  <si>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</si>
  <si>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</si>
  <si>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</si>
  <si>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</si>
  <si>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</si>
  <si>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</si>
  <si>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</si>
  <si>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</si>
  <si>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</si>
  <si>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</si>
  <si>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</si>
  <si>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</si>
  <si>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</si>
  <si>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</si>
  <si>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</si>
  <si>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</si>
  <si>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</si>
  <si>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</si>
  <si>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</si>
  <si>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</si>
  <si>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</si>
  <si>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</si>
  <si>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</si>
  <si>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</si>
  <si>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</si>
  <si>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</si>
  <si>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</si>
  <si>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</si>
  <si>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</si>
  <si>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</si>
  <si>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</si>
  <si>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</si>
  <si>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</si>
  <si>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</si>
  <si>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</si>
  <si>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</si>
  <si>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</si>
  <si>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</si>
  <si>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</si>
  <si>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</si>
  <si>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</si>
  <si>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</si>
  <si>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</si>
  <si>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</si>
  <si>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</si>
  <si>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</si>
  <si>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</si>
  <si>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</si>
  <si>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</si>
  <si>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</si>
  <si>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</si>
  <si>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</si>
  <si>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</si>
  <si>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</si>
  <si>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</si>
  <si>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</si>
  <si>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</si>
  <si>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</si>
  <si>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</si>
  <si>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</si>
  <si>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</si>
  <si>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</si>
  <si>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</si>
  <si>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</si>
  <si>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</si>
  <si>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</si>
  <si>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</si>
  <si>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</si>
  <si>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</si>
  <si>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</si>
  <si>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</si>
  <si>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</si>
  <si>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</si>
  <si>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</si>
  <si>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</si>
  <si>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</si>
  <si>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</si>
  <si>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</si>
  <si>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宮城県松島町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</si>
  <si>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</si>
  <si>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</si>
  <si>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</si>
  <si>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</si>
  <si>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</si>
  <si>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</si>
  <si>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</si>
  <si>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</si>
  <si>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</si>
  <si>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</si>
  <si>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</si>
  <si>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</si>
  <si>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</si>
  <si>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</si>
  <si>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</si>
  <si>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</si>
  <si>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</si>
  <si>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</si>
  <si>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</si>
  <si>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</si>
  <si>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</si>
  <si>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</si>
  <si>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</si>
  <si>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</si>
  <si>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</si>
  <si>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</si>
  <si>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</si>
  <si>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</si>
  <si>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</si>
  <si>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</si>
  <si>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</si>
  <si>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</si>
  <si>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</si>
  <si>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</si>
  <si>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</si>
  <si>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</si>
  <si>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</si>
  <si>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</si>
  <si>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</si>
  <si>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</si>
  <si>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</si>
  <si>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</si>
  <si>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</si>
  <si>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</si>
  <si>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</si>
  <si>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</si>
  <si>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</si>
  <si>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</si>
  <si>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</si>
  <si>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</si>
  <si>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</si>
  <si>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</si>
  <si>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</si>
  <si>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</si>
  <si>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</si>
  <si>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</si>
  <si>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</si>
  <si>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</si>
  <si>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</si>
  <si>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</si>
  <si>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</si>
  <si>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</si>
  <si>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</si>
  <si>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</si>
  <si>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</si>
  <si>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</si>
  <si>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</si>
  <si>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</si>
  <si>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</si>
  <si>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</si>
  <si>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</si>
  <si>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</si>
  <si>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</si>
  <si>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</si>
  <si>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</si>
  <si>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</si>
  <si>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</si>
  <si>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</si>
  <si>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</si>
  <si>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</si>
  <si>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</si>
  <si>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</si>
  <si>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</si>
  <si>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</si>
  <si>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</si>
  <si>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</si>
  <si>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</si>
  <si>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</si>
  <si>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</si>
  <si>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</si>
  <si>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</si>
  <si>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</si>
  <si>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</si>
  <si>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</si>
  <si>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</si>
  <si>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</si>
  <si>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</si>
  <si>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</si>
  <si>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</si>
  <si>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</si>
  <si>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</si>
  <si>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</si>
  <si>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</si>
  <si>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</si>
  <si>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</si>
  <si>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</si>
  <si>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</si>
  <si>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</si>
  <si>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</si>
  <si>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</si>
  <si>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</si>
  <si>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</si>
  <si>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</si>
  <si>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</si>
  <si>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</si>
  <si>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</si>
  <si>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</si>
  <si>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</si>
  <si>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</si>
  <si>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</si>
  <si>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</si>
  <si>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</si>
  <si>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</si>
  <si>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</si>
  <si>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</si>
  <si>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</si>
  <si>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</si>
  <si>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</si>
  <si>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</si>
  <si>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</si>
  <si>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</si>
  <si>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</si>
  <si>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</si>
  <si>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</si>
  <si>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</si>
  <si>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</si>
  <si>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</si>
  <si>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</si>
  <si>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</si>
  <si>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</si>
  <si>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</si>
  <si>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</si>
  <si>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</si>
  <si>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</si>
  <si>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</si>
  <si>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</si>
  <si>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</si>
  <si>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</si>
  <si>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</si>
  <si>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宮城県松島町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</si>
  <si>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</si>
  <si>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</si>
  <si>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</si>
  <si>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</si>
  <si>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</si>
  <si>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</si>
  <si>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</si>
  <si>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</si>
  <si>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</si>
  <si>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</si>
  <si>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</si>
  <si>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</si>
  <si>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</si>
  <si>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</si>
  <si>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</si>
  <si>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</si>
  <si>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</si>
  <si>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</si>
  <si>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</si>
  <si>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</si>
  <si>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</si>
  <si>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</si>
  <si>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</si>
  <si>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</si>
  <si>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</si>
  <si>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</si>
  <si>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</si>
  <si>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</si>
  <si>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</si>
  <si>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</si>
  <si>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</si>
  <si>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</si>
  <si>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</si>
  <si>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</si>
  <si>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</si>
  <si>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松島町介護保険事業特別会計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</si>
  <si>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</si>
  <si>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</si>
  <si>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</si>
  <si>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</si>
  <si>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</si>
  <si>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</si>
  <si>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</si>
  <si>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</si>
  <si>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</si>
  <si>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</si>
  <si>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</si>
  <si>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</si>
  <si>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</si>
  <si>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</si>
  <si>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</si>
  <si>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</si>
  <si>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</si>
  <si>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</si>
  <si>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</si>
  <si>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</si>
  <si>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</si>
  <si>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</si>
  <si>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</si>
  <si>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</si>
  <si>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</si>
  <si>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</si>
  <si>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</si>
  <si>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</si>
  <si>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</si>
  <si>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</si>
  <si>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</si>
  <si>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</si>
  <si>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</si>
  <si>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</si>
  <si>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</si>
  <si>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</si>
  <si>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</si>
  <si>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</si>
  <si>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</si>
  <si>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</si>
  <si>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</si>
  <si>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</si>
  <si>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</si>
  <si>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</si>
  <si>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</si>
  <si>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</si>
  <si>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</si>
  <si>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</si>
  <si>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</si>
  <si>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</si>
  <si>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</si>
  <si>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</si>
  <si>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</si>
  <si>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</si>
  <si>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</si>
  <si>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</si>
  <si>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</si>
  <si>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</si>
  <si>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</si>
  <si>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</si>
  <si>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</si>
  <si>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</si>
  <si>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</si>
  <si>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</si>
  <si>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</si>
  <si>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</si>
  <si>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</si>
  <si>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</si>
  <si>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</si>
  <si>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</si>
  <si>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</si>
  <si>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</si>
  <si>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</si>
  <si>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</si>
  <si>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</si>
  <si>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</si>
  <si>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</si>
  <si>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</si>
  <si>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</si>
  <si>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</si>
  <si>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</si>
  <si>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</si>
  <si>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</si>
  <si>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</si>
  <si>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</si>
  <si>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</si>
  <si>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</si>
  <si>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</si>
  <si>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</si>
  <si>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</si>
  <si>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</si>
  <si>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</si>
  <si>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</si>
  <si>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</si>
  <si>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</si>
  <si>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</si>
  <si>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</si>
  <si>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</si>
  <si>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</si>
  <si>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</si>
  <si>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</si>
  <si>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</si>
  <si>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</si>
  <si>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</si>
  <si>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</si>
  <si>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</si>
  <si>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</si>
  <si>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</si>
  <si>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</si>
  <si>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</si>
  <si>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</si>
  <si>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</si>
  <si>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</si>
  <si>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</si>
  <si>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</si>
  <si>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</si>
  <si>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</si>
  <si>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</si>
  <si>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</si>
  <si>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</si>
  <si>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</si>
  <si>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</si>
  <si>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</si>
  <si>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</si>
  <si>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</si>
  <si>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</si>
  <si>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</si>
  <si>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</si>
  <si>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</si>
  <si>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</si>
  <si>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</si>
  <si>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</si>
  <si>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</si>
  <si>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</si>
  <si>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</si>
  <si>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</si>
  <si>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</si>
  <si>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</si>
  <si>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</si>
  <si>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</si>
  <si>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</si>
  <si>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</si>
  <si>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41.81</t>
  </si>
  <si>
    <t>▲ 187.33</t>
  </si>
  <si>
    <t>一般会計</t>
  </si>
  <si>
    <t>松島町下水道事業特別会計</t>
  </si>
  <si>
    <t>松島町水道事業会計</t>
  </si>
  <si>
    <t>松島町国民健康保険特別会計</t>
  </si>
  <si>
    <t>松島町介護保険事業特別会計</t>
  </si>
  <si>
    <t>松島町観瀾亭等特別会計</t>
  </si>
  <si>
    <t>松島町松島区外区有財産特別会計</t>
  </si>
  <si>
    <t>松島町後期高齢者医療特別会計</t>
  </si>
  <si>
    <t>その他会計（赤字）</t>
  </si>
  <si>
    <t>その他会計（黒字）</t>
  </si>
  <si>
    <t>塩釜地区消防事務組合</t>
    <phoneticPr fontId="30"/>
  </si>
  <si>
    <t>宮城東部衛生処理組合</t>
    <rPh sb="0" eb="2">
      <t>ミヤギ</t>
    </rPh>
    <rPh sb="2" eb="4">
      <t>トウブ</t>
    </rPh>
    <rPh sb="4" eb="6">
      <t>エイセイ</t>
    </rPh>
    <rPh sb="6" eb="8">
      <t>ショリ</t>
    </rPh>
    <rPh sb="8" eb="10">
      <t>クミアイ</t>
    </rPh>
    <phoneticPr fontId="30"/>
  </si>
  <si>
    <t>宮城県後期高齢者医療広域連合</t>
    <phoneticPr fontId="30"/>
  </si>
  <si>
    <t>吉田川流域溜池大和町外２市町4ヶ町組合</t>
    <phoneticPr fontId="30"/>
  </si>
  <si>
    <t>宮城県市町村職員退職手当組合</t>
    <phoneticPr fontId="30"/>
  </si>
  <si>
    <t>宮城県市町村非常勤消防団員補償報償組合</t>
    <phoneticPr fontId="30"/>
  </si>
  <si>
    <t>宮城県市町村自治振興センター</t>
    <phoneticPr fontId="30"/>
  </si>
  <si>
    <t>-</t>
    <phoneticPr fontId="2"/>
  </si>
  <si>
    <t>-</t>
    <phoneticPr fontId="2"/>
  </si>
  <si>
    <t>-</t>
    <phoneticPr fontId="2"/>
  </si>
  <si>
    <t>品井沼ステーション</t>
    <rPh sb="0" eb="3">
      <t>シナイヌマ</t>
    </rPh>
    <phoneticPr fontId="2"/>
  </si>
  <si>
    <t>△0</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</si>
  <si>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</si>
  <si>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</si>
  <si>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</si>
  <si>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</si>
  <si>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</si>
  <si>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</si>
  <si>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</si>
  <si>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</si>
  <si>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</si>
  <si>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</si>
  <si>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</si>
  <si>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</si>
  <si>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xml:space="preserve"> 将来負担比率は類似団体と比較して高くなっているものの、前年度から減少傾向にある。減少している主な要因としては、平成２８年度は借入した額よりも償還額が大きかったため、地方債の現在高が前年度と比べて２億円以上減少したことにより比率が減となったものである。実施公債費比率においては類似団体と比較して高くなっており、また前年度から上昇傾向にある。今後２～３年においては児童館や幼稚園建設等の建設事業に係る起債の償還開始により比率が大きく上昇すると考えられる。
　今後も新規発行に際しては借入抑制を実施し、起債に大きく頼ることのない財政運営に努め、各比率の上昇を抑えていく。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</si>
</sst>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75972</c:v>
                </c:pt>
                <c:pt idx="4">
                  <c:v>79466</c:v>
                </c:pt>
              </c:numCache>
            </c:numRef>
          </c:val>
          <c:smooth val="0"/>
          <c:extLst xmlns:c16r2="http://schemas.microsoft.com/office/drawing/2015/06/chart">
            <c:ext xmlns:c16="http://schemas.microsoft.com/office/drawing/2014/chart" uri="{C3380CC4-5D6E-409C-BE32-E72D297353CC}">
              <c16:uniqueId val="{00000000-7F7A-488B-91FB-081F31F8A5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81501</c:v>
                </c:pt>
                <c:pt idx="1">
                  <c:v>119891</c:v>
                </c:pt>
                <c:pt idx="2">
                  <c:v>343397</c:v>
                </c:pt>
                <c:pt idx="3">
                  <c:v>319163</c:v>
                </c:pt>
                <c:pt idx="4">
                  <c:v>245670</c:v>
                </c:pt>
              </c:numCache>
            </c:numRef>
          </c:val>
          <c:smooth val="0"/>
          <c:extLst xmlns:c16r2="http://schemas.microsoft.com/office/drawing/2015/06/chart">
            <c:ext xmlns:c16="http://schemas.microsoft.com/office/drawing/2014/chart" uri="{C3380CC4-5D6E-409C-BE32-E72D297353CC}">
              <c16:uniqueId val="{00000001-7F7A-488B-91FB-081F31F8A50E}"/>
            </c:ext>
          </c:extLst>
        </c:ser>
        <c:dLbls>
          <c:showLegendKey val="0"/>
          <c:showVal val="0"/>
          <c:showCatName val="0"/>
          <c:showSerName val="0"/>
          <c:showPercent val="0"/>
          <c:showBubbleSize val="0"/>
        </c:dLbls>
        <c:marker val="1"/>
        <c:smooth val="0"/>
        <c:axId val="120710656"/>
        <c:axId val="120712576"/>
      </c:lineChart>
      <c:catAx>
        <c:axId val="12071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712576"/>
        <c:crosses val="autoZero"/>
        <c:auto val="1"/>
        <c:lblAlgn val="ctr"/>
        <c:lblOffset val="100"/>
        <c:tickLblSkip val="1"/>
        <c:tickMarkSkip val="1"/>
        <c:noMultiLvlLbl val="0"/>
      </c:catAx>
      <c:valAx>
        <c:axId val="1207125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71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7.55</c:v>
                </c:pt>
                <c:pt idx="1">
                  <c:v>7.94</c:v>
                </c:pt>
                <c:pt idx="2">
                  <c:v>110.47</c:v>
                </c:pt>
                <c:pt idx="3">
                  <c:v>27.55</c:v>
                </c:pt>
                <c:pt idx="4">
                  <c:v>79.989999999999995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49.45</c:v>
                </c:pt>
                <c:pt idx="1">
                  <c:v>11.37</c:v>
                </c:pt>
                <c:pt idx="2">
                  <c:v>52.12</c:v>
                </c:pt>
                <c:pt idx="3">
                  <c:v>52.43</c:v>
                </c:pt>
                <c:pt idx="4">
                  <c:v>46.96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4403456"/>
        <c:axId val="54405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18.91</c:v>
                </c:pt>
                <c:pt idx="1">
                  <c:v>-41.81</c:v>
                </c:pt>
                <c:pt idx="2">
                  <c:v>136.41</c:v>
                </c:pt>
                <c:pt idx="3">
                  <c:v>-187.33</c:v>
                </c:pt>
                <c:pt idx="4">
                  <c:v>30.64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4403456"/>
        <c:axId val="54405376"/>
      </c:lineChart>
      <c:catAx>
        <c:axId val="544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405376"/>
        <c:crosses val="autoZero"/>
        <c:auto val="1"/>
        <c:lblAlgn val="ctr"/>
        <c:lblOffset val="100"/>
        <c:tickLblSkip val="1"/>
        <c:tickMarkSkip val="1"/>
        <c:noMultiLvlLbl val="0"/>
      </c:catAx>
      <c:valAx>
        <c:axId val="5440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0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松島町後期高齢者医療特別会計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0.02</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松島町松島区外区有財産特別会計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0.21</c:v>
                </c:pt>
                <c:pt idx="4">
                  <c:v>#N/A</c:v>
                </c:pt>
                <c:pt idx="5">
                  <c:v>0.27</c:v>
                </c:pt>
                <c:pt idx="6">
                  <c:v>#N/A</c:v>
                </c:pt>
                <c:pt idx="7">
                  <c:v>0.22</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松島町介護保険事業特別会計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0.95</c:v>
                </c:pt>
                <c:pt idx="2">
                  <c:v>#N/A</c:v>
                </c:pt>
                <c:pt idx="3">
                  <c:v>1.24</c:v>
                </c:pt>
                <c:pt idx="4">
                  <c:v>#N/A</c:v>
                </c:pt>
                <c:pt idx="5">
                  <c:v>1.29</c:v>
                </c:pt>
                <c:pt idx="6">
                  <c:v>#N/A</c:v>
                </c:pt>
                <c:pt idx="7">
                  <c:v>1.33</c:v>
                </c:pt>
                <c:pt idx="8">
                  <c:v>#N/A</c:v>
                </c:pt>
                <c:pt idx="9">
                  <c:v>1.33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6.43</c:v>
                </c:pt>
                <c:pt idx="2">
                  <c:v>#N/A</c:v>
                </c:pt>
                <c:pt idx="3">
                  <c:v>5.6</c:v>
                </c:pt>
                <c:pt idx="4">
                  <c:v>#N/A</c:v>
                </c:pt>
                <c:pt idx="5">
                  <c:v>5.88</c:v>
                </c:pt>
                <c:pt idx="6">
                  <c:v>#N/A</c:v>
                </c:pt>
                <c:pt idx="7">
                  <c:v>3.51</c:v>
                </c:pt>
                <c:pt idx="8">
                  <c:v>#N/A</c:v>
                </c:pt>
                <c:pt idx="9">
                  <c:v>4.91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松島町水道事業会計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27.6</c:v>
                </c:pt>
                <c:pt idx="2">
                  <c:v>#N/A</c:v>
                </c:pt>
                <c:pt idx="3">
                  <c:v>28.84</c:v>
                </c:pt>
                <c:pt idx="4">
                  <c:v>#N/A</c:v>
                </c:pt>
                <c:pt idx="5">
                  <c:v>29.58</c:v>
                </c:pt>
                <c:pt idx="6">
                  <c:v>#N/A</c:v>
                </c:pt>
                <c:pt idx="7">
                  <c:v>32.93</c:v>
                </c:pt>
                <c:pt idx="8">
                  <c:v>#N/A</c:v>
                </c:pt>
                <c:pt idx="9">
                  <c:v>36.56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松島町下水道事業特別会計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3.61</c:v>
                </c:pt>
                <c:pt idx="2">
                  <c:v>#N/A</c:v>
                </c:pt>
                <c:pt idx="3">
                  <c:v>17.98</c:v>
                </c:pt>
                <c:pt idx="4">
                  <c:v>#N/A</c:v>
                </c:pt>
                <c:pt idx="5">
                  <c:v>18.3</c:v>
                </c:pt>
                <c:pt idx="6">
                  <c:v>#N/A</c:v>
                </c:pt>
                <c:pt idx="7">
                  <c:v>36.03</c:v>
                </c:pt>
                <c:pt idx="8">
                  <c:v>#N/A</c:v>
                </c:pt>
                <c:pt idx="9">
                  <c:v>53.68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7.54</c:v>
                </c:pt>
                <c:pt idx="2">
                  <c:v>#N/A</c:v>
                </c:pt>
                <c:pt idx="3">
                  <c:v>7.92</c:v>
                </c:pt>
                <c:pt idx="4">
                  <c:v>#N/A</c:v>
                </c:pt>
                <c:pt idx="5">
                  <c:v>110.46</c:v>
                </c:pt>
                <c:pt idx="6">
                  <c:v>#N/A</c:v>
                </c:pt>
                <c:pt idx="7">
                  <c:v>27.54</c:v>
                </c:pt>
                <c:pt idx="8">
                  <c:v>#N/A</c:v>
                </c:pt>
                <c:pt idx="9">
                  <c:v>79.959999999999994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534272"/>
        <c:axId val="136540160"/>
      </c:barChart>
      <c:catAx>
        <c:axId val="1365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40160"/>
        <c:crosses val="autoZero"/>
        <c:auto val="1"/>
        <c:lblAlgn val="ctr"/>
        <c:lblOffset val="100"/>
        <c:tickLblSkip val="1"/>
        <c:tickMarkSkip val="1"/>
        <c:noMultiLvlLbl val="0"/>
      </c:catAx>
      <c:valAx>
        <c:axId val="13654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3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666</c:v>
                </c:pt>
                <c:pt idx="5">
                  <c:v>671</c:v>
                </c:pt>
                <c:pt idx="8">
                  <c:v>660</c:v>
                </c:pt>
                <c:pt idx="11">
                  <c:v>616</c:v>
                </c:pt>
                <c:pt idx="14">
                  <c:v>568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29</c:v>
                </c:pt>
                <c:pt idx="6">
                  <c:v>12</c:v>
                </c:pt>
                <c:pt idx="9">
                  <c:v>12</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298</c:v>
                </c:pt>
                <c:pt idx="3">
                  <c:v>321</c:v>
                </c:pt>
                <c:pt idx="6">
                  <c:v>385</c:v>
                </c:pt>
                <c:pt idx="9">
                  <c:v>373</c:v>
                </c:pt>
                <c:pt idx="12">
                  <c:v>360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621</c:v>
                </c:pt>
                <c:pt idx="3">
                  <c:v>594</c:v>
                </c:pt>
                <c:pt idx="6">
                  <c:v>578</c:v>
                </c:pt>
                <c:pt idx="9">
                  <c:v>539</c:v>
                </c:pt>
                <c:pt idx="12">
                  <c:v>510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225792"/>
        <c:axId val="14422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289</c:v>
                </c:pt>
                <c:pt idx="2">
                  <c:v>#N/A</c:v>
                </c:pt>
                <c:pt idx="3">
                  <c:v>#N/A</c:v>
                </c:pt>
                <c:pt idx="4">
                  <c:v>273</c:v>
                </c:pt>
                <c:pt idx="5">
                  <c:v>#N/A</c:v>
                </c:pt>
                <c:pt idx="6">
                  <c:v>#N/A</c:v>
                </c:pt>
                <c:pt idx="7">
                  <c:v>315</c:v>
                </c:pt>
                <c:pt idx="8">
                  <c:v>#N/A</c:v>
                </c:pt>
                <c:pt idx="9">
                  <c:v>#N/A</c:v>
                </c:pt>
                <c:pt idx="10">
                  <c:v>308</c:v>
                </c:pt>
                <c:pt idx="11">
                  <c:v>#N/A</c:v>
                </c:pt>
                <c:pt idx="12">
                  <c:v>#N/A</c:v>
                </c:pt>
                <c:pt idx="13">
                  <c:v>314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225792"/>
        <c:axId val="144227712"/>
      </c:lineChart>
      <c:catAx>
        <c:axId val="1442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227712"/>
        <c:crosses val="autoZero"/>
        <c:auto val="1"/>
        <c:lblAlgn val="ctr"/>
        <c:lblOffset val="100"/>
        <c:tickLblSkip val="1"/>
        <c:tickMarkSkip val="1"/>
        <c:noMultiLvlLbl val="0"/>
      </c:catAx>
      <c:valAx>
        <c:axId val="14422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6809</c:v>
                </c:pt>
                <c:pt idx="5">
                  <c:v>6658</c:v>
                </c:pt>
                <c:pt idx="8">
                  <c:v>6406</c:v>
                </c:pt>
                <c:pt idx="11">
                  <c:v>6400</c:v>
                </c:pt>
                <c:pt idx="14">
                  <c:v>6073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716</c:v>
                </c:pt>
                <c:pt idx="5">
                  <c:v>596</c:v>
                </c:pt>
                <c:pt idx="8">
                  <c:v>648</c:v>
                </c:pt>
                <c:pt idx="11">
                  <c:v>564</c:v>
                </c:pt>
                <c:pt idx="14">
                  <c:v>439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2910</c:v>
                </c:pt>
                <c:pt idx="5">
                  <c:v>1486</c:v>
                </c:pt>
                <c:pt idx="8">
                  <c:v>2941</c:v>
                </c:pt>
                <c:pt idx="11">
                  <c:v>2578</c:v>
                </c:pt>
                <c:pt idx="14">
                  <c:v>3021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1316</c:v>
                </c:pt>
                <c:pt idx="3">
                  <c:v>1257</c:v>
                </c:pt>
                <c:pt idx="6">
                  <c:v>1156</c:v>
                </c:pt>
                <c:pt idx="9">
                  <c:v>1088</c:v>
                </c:pt>
                <c:pt idx="12">
                  <c:v>1017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c:v>
                </c:pt>
                <c:pt idx="3">
                  <c:v>47</c:v>
                </c:pt>
                <c:pt idx="6">
                  <c:v>42</c:v>
                </c:pt>
                <c:pt idx="9">
                  <c:v>33</c:v>
                </c:pt>
                <c:pt idx="12">
                  <c:v>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4193</c:v>
                </c:pt>
                <c:pt idx="3">
                  <c:v>4239</c:v>
                </c:pt>
                <c:pt idx="6">
                  <c:v>4410</c:v>
                </c:pt>
                <c:pt idx="9">
                  <c:v>4642</c:v>
                </c:pt>
                <c:pt idx="12">
                  <c:v>4773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79</c:v>
                </c:pt>
                <c:pt idx="3">
                  <c:v>66</c:v>
                </c:pt>
                <c:pt idx="6">
                  <c:v>57</c:v>
                </c:pt>
                <c:pt idx="9">
                  <c:v>45</c:v>
                </c:pt>
                <c:pt idx="12">
                  <c:v>35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5768</c:v>
                </c:pt>
                <c:pt idx="3">
                  <c:v>6016</c:v>
                </c:pt>
                <c:pt idx="6">
                  <c:v>6323</c:v>
                </c:pt>
                <c:pt idx="9">
                  <c:v>6238</c:v>
                </c:pt>
                <c:pt idx="12">
                  <c:v>6023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836480"/>
        <c:axId val="14484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992</c:v>
                </c:pt>
                <c:pt idx="2">
                  <c:v>#N/A</c:v>
                </c:pt>
                <c:pt idx="3">
                  <c:v>#N/A</c:v>
                </c:pt>
                <c:pt idx="4">
                  <c:v>2886</c:v>
                </c:pt>
                <c:pt idx="5">
                  <c:v>#N/A</c:v>
                </c:pt>
                <c:pt idx="6">
                  <c:v>#N/A</c:v>
                </c:pt>
                <c:pt idx="7">
                  <c:v>1994</c:v>
                </c:pt>
                <c:pt idx="8">
                  <c:v>#N/A</c:v>
                </c:pt>
                <c:pt idx="9">
                  <c:v>#N/A</c:v>
                </c:pt>
                <c:pt idx="10">
                  <c:v>2505</c:v>
                </c:pt>
                <c:pt idx="11">
                  <c:v>#N/A</c:v>
                </c:pt>
                <c:pt idx="12">
                  <c:v>#N/A</c:v>
                </c:pt>
                <c:pt idx="13">
                  <c:v>2338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836480"/>
        <c:axId val="144846848"/>
      </c:lineChart>
      <c:catAx>
        <c:axId val="14483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846848"/>
        <c:crosses val="autoZero"/>
        <c:auto val="1"/>
        <c:lblAlgn val="ctr"/>
        <c:lblOffset val="100"/>
        <c:tickLblSkip val="1"/>
        <c:tickMarkSkip val="1"/>
        <c:noMultiLvlLbl val="0"/>
      </c:catAx>
      <c:valAx>
        <c:axId val="14484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3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{12E29EEB-7C0D-4542-9A4D-0D86B389C299}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{42146599-8424-47CB-940C-161C671D5A91}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{7E548CF2-CEEB-481B-8FBA-65F922A6A17E}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{7CCFB121-248F-4602-9E29-58B796EF5EDD}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{15895C1E-40A7-4B54-BBA7-CCDA240D98ED}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{E749DD3D-3114-4AE5-AEBA-7269367E75BF}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{80C0E658-6322-4723-8E33-A4784CEA30EE}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{73316190-ABAC-4951-AF0F-EA58E01A5732}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{852C8D88-46DF-42CF-BC5F-2FEC41E74F05}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{19624F31-C39A-4B17-A75E-DB4CB6930723}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984704"/>
        <c:axId val="144999168"/>
      </c:scatterChart>
      <c:valAx>
        <c:axId val="144984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999168"/>
        <c:crosses val="autoZero"/>
        <c:crossBetween val="midCat"/>
      </c:valAx>
      <c:valAx>
        <c:axId val="144999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984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{932EE544-A6E2-4208-B396-070AC5921D37}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{3D8F2081-6CD9-43D3-B38C-3A1827C726E4}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{77EDE69F-1942-4905-AEC0-776D5785A1F7}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{EFB01D36-0DA3-478E-8BFA-5F8DD5462292}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{D10A451D-9A16-4594-A7DD-93C838B56785}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9.1999999999999993</c:v>
                </c:pt>
                <c:pt idx="2">
                  <c:v>8.9</c:v>
                </c:pt>
                <c:pt idx="3">
                  <c:v>9</c:v>
                </c:pt>
                <c:pt idx="4">
                  <c:v>9.4</c:v>
                </c:pt>
              </c:numCache>
            </c:numRef>
          </c:xVal>
          <c:yVal>
            <c:numRef>
              <c:f>公会計指標分析・財政指標組合せ分析表!$K$73:$O$73</c:f>
              <c:numCache>
                <c:formatCode>#,##0.0;"▲ "#,##0.0</c:formatCode>
                <c:ptCount val="5"/>
                <c:pt idx="0">
                  <c:v>30.4</c:v>
                </c:pt>
                <c:pt idx="1">
                  <c:v>87.5</c:v>
                </c:pt>
                <c:pt idx="2">
                  <c:v>60.7</c:v>
                </c:pt>
                <c:pt idx="3">
                  <c:v>74.8</c:v>
                </c:pt>
                <c:pt idx="4">
                  <c:v>71.2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{CB028CAF-3F81-4246-975A-251694F3FE03}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{8BFC74B5-C45A-4980-9560-9B120CA98199}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{DA1D5944-56A0-43BA-A501-118400E1FF73}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{C3D1AF26-EEBF-44A7-BB75-5E144B07BA7A}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{A75350BB-22C0-4FE5-B2E3-3C97A7000F63}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8.9</c:v>
                </c:pt>
                <c:pt idx="4">
                  <c:v>7.9</c:v>
                </c:pt>
              </c:numCache>
            </c:numRef>
          </c:xVal>
          <c:yVal>
            <c:numRef>
              <c:f>公会計指標分析・財政指標組合せ分析表!$K$77:$O$77</c:f>
              <c:numCache>
                <c:formatCode>#,##0.0;"▲ "#,##0.0</c:formatCode>
                <c:ptCount val="5"/>
                <c:pt idx="0">
                  <c:v>61.3</c:v>
                </c:pt>
                <c:pt idx="1">
                  <c:v>54.6</c:v>
                </c:pt>
                <c:pt idx="2">
                  <c:v>48.7</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5056512"/>
        <c:axId val="145058432"/>
      </c:scatterChart>
      <c:valAx>
        <c:axId val="145056512"/>
        <c:scaling>
          <c:orientation val="minMax"/>
          <c:max val="12.1"/>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58432"/>
        <c:crosses val="autoZero"/>
        <c:crossBetween val="midCat"/>
      </c:valAx>
      <c:valAx>
        <c:axId val="145058432"/>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056512"/>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latin typeface="+mj-ea"/>
              <a:ea typeface="+mj-ea"/>
            </a:rPr>
            <a:t>本町における実質公債費比率については、平成</a:t>
          </a:r>
          <a:r>
            <a:rPr kumimoji="1" lang="en-US" altLang="ja-JP" sz="1300">
              <a:latin typeface="+mj-ea"/>
              <a:ea typeface="+mj-ea"/>
            </a:rPr>
            <a:t>28</a:t>
          </a:r>
          <a:r>
            <a:rPr kumimoji="1" lang="ja-JP" altLang="en-US" sz="1300">
              <a:latin typeface="+mj-ea"/>
              <a:ea typeface="+mj-ea"/>
            </a:rPr>
            <a:t>年度は</a:t>
          </a:r>
          <a:r>
            <a:rPr kumimoji="1" lang="en-US" altLang="ja-JP" sz="1300">
              <a:latin typeface="+mj-ea"/>
              <a:ea typeface="+mj-ea"/>
            </a:rPr>
            <a:t>9.4</a:t>
          </a:r>
          <a:r>
            <a:rPr kumimoji="1" lang="ja-JP" altLang="en-US" sz="1300">
              <a:latin typeface="+mj-ea"/>
              <a:ea typeface="+mj-ea"/>
            </a:rPr>
            <a:t>％であり平成</a:t>
          </a:r>
          <a:r>
            <a:rPr kumimoji="1" lang="en-US" altLang="ja-JP" sz="1300">
              <a:latin typeface="+mj-ea"/>
              <a:ea typeface="+mj-ea"/>
            </a:rPr>
            <a:t>27</a:t>
          </a:r>
          <a:r>
            <a:rPr kumimoji="1" lang="ja-JP" altLang="en-US" sz="1300">
              <a:latin typeface="+mj-ea"/>
              <a:ea typeface="+mj-ea"/>
            </a:rPr>
            <a:t>年度と比べると</a:t>
          </a:r>
          <a:r>
            <a:rPr kumimoji="1" lang="en-US" altLang="ja-JP" sz="1300">
              <a:latin typeface="+mj-ea"/>
              <a:ea typeface="+mj-ea"/>
            </a:rPr>
            <a:t>0.4</a:t>
          </a:r>
          <a:r>
            <a:rPr kumimoji="1" lang="ja-JP" altLang="en-US" sz="1300">
              <a:latin typeface="+mj-ea"/>
              <a:ea typeface="+mj-ea"/>
            </a:rPr>
            <a:t>ポイント増となっている。</a:t>
          </a:r>
          <a:endParaRPr kumimoji="1" lang="en-US" altLang="ja-JP" sz="1300">
            <a:latin typeface="+mj-ea"/>
            <a:ea typeface="+mj-ea"/>
          </a:endParaRPr>
        </a:p>
        <a:p>
          <a:r>
            <a:rPr kumimoji="1" lang="ja-JP" altLang="en-US" sz="1300">
              <a:latin typeface="+mj-ea"/>
              <a:ea typeface="+mj-ea"/>
            </a:rPr>
            <a:t>　元利償還金については、年々減少しており、また、公営企業債の元利償還金に対する繰入金についても、下水道事業会計に繰り入れする額が減となったことによる減少している。</a:t>
          </a:r>
          <a:endParaRPr kumimoji="1" lang="en-US" altLang="ja-JP" sz="1300">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　</a:t>
          </a:r>
          <a:r>
            <a:rPr lang="ja-JP" altLang="ja-JP" sz="1300" b="0" i="0" baseline="0">
              <a:solidFill>
                <a:schemeClr val="dk1"/>
              </a:solidFill>
              <a:effectLst/>
              <a:latin typeface="+mj-ea"/>
              <a:ea typeface="+mj-ea"/>
              <a:cs typeface="+mn-cs"/>
            </a:rPr>
            <a:t>今後２～３年においては、児童館や幼稚園建設等の建設事業に係る起債の償還開始により</a:t>
          </a:r>
          <a:r>
            <a:rPr lang="ja-JP" altLang="en-US" sz="1300" b="0" i="0" baseline="0">
              <a:solidFill>
                <a:schemeClr val="dk1"/>
              </a:solidFill>
              <a:effectLst/>
              <a:latin typeface="+mj-ea"/>
              <a:ea typeface="+mj-ea"/>
              <a:cs typeface="+mn-cs"/>
            </a:rPr>
            <a:t>元利償還金については高い数値を推移すると見込まれる。</a:t>
          </a:r>
          <a:endParaRPr lang="en-US" altLang="ja-JP" sz="130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今後も新規発行に際しては起債に大きく頼ることのない財政運営に努め、</a:t>
          </a:r>
          <a:r>
            <a:rPr lang="ja-JP" altLang="en-US" sz="1300" b="0" i="0" baseline="0">
              <a:solidFill>
                <a:schemeClr val="dk1"/>
              </a:solidFill>
              <a:effectLst/>
              <a:latin typeface="+mj-ea"/>
              <a:ea typeface="+mj-ea"/>
              <a:cs typeface="+mn-cs"/>
            </a:rPr>
            <a:t>実質公債費</a:t>
          </a:r>
          <a:r>
            <a:rPr lang="ja-JP" altLang="ja-JP" sz="1300" b="0" i="0" baseline="0">
              <a:solidFill>
                <a:schemeClr val="dk1"/>
              </a:solidFill>
              <a:effectLst/>
              <a:latin typeface="+mj-ea"/>
              <a:ea typeface="+mj-ea"/>
              <a:cs typeface="+mn-cs"/>
            </a:rPr>
            <a:t>比率の上昇を抑えてい</a:t>
          </a:r>
          <a:r>
            <a:rPr lang="ja-JP" altLang="en-US" sz="1300" b="0" i="0" baseline="0">
              <a:solidFill>
                <a:schemeClr val="dk1"/>
              </a:solidFill>
              <a:effectLst/>
              <a:latin typeface="+mj-ea"/>
              <a:ea typeface="+mj-ea"/>
              <a:cs typeface="+mn-cs"/>
            </a:rPr>
            <a:t>きたい</a:t>
          </a:r>
          <a:r>
            <a:rPr lang="ja-JP" altLang="ja-JP" sz="1300" b="0" i="0" baseline="0">
              <a:solidFill>
                <a:schemeClr val="dk1"/>
              </a:solidFill>
              <a:effectLst/>
              <a:latin typeface="+mj-ea"/>
              <a:ea typeface="+mj-ea"/>
              <a:cs typeface="+mn-cs"/>
            </a:rPr>
            <a:t>。</a:t>
          </a:r>
          <a:endParaRPr lang="ja-JP" altLang="ja-JP" sz="1300">
            <a:effectLst/>
            <a:latin typeface="+mj-ea"/>
            <a:ea typeface="+mj-ea"/>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本町における</a:t>
          </a:r>
          <a:r>
            <a:rPr kumimoji="1" lang="ja-JP" altLang="en-US" sz="1300">
              <a:solidFill>
                <a:schemeClr val="dk1"/>
              </a:solidFill>
              <a:effectLst/>
              <a:latin typeface="+mj-ea"/>
              <a:ea typeface="+mj-ea"/>
              <a:cs typeface="+mn-cs"/>
            </a:rPr>
            <a:t>将来負担</a:t>
          </a:r>
          <a:r>
            <a:rPr kumimoji="1" lang="ja-JP" altLang="ja-JP" sz="1300">
              <a:solidFill>
                <a:schemeClr val="dk1"/>
              </a:solidFill>
              <a:effectLst/>
              <a:latin typeface="+mj-ea"/>
              <a:ea typeface="+mj-ea"/>
              <a:cs typeface="+mn-cs"/>
            </a:rPr>
            <a:t>比率については、平成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年度は</a:t>
          </a:r>
          <a:r>
            <a:rPr kumimoji="1" lang="en-US" altLang="ja-JP" sz="1300">
              <a:solidFill>
                <a:schemeClr val="dk1"/>
              </a:solidFill>
              <a:effectLst/>
              <a:latin typeface="+mj-ea"/>
              <a:ea typeface="+mj-ea"/>
              <a:cs typeface="+mn-cs"/>
            </a:rPr>
            <a:t>71.2</a:t>
          </a:r>
          <a:r>
            <a:rPr kumimoji="1" lang="ja-JP" altLang="ja-JP" sz="1300">
              <a:solidFill>
                <a:schemeClr val="dk1"/>
              </a:solidFill>
              <a:effectLst/>
              <a:latin typeface="+mj-ea"/>
              <a:ea typeface="+mj-ea"/>
              <a:cs typeface="+mn-cs"/>
            </a:rPr>
            <a:t>％であり平成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年度と比べると</a:t>
          </a:r>
          <a:r>
            <a:rPr kumimoji="1" lang="en-US" altLang="ja-JP" sz="1300">
              <a:solidFill>
                <a:schemeClr val="dk1"/>
              </a:solidFill>
              <a:effectLst/>
              <a:latin typeface="+mj-ea"/>
              <a:ea typeface="+mj-ea"/>
              <a:cs typeface="+mn-cs"/>
            </a:rPr>
            <a:t>3.6</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減</a:t>
          </a:r>
          <a:r>
            <a:rPr kumimoji="1" lang="ja-JP" altLang="ja-JP" sz="1300">
              <a:solidFill>
                <a:schemeClr val="dk1"/>
              </a:solidFill>
              <a:effectLst/>
              <a:latin typeface="+mj-ea"/>
              <a:ea typeface="+mj-ea"/>
              <a:cs typeface="+mn-cs"/>
            </a:rPr>
            <a:t>となっている。</a:t>
          </a: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地方債の</a:t>
          </a:r>
          <a:r>
            <a:rPr kumimoji="1" lang="ja-JP" altLang="ja-JP" sz="1300">
              <a:solidFill>
                <a:schemeClr val="dk1"/>
              </a:solidFill>
              <a:effectLst/>
              <a:latin typeface="+mj-ea"/>
              <a:ea typeface="+mj-ea"/>
              <a:cs typeface="+mn-cs"/>
            </a:rPr>
            <a:t>現在高については、</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25</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年度で大型の借入を行っているが、平成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年度からは借入を抑制しており、今年度は平成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年度より約</a:t>
          </a:r>
          <a:r>
            <a:rPr kumimoji="1" lang="en-US" altLang="ja-JP" sz="1300">
              <a:solidFill>
                <a:schemeClr val="dk1"/>
              </a:solidFill>
              <a:effectLst/>
              <a:latin typeface="+mj-ea"/>
              <a:ea typeface="+mj-ea"/>
              <a:cs typeface="+mn-cs"/>
            </a:rPr>
            <a:t>2</a:t>
          </a:r>
          <a:r>
            <a:rPr kumimoji="1" lang="ja-JP" altLang="en-US" sz="1300">
              <a:solidFill>
                <a:schemeClr val="dk1"/>
              </a:solidFill>
              <a:effectLst/>
              <a:latin typeface="+mj-ea"/>
              <a:ea typeface="+mj-ea"/>
              <a:cs typeface="+mn-cs"/>
            </a:rPr>
            <a:t>億円減少している。減額の要因としては、借り入れした額よりも償還額が大きかったことが考えられる。地方債残高が増加しないよう努めているが、今後も保育所整備や駅舎バリアフリー化等の事業により地方債の残高の増加が見込まれる。　</a:t>
          </a: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今後も新規発行に際しては、事業の緊急性・ニーズ等を的確に把握し、事業の内容を精査しながら適切な処理に努めていく。</a:t>
          </a: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a:t>
          </a:r>
          <a:endParaRPr kumimoji="1" lang="ja-JP" altLang="en-US" sz="13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00000000-0008-0000-0C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00000000-0008-0000-0C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00000000-0008-0000-0C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00000000-0008-0000-0C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00000000-0008-0000-0C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00000000-0008-0000-0C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00000000-0008-0000-0C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00000000-0008-0000-0C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00000000-0008-0000-0C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00000000-0008-0000-0C00-00000D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14,663
14,625
53.56
16,968,602
12,809,253
3,065,496
3,832,282
6,022,783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00000-0008-0000-0C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00000000-0008-0000-0C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00000000-0008-0000-0C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00000000-0008-0000-0C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00000000-0008-0000-0C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00000000-0008-0000-0C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xmlns="" id="{00000000-0008-0000-0C00-000014000000}"/>
            </a:ext>
          </a:extLst>
        </xdr:cNvPr>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0000000-0008-0000-0C00-000015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00000000-0008-0000-0C00-000016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xmlns="" id="{00000000-0008-0000-0C00-000017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xmlns="" id="{00000000-0008-0000-0C00-000018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xmlns="" id="{00000000-0008-0000-0C00-000019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00000000-0008-0000-0C00-00001A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00000000-0008-0000-0C00-00001B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00000000-0008-0000-0C00-00001C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xmlns="" id="{00000000-0008-0000-0C00-00001D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00000000-0008-0000-0C00-00001E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00000000-0008-0000-0C00-00001F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00000000-0008-0000-0C00-000020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00000000-0008-0000-0C00-000021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00000000-0008-0000-0C00-000022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00000000-0008-0000-0C00-000023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00000000-0008-0000-0C00-000024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00000000-0008-0000-0C00-000025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00000000-0008-0000-0C00-000026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00000000-0008-0000-0C00-000027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xmlns="" id="{00000000-0008-0000-0C00-000028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00000000-0008-0000-0C00-000029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xmlns="" id="{00000000-0008-0000-0C00-00002A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00000000-0008-0000-0C00-00002B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00000000-0008-0000-0C00-00002C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00000000-0008-0000-0C00-00002D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00000000-0008-0000-0C00-00002E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xmlns="" id="{00000000-0008-0000-0C00-00002F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xmlns="" id="{00000000-0008-0000-0C00-000030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xmlns="" id="{00000000-0008-0000-0C00-000031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xmlns="" id="{00000000-0008-0000-0C00-000032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xmlns="" id="{00000000-0008-0000-0C00-000033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xmlns="" id="{00000000-0008-0000-0C00-000034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xmlns="" id="{00000000-0008-0000-0C00-000035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xmlns="" id="{00000000-0008-0000-0C00-000036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xmlns="" id="{00000000-0008-0000-0C00-000037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xmlns="" id="{00000000-0008-0000-0C00-000038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xmlns="" id="{00000000-0008-0000-0C00-000039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14,663
14,625
53.56
16,968,602
12,809,253
3,065,496
3,832,282
6,022,783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14,663
14,625
53.56
16,968,602
12,809,253
3,065,496
3,832,282
6,022,783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14,663
14,625
53.56
16,968,602
12,809,253
3,065,496
3,832,282
6,022,783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j-ea"/>
              <a:ea typeface="+mj-ea"/>
              <a:cs typeface="+mn-cs"/>
            </a:rPr>
            <a:t>前年度より</a:t>
          </a:r>
          <a:r>
            <a:rPr kumimoji="1" lang="en-US" altLang="ja-JP" sz="1300">
              <a:solidFill>
                <a:schemeClr val="dk1"/>
              </a:solidFill>
              <a:effectLst/>
              <a:latin typeface="+mj-ea"/>
              <a:ea typeface="+mj-ea"/>
              <a:cs typeface="+mn-cs"/>
            </a:rPr>
            <a:t>0.01</a:t>
          </a:r>
          <a:r>
            <a:rPr kumimoji="1" lang="ja-JP" altLang="en-US" sz="1300">
              <a:solidFill>
                <a:schemeClr val="dk1"/>
              </a:solidFill>
              <a:effectLst/>
              <a:latin typeface="+mj-ea"/>
              <a:ea typeface="+mj-ea"/>
              <a:cs typeface="+mn-cs"/>
            </a:rPr>
            <a:t>ポイント増加となっているが、</a:t>
          </a:r>
          <a:r>
            <a:rPr kumimoji="1" lang="ja-JP" altLang="ja-JP" sz="1300">
              <a:solidFill>
                <a:schemeClr val="dk1"/>
              </a:solidFill>
              <a:effectLst/>
              <a:latin typeface="+mj-ea"/>
              <a:ea typeface="+mj-ea"/>
              <a:cs typeface="+mn-cs"/>
            </a:rPr>
            <a:t>類似団体と比較して</a:t>
          </a:r>
          <a:r>
            <a:rPr kumimoji="1" lang="en-US" altLang="ja-JP" sz="1300">
              <a:solidFill>
                <a:schemeClr val="dk1"/>
              </a:solidFill>
              <a:effectLst/>
              <a:latin typeface="+mj-ea"/>
              <a:ea typeface="+mj-ea"/>
              <a:cs typeface="+mn-cs"/>
            </a:rPr>
            <a:t>0.03</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下</a:t>
          </a:r>
          <a:r>
            <a:rPr kumimoji="1" lang="ja-JP" altLang="ja-JP" sz="1300">
              <a:solidFill>
                <a:schemeClr val="dk1"/>
              </a:solidFill>
              <a:effectLst/>
              <a:latin typeface="+mj-ea"/>
              <a:ea typeface="+mj-ea"/>
              <a:cs typeface="+mn-cs"/>
            </a:rPr>
            <a:t>回って</a:t>
          </a:r>
          <a:r>
            <a:rPr kumimoji="1" lang="ja-JP" altLang="en-US" sz="1300">
              <a:solidFill>
                <a:schemeClr val="dk1"/>
              </a:solidFill>
              <a:effectLst/>
              <a:latin typeface="+mj-ea"/>
              <a:ea typeface="+mj-ea"/>
              <a:cs typeface="+mn-cs"/>
            </a:rPr>
            <a:t>おり</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また</a:t>
          </a:r>
          <a:r>
            <a:rPr kumimoji="1" lang="ja-JP" altLang="ja-JP" sz="1300">
              <a:solidFill>
                <a:schemeClr val="dk1"/>
              </a:solidFill>
              <a:effectLst/>
              <a:latin typeface="+mj-ea"/>
              <a:ea typeface="+mj-ea"/>
              <a:cs typeface="+mn-cs"/>
            </a:rPr>
            <a:t>全国平均・宮城県平均より</a:t>
          </a:r>
          <a:r>
            <a:rPr kumimoji="1" lang="ja-JP" altLang="en-US" sz="1300">
              <a:solidFill>
                <a:schemeClr val="dk1"/>
              </a:solidFill>
              <a:effectLst/>
              <a:latin typeface="+mj-ea"/>
              <a:ea typeface="+mj-ea"/>
              <a:cs typeface="+mn-cs"/>
            </a:rPr>
            <a:t>も</a:t>
          </a:r>
          <a:r>
            <a:rPr kumimoji="1" lang="ja-JP" altLang="ja-JP" sz="1300">
              <a:solidFill>
                <a:schemeClr val="dk1"/>
              </a:solidFill>
              <a:effectLst/>
              <a:latin typeface="+mj-ea"/>
              <a:ea typeface="+mj-ea"/>
              <a:cs typeface="+mn-cs"/>
            </a:rPr>
            <a:t>下回っている。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今後も引き続き</a:t>
          </a:r>
          <a:r>
            <a:rPr kumimoji="1" lang="ja-JP" altLang="ja-JP" sz="1300">
              <a:solidFill>
                <a:schemeClr val="dk1"/>
              </a:solidFill>
              <a:effectLst/>
              <a:latin typeface="+mj-ea"/>
              <a:ea typeface="+mj-ea"/>
              <a:cs typeface="+mn-cs"/>
            </a:rPr>
            <a:t>企業誘致や定住促進</a:t>
          </a:r>
          <a:r>
            <a:rPr kumimoji="1" lang="ja-JP" altLang="en-US" sz="1300">
              <a:solidFill>
                <a:schemeClr val="dk1"/>
              </a:solidFill>
              <a:effectLst/>
              <a:latin typeface="+mj-ea"/>
              <a:ea typeface="+mj-ea"/>
              <a:cs typeface="+mn-cs"/>
            </a:rPr>
            <a:t>を推進し、</a:t>
          </a:r>
          <a:r>
            <a:rPr kumimoji="1" lang="ja-JP" altLang="ja-JP" sz="1300">
              <a:solidFill>
                <a:schemeClr val="dk1"/>
              </a:solidFill>
              <a:effectLst/>
              <a:latin typeface="+mj-ea"/>
              <a:ea typeface="+mj-ea"/>
              <a:cs typeface="+mn-cs"/>
            </a:rPr>
            <a:t>新たな自主財源の確保</a:t>
          </a:r>
          <a:r>
            <a:rPr kumimoji="1" lang="ja-JP" altLang="en-US" sz="1300">
              <a:solidFill>
                <a:schemeClr val="dk1"/>
              </a:solidFill>
              <a:effectLst/>
              <a:latin typeface="+mj-ea"/>
              <a:ea typeface="+mj-ea"/>
              <a:cs typeface="+mn-cs"/>
            </a:rPr>
            <a:t>に努め、また</a:t>
          </a:r>
          <a:r>
            <a:rPr kumimoji="1" lang="ja-JP" altLang="ja-JP" sz="1300">
              <a:solidFill>
                <a:schemeClr val="dk1"/>
              </a:solidFill>
              <a:effectLst/>
              <a:latin typeface="+mj-ea"/>
              <a:ea typeface="+mj-ea"/>
              <a:cs typeface="+mn-cs"/>
            </a:rPr>
            <a:t>町税の収入未済額縮減のため更なる徴収強化を図</a:t>
          </a:r>
          <a:r>
            <a:rPr kumimoji="1" lang="ja-JP" altLang="en-US" sz="1300">
              <a:solidFill>
                <a:schemeClr val="dk1"/>
              </a:solidFill>
              <a:effectLst/>
              <a:latin typeface="+mj-ea"/>
              <a:ea typeface="+mj-ea"/>
              <a:cs typeface="+mn-cs"/>
            </a:rPr>
            <a:t>る。また、歳出においても、</a:t>
          </a:r>
          <a:r>
            <a:rPr kumimoji="1" lang="ja-JP" altLang="ja-JP" sz="1300">
              <a:solidFill>
                <a:schemeClr val="dk1"/>
              </a:solidFill>
              <a:effectLst/>
              <a:latin typeface="+mj-ea"/>
              <a:ea typeface="+mj-ea"/>
              <a:cs typeface="+mn-cs"/>
            </a:rPr>
            <a:t>各業務の委託や指定管理制度の導入</a:t>
          </a:r>
          <a:r>
            <a:rPr kumimoji="1" lang="ja-JP" altLang="en-US" sz="1300">
              <a:solidFill>
                <a:schemeClr val="dk1"/>
              </a:solidFill>
              <a:effectLst/>
              <a:latin typeface="+mj-ea"/>
              <a:ea typeface="+mj-ea"/>
              <a:cs typeface="+mn-cs"/>
            </a:rPr>
            <a:t>等</a:t>
          </a:r>
          <a:r>
            <a:rPr kumimoji="1" lang="ja-JP" altLang="ja-JP" sz="1300">
              <a:solidFill>
                <a:schemeClr val="dk1"/>
              </a:solidFill>
              <a:effectLst/>
              <a:latin typeface="+mj-ea"/>
              <a:ea typeface="+mj-ea"/>
              <a:cs typeface="+mn-cs"/>
            </a:rPr>
            <a:t>を通じて歳出の見直しを実施し、財政基盤の強化を図る。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140305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140305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140305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128815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j-ea"/>
              <a:ea typeface="+mj-ea"/>
            </a:rPr>
            <a:t>前年度より</a:t>
          </a:r>
          <a:r>
            <a:rPr kumimoji="1" lang="en-US" altLang="ja-JP" sz="1300">
              <a:latin typeface="+mj-ea"/>
              <a:ea typeface="+mj-ea"/>
            </a:rPr>
            <a:t>2.4</a:t>
          </a:r>
          <a:r>
            <a:rPr kumimoji="1" lang="ja-JP" altLang="en-US" sz="1300">
              <a:latin typeface="+mj-ea"/>
              <a:ea typeface="+mj-ea"/>
            </a:rPr>
            <a:t>ポイント増加し、類似団体と比較して</a:t>
          </a:r>
          <a:r>
            <a:rPr kumimoji="1" lang="en-US" altLang="ja-JP" sz="1300">
              <a:latin typeface="+mj-ea"/>
              <a:ea typeface="+mj-ea"/>
            </a:rPr>
            <a:t>4.7</a:t>
          </a:r>
          <a:r>
            <a:rPr kumimoji="1" lang="ja-JP" altLang="en-US" sz="1300">
              <a:latin typeface="+mj-ea"/>
              <a:ea typeface="+mj-ea"/>
            </a:rPr>
            <a:t>ポイント増となっており、物件費、扶助費等の増加によるものと考えられる。</a:t>
          </a:r>
          <a:endParaRPr kumimoji="1" lang="en-US" altLang="ja-JP" sz="1300">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　</a:t>
          </a:r>
          <a:r>
            <a:rPr kumimoji="1" lang="ja-JP" altLang="ja-JP" sz="1300">
              <a:solidFill>
                <a:schemeClr val="tx1"/>
              </a:solidFill>
              <a:effectLst/>
              <a:latin typeface="+mj-ea"/>
              <a:ea typeface="+mj-ea"/>
              <a:cs typeface="+mn-cs"/>
            </a:rPr>
            <a:t>物件費に</a:t>
          </a:r>
          <a:r>
            <a:rPr kumimoji="1" lang="ja-JP" altLang="en-US" sz="1300">
              <a:solidFill>
                <a:schemeClr val="tx1"/>
              </a:solidFill>
              <a:effectLst/>
              <a:latin typeface="+mj-ea"/>
              <a:ea typeface="+mj-ea"/>
              <a:cs typeface="+mn-cs"/>
            </a:rPr>
            <a:t>ついて</a:t>
          </a:r>
          <a:r>
            <a:rPr kumimoji="1" lang="ja-JP" altLang="ja-JP" sz="1300">
              <a:solidFill>
                <a:schemeClr val="tx1"/>
              </a:solidFill>
              <a:effectLst/>
              <a:latin typeface="+mj-ea"/>
              <a:ea typeface="+mj-ea"/>
              <a:cs typeface="+mn-cs"/>
            </a:rPr>
            <a:t>は、平成</a:t>
          </a:r>
          <a:r>
            <a:rPr kumimoji="1" lang="en-US" altLang="ja-JP" sz="1300">
              <a:solidFill>
                <a:schemeClr val="tx1"/>
              </a:solidFill>
              <a:effectLst/>
              <a:latin typeface="+mj-ea"/>
              <a:ea typeface="+mj-ea"/>
              <a:cs typeface="+mn-cs"/>
            </a:rPr>
            <a:t>28</a:t>
          </a:r>
          <a:r>
            <a:rPr kumimoji="1" lang="ja-JP" altLang="ja-JP" sz="1300">
              <a:solidFill>
                <a:schemeClr val="tx1"/>
              </a:solidFill>
              <a:effectLst/>
              <a:latin typeface="+mj-ea"/>
              <a:ea typeface="+mj-ea"/>
              <a:cs typeface="+mn-cs"/>
            </a:rPr>
            <a:t>年度は避難施設や備蓄倉庫等多くの施設</a:t>
          </a:r>
          <a:r>
            <a:rPr kumimoji="1" lang="ja-JP" altLang="en-US" sz="1300">
              <a:solidFill>
                <a:schemeClr val="tx1"/>
              </a:solidFill>
              <a:effectLst/>
              <a:latin typeface="+mj-ea"/>
              <a:ea typeface="+mj-ea"/>
              <a:cs typeface="+mn-cs"/>
            </a:rPr>
            <a:t>の</a:t>
          </a:r>
          <a:r>
            <a:rPr kumimoji="1" lang="ja-JP" altLang="ja-JP" sz="1300">
              <a:solidFill>
                <a:schemeClr val="tx1"/>
              </a:solidFill>
              <a:effectLst/>
              <a:latin typeface="+mj-ea"/>
              <a:ea typeface="+mj-ea"/>
              <a:cs typeface="+mn-cs"/>
            </a:rPr>
            <a:t>完成</a:t>
          </a:r>
          <a:r>
            <a:rPr kumimoji="1" lang="ja-JP" altLang="en-US" sz="1300">
              <a:solidFill>
                <a:schemeClr val="tx1"/>
              </a:solidFill>
              <a:effectLst/>
              <a:latin typeface="+mj-ea"/>
              <a:ea typeface="+mj-ea"/>
              <a:cs typeface="+mn-cs"/>
            </a:rPr>
            <a:t>により</a:t>
          </a:r>
          <a:r>
            <a:rPr kumimoji="1" lang="ja-JP" altLang="ja-JP" sz="1300">
              <a:solidFill>
                <a:schemeClr val="tx1"/>
              </a:solidFill>
              <a:effectLst/>
              <a:latin typeface="+mj-ea"/>
              <a:ea typeface="+mj-ea"/>
              <a:cs typeface="+mn-cs"/>
            </a:rPr>
            <a:t>維持管理経費が増と</a:t>
          </a:r>
          <a:r>
            <a:rPr kumimoji="1" lang="ja-JP" altLang="en-US" sz="1300">
              <a:solidFill>
                <a:schemeClr val="tx1"/>
              </a:solidFill>
              <a:effectLst/>
              <a:latin typeface="+mj-ea"/>
              <a:ea typeface="+mj-ea"/>
              <a:cs typeface="+mn-cs"/>
            </a:rPr>
            <a:t>なったことによるものであり、</a:t>
          </a:r>
          <a:r>
            <a:rPr kumimoji="1" lang="ja-JP" altLang="en-US" sz="1300">
              <a:solidFill>
                <a:schemeClr val="tx1"/>
              </a:solidFill>
              <a:latin typeface="+mj-ea"/>
              <a:ea typeface="+mj-ea"/>
            </a:rPr>
            <a:t>扶助費については通院に係る医療費助成対象者を拡大（</a:t>
          </a:r>
          <a:r>
            <a:rPr kumimoji="1" lang="en-US" altLang="ja-JP" sz="1300">
              <a:solidFill>
                <a:schemeClr val="tx1"/>
              </a:solidFill>
              <a:latin typeface="+mj-ea"/>
              <a:ea typeface="+mj-ea"/>
            </a:rPr>
            <a:t>15</a:t>
          </a:r>
          <a:r>
            <a:rPr kumimoji="1" lang="ja-JP" altLang="en-US" sz="1300">
              <a:solidFill>
                <a:schemeClr val="tx1"/>
              </a:solidFill>
              <a:latin typeface="+mj-ea"/>
              <a:ea typeface="+mj-ea"/>
            </a:rPr>
            <a:t>歳→</a:t>
          </a:r>
          <a:r>
            <a:rPr kumimoji="1" lang="en-US" altLang="ja-JP" sz="1300">
              <a:solidFill>
                <a:schemeClr val="tx1"/>
              </a:solidFill>
              <a:latin typeface="+mj-ea"/>
              <a:ea typeface="+mj-ea"/>
            </a:rPr>
            <a:t>18</a:t>
          </a:r>
          <a:r>
            <a:rPr kumimoji="1" lang="ja-JP" altLang="en-US" sz="1300">
              <a:solidFill>
                <a:schemeClr val="tx1"/>
              </a:solidFill>
              <a:latin typeface="+mj-ea"/>
              <a:ea typeface="+mj-ea"/>
            </a:rPr>
            <a:t>歳）したことから全体の経常収支比率を引き上げたものと考えられる。</a:t>
          </a:r>
          <a:endParaRPr kumimoji="1" lang="en-US" altLang="ja-JP" sz="1300">
            <a:solidFill>
              <a:schemeClr val="tx1"/>
            </a:solidFill>
            <a:latin typeface="+mj-ea"/>
            <a:ea typeface="+mj-ea"/>
          </a:endParaRPr>
        </a:p>
        <a:p>
          <a:r>
            <a:rPr kumimoji="1" lang="ja-JP" altLang="en-US" sz="1300">
              <a:solidFill>
                <a:schemeClr val="tx1"/>
              </a:solidFill>
              <a:effectLst/>
              <a:latin typeface="+mj-ea"/>
              <a:ea typeface="+mj-ea"/>
              <a:cs typeface="+mn-cs"/>
            </a:rPr>
            <a:t>　今後も</a:t>
          </a:r>
          <a:r>
            <a:rPr kumimoji="1" lang="ja-JP" altLang="ja-JP" sz="1300">
              <a:solidFill>
                <a:schemeClr val="tx1"/>
              </a:solidFill>
              <a:effectLst/>
              <a:latin typeface="+mj-ea"/>
              <a:ea typeface="+mj-ea"/>
              <a:cs typeface="+mn-cs"/>
            </a:rPr>
            <a:t>事務事業の見直し</a:t>
          </a:r>
          <a:r>
            <a:rPr kumimoji="1" lang="ja-JP" altLang="en-US" sz="1300">
              <a:solidFill>
                <a:schemeClr val="tx1"/>
              </a:solidFill>
              <a:effectLst/>
              <a:latin typeface="+mj-ea"/>
              <a:ea typeface="+mj-ea"/>
              <a:cs typeface="+mn-cs"/>
            </a:rPr>
            <a:t>を更に進めるとともに、</a:t>
          </a:r>
          <a:r>
            <a:rPr kumimoji="1" lang="ja-JP" altLang="ja-JP" sz="1300">
              <a:solidFill>
                <a:schemeClr val="tx1"/>
              </a:solidFill>
              <a:effectLst/>
              <a:latin typeface="+mj-ea"/>
              <a:ea typeface="+mj-ea"/>
              <a:cs typeface="+mn-cs"/>
            </a:rPr>
            <a:t>各種事業の優先度</a:t>
          </a:r>
          <a:r>
            <a:rPr kumimoji="1" lang="ja-JP" altLang="en-US" sz="1300">
              <a:solidFill>
                <a:schemeClr val="tx1"/>
              </a:solidFill>
              <a:effectLst/>
              <a:latin typeface="+mj-ea"/>
              <a:ea typeface="+mj-ea"/>
              <a:cs typeface="+mn-cs"/>
            </a:rPr>
            <a:t>を確認し計画的に廃止・縮小を進めながら経常経費の削減を図る。</a:t>
          </a:r>
          <a:endParaRPr kumimoji="1" lang="ja-JP" altLang="en-US" sz="1300">
            <a:solidFill>
              <a:schemeClr val="tx1"/>
            </a:solidFill>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64</xdr:row>
      <xdr:rowOff>169672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102664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75692</xdr:rowOff>
    </xdr:from>
    <xdr:to>
      <xdr:col>6</xdr:col>
      <xdr:colOff>0</xdr:colOff>
      <xdr:row>64</xdr:row>
      <xdr:rowOff>53848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87704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63</xdr:row>
      <xdr:rowOff>75692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8239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133604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82395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118872</xdr:rowOff>
    </xdr:from>
    <xdr:to>
      <xdr:col>7</xdr:col>
      <xdr:colOff>203200</xdr:colOff>
      <xdr:row>65</xdr:row>
      <xdr:rowOff>49022</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90949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89425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136669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23131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[162,914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　人口</a:t>
          </a:r>
          <a:r>
            <a:rPr kumimoji="1" lang="en-US" altLang="ja-JP" sz="1300">
              <a:latin typeface="+mj-ea"/>
              <a:ea typeface="+mj-ea"/>
            </a:rPr>
            <a:t>1</a:t>
          </a:r>
          <a:r>
            <a:rPr kumimoji="1" lang="ja-JP" altLang="en-US" sz="1300">
              <a:latin typeface="+mj-ea"/>
              <a:ea typeface="+mj-ea"/>
            </a:rPr>
            <a:t>人当たり人件費・物件費等決算額は</a:t>
          </a:r>
          <a:r>
            <a:rPr kumimoji="1" lang="ja-JP" altLang="ja-JP" sz="1300">
              <a:solidFill>
                <a:schemeClr val="dk1"/>
              </a:solidFill>
              <a:effectLst/>
              <a:latin typeface="+mj-ea"/>
              <a:ea typeface="+mj-ea"/>
              <a:cs typeface="+mn-cs"/>
            </a:rPr>
            <a:t>類似団体平均</a:t>
          </a:r>
          <a:r>
            <a:rPr kumimoji="1" lang="ja-JP" altLang="en-US" sz="1300">
              <a:solidFill>
                <a:schemeClr val="dk1"/>
              </a:solidFill>
              <a:effectLst/>
              <a:latin typeface="+mj-ea"/>
              <a:ea typeface="+mj-ea"/>
              <a:cs typeface="+mn-cs"/>
            </a:rPr>
            <a:t>と</a:t>
          </a:r>
          <a:r>
            <a:rPr kumimoji="1" lang="ja-JP" altLang="ja-JP" sz="1300">
              <a:solidFill>
                <a:schemeClr val="dk1"/>
              </a:solidFill>
              <a:effectLst/>
              <a:latin typeface="+mj-ea"/>
              <a:ea typeface="+mj-ea"/>
              <a:cs typeface="+mn-cs"/>
            </a:rPr>
            <a:t>比べ</a:t>
          </a:r>
          <a:r>
            <a:rPr kumimoji="1" lang="ja-JP" altLang="en-US" sz="1300">
              <a:solidFill>
                <a:schemeClr val="dk1"/>
              </a:solidFill>
              <a:effectLst/>
              <a:latin typeface="+mj-ea"/>
              <a:ea typeface="+mj-ea"/>
              <a:cs typeface="+mn-cs"/>
            </a:rPr>
            <a:t>て</a:t>
          </a:r>
          <a:r>
            <a:rPr kumimoji="1" lang="ja-JP" altLang="en-US" sz="1300">
              <a:latin typeface="+mj-ea"/>
              <a:ea typeface="+mj-ea"/>
            </a:rPr>
            <a:t>低くなっているが、平成</a:t>
          </a:r>
          <a:r>
            <a:rPr kumimoji="1" lang="en-US" altLang="ja-JP" sz="1300">
              <a:latin typeface="+mj-ea"/>
              <a:ea typeface="+mj-ea"/>
            </a:rPr>
            <a:t>27</a:t>
          </a:r>
          <a:r>
            <a:rPr kumimoji="1" lang="ja-JP" altLang="en-US" sz="1300">
              <a:latin typeface="+mj-ea"/>
              <a:ea typeface="+mj-ea"/>
            </a:rPr>
            <a:t>年度から徐々に増加してきている傾向がある。</a:t>
          </a:r>
          <a:endParaRPr kumimoji="1" lang="en-US" altLang="ja-JP" sz="1300">
            <a:latin typeface="+mj-ea"/>
            <a:ea typeface="+mj-ea"/>
          </a:endParaRPr>
        </a:p>
        <a:p>
          <a:r>
            <a:rPr kumimoji="1" lang="ja-JP" altLang="en-US" sz="1300">
              <a:latin typeface="+mj-ea"/>
              <a:ea typeface="+mj-ea"/>
            </a:rPr>
            <a:t>　物件費においては、</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年度は避難施設や備蓄倉庫等多くの施設が完成したことにより、維持管理経費が増となった</a:t>
          </a:r>
          <a:r>
            <a:rPr kumimoji="1" lang="ja-JP" altLang="en-US" sz="1300">
              <a:solidFill>
                <a:schemeClr val="dk1"/>
              </a:solidFill>
              <a:effectLst/>
              <a:latin typeface="+mj-ea"/>
              <a:ea typeface="+mj-ea"/>
              <a:cs typeface="+mn-cs"/>
            </a:rPr>
            <a:t>。　</a:t>
          </a:r>
          <a:endParaRPr lang="ja-JP" altLang="ja-JP" sz="1300">
            <a:effectLst/>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　今後も施設の設備関連に要する経費の支出が見込まれるため、引き続き事業経費の精査・削減に努めていく</a:t>
          </a:r>
          <a:r>
            <a:rPr kumimoji="1" lang="ja-JP" altLang="en-US" sz="1300">
              <a:solidFill>
                <a:schemeClr val="dk1"/>
              </a:solidFill>
              <a:effectLst/>
              <a:latin typeface="+mj-ea"/>
              <a:ea typeface="+mj-ea"/>
              <a:cs typeface="+mn-cs"/>
            </a:rPr>
            <a:t>とともに、人件費に関しても</a:t>
          </a:r>
          <a:r>
            <a:rPr kumimoji="1" lang="ja-JP" altLang="ja-JP" sz="1300">
              <a:solidFill>
                <a:schemeClr val="dk1"/>
              </a:solidFill>
              <a:effectLst/>
              <a:latin typeface="+mj-ea"/>
              <a:ea typeface="+mj-ea"/>
              <a:cs typeface="+mn-cs"/>
            </a:rPr>
            <a:t>引き続き適切な定員管理を行い抑制に</a:t>
          </a:r>
          <a:r>
            <a:rPr kumimoji="1" lang="ja-JP" altLang="en-US" sz="1300">
              <a:solidFill>
                <a:schemeClr val="dk1"/>
              </a:solidFill>
              <a:effectLst/>
              <a:latin typeface="+mj-ea"/>
              <a:ea typeface="+mj-ea"/>
              <a:cs typeface="+mn-cs"/>
            </a:rPr>
            <a:t>努める。</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93638</xdr:rowOff>
    </xdr:from>
    <xdr:to>
      <xdr:col>7</xdr:col>
      <xdr:colOff>152400</xdr:colOff>
      <xdr:row>82</xdr:row>
      <xdr:rowOff>125823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152538"/>
          <a:ext cx="838200" cy="3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a:extLst>
            <a:ext uri="{FF2B5EF4-FFF2-40B4-BE49-F238E27FC236}">
              <a16:creationId xmlns:a16="http://schemas.microsoft.com/office/drawing/2014/main" xmlns="" id="{00000000-0008-0000-0300-0000C1000000}"/>
            </a:ext>
          </a:extLst>
        </xdr:cNvPr>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53240</xdr:rowOff>
    </xdr:from>
    <xdr:to>
      <xdr:col>6</xdr:col>
      <xdr:colOff>0</xdr:colOff>
      <xdr:row>82</xdr:row>
      <xdr:rowOff>93638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112140"/>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53240</xdr:rowOff>
    </xdr:from>
    <xdr:to>
      <xdr:col>4</xdr:col>
      <xdr:colOff>482600</xdr:colOff>
      <xdr:row>82</xdr:row>
      <xdr:rowOff>61545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11214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61545</xdr:rowOff>
    </xdr:from>
    <xdr:to>
      <xdr:col>3</xdr:col>
      <xdr:colOff>279400</xdr:colOff>
      <xdr:row>83</xdr:row>
      <xdr:rowOff>60139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4120445"/>
          <a:ext cx="889000" cy="1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75023</xdr:rowOff>
    </xdr:from>
    <xdr:to>
      <xdr:col>7</xdr:col>
      <xdr:colOff>203200</xdr:colOff>
      <xdr:row>83</xdr:row>
      <xdr:rowOff>5173</xdr:rowOff>
    </xdr:to>
    <xdr:sp macro="" textlink="">
      <xdr:nvSpPr>
        <xdr:cNvPr id="210" name="円/楕円 209">
          <a:extLst>
            <a:ext uri="{FF2B5EF4-FFF2-40B4-BE49-F238E27FC236}">
              <a16:creationId xmlns:a16="http://schemas.microsoft.com/office/drawing/2014/main" xmlns="" id="{00000000-0008-0000-0300-0000D2000000}"/>
            </a:ext>
          </a:extLst>
        </xdr:cNvPr>
        <xdr:cNvSpPr/>
      </xdr:nvSpPr>
      <xdr:spPr>
        <a:xfrm>
          <a:off x="4902200" y="141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91550</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7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42838</xdr:rowOff>
    </xdr:from>
    <xdr:to>
      <xdr:col>6</xdr:col>
      <xdr:colOff>50800</xdr:colOff>
      <xdr:row>82</xdr:row>
      <xdr:rowOff>144438</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064000" y="141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154615</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87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2440</xdr:rowOff>
    </xdr:from>
    <xdr:to>
      <xdr:col>4</xdr:col>
      <xdr:colOff>533400</xdr:colOff>
      <xdr:row>82</xdr:row>
      <xdr:rowOff>104040</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3175000" y="140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88817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1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10745</xdr:rowOff>
    </xdr:from>
    <xdr:to>
      <xdr:col>3</xdr:col>
      <xdr:colOff>330200</xdr:colOff>
      <xdr:row>82</xdr:row>
      <xdr:rowOff>112345</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2286000" y="140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97122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15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149,595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9339</xdr:rowOff>
    </xdr:from>
    <xdr:to>
      <xdr:col>2</xdr:col>
      <xdr:colOff>127000</xdr:colOff>
      <xdr:row>83</xdr:row>
      <xdr:rowOff>110939</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1397000" y="142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95716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32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j-ea"/>
              <a:ea typeface="+mj-ea"/>
              <a:cs typeface="+mn-cs"/>
            </a:rPr>
            <a:t>前年度より</a:t>
          </a:r>
          <a:r>
            <a:rPr kumimoji="1" lang="en-US" altLang="ja-JP" sz="1300">
              <a:solidFill>
                <a:schemeClr val="dk1"/>
              </a:solidFill>
              <a:effectLst/>
              <a:latin typeface="+mj-ea"/>
              <a:ea typeface="+mj-ea"/>
              <a:cs typeface="+mn-cs"/>
            </a:rPr>
            <a:t>0.7</a:t>
          </a:r>
          <a:r>
            <a:rPr kumimoji="1" lang="ja-JP" altLang="en-US" sz="1300">
              <a:solidFill>
                <a:schemeClr val="dk1"/>
              </a:solidFill>
              <a:effectLst/>
              <a:latin typeface="+mj-ea"/>
              <a:ea typeface="+mj-ea"/>
              <a:cs typeface="+mn-cs"/>
            </a:rPr>
            <a:t>ポイント増となっているものの、</a:t>
          </a:r>
          <a:r>
            <a:rPr kumimoji="1" lang="ja-JP" altLang="ja-JP" sz="1300">
              <a:solidFill>
                <a:schemeClr val="dk1"/>
              </a:solidFill>
              <a:effectLst/>
              <a:latin typeface="+mj-ea"/>
              <a:ea typeface="+mj-ea"/>
              <a:cs typeface="+mn-cs"/>
            </a:rPr>
            <a:t>全国町村平均、及び類似団体を下回っている状況であり、適正な水準内にあると考えられる。</a:t>
          </a: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a:t>
          </a:r>
          <a:r>
            <a:rPr kumimoji="1" lang="ja-JP" altLang="en-US" sz="1300">
              <a:solidFill>
                <a:schemeClr val="dk1"/>
              </a:solidFill>
              <a:effectLst/>
              <a:latin typeface="+mj-ea"/>
              <a:ea typeface="+mj-ea"/>
              <a:cs typeface="+mn-cs"/>
            </a:rPr>
            <a:t>人事院勧告に準拠し、</a:t>
          </a:r>
          <a:r>
            <a:rPr kumimoji="1" lang="ja-JP" altLang="ja-JP" sz="1300">
              <a:solidFill>
                <a:schemeClr val="dk1"/>
              </a:solidFill>
              <a:effectLst/>
              <a:latin typeface="+mj-ea"/>
              <a:ea typeface="+mj-ea"/>
              <a:cs typeface="+mn-cs"/>
            </a:rPr>
            <a:t>適正な給与水準の保持に努める。</a:t>
          </a:r>
          <a:endParaRPr lang="ja-JP" altLang="ja-JP" sz="1300">
            <a:effectLst/>
            <a:latin typeface="+mj-ea"/>
            <a:ea typeface="+mj-ea"/>
          </a:endParaRPr>
        </a:p>
        <a:p>
          <a:endParaRPr kumimoji="1" lang="ja-JP" altLang="en-US" sz="13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83</xdr:row>
      <xdr:rowOff>141393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315439"/>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a:extLst>
            <a:ext uri="{FF2B5EF4-FFF2-40B4-BE49-F238E27FC236}">
              <a16:creationId xmlns:a16="http://schemas.microsoft.com/office/drawing/2014/main" xmlns="" id="{00000000-0008-0000-0300-0000FF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85089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2832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52916</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2430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12700</xdr:rowOff>
    </xdr:from>
    <xdr:to>
      <xdr:col>21</xdr:col>
      <xdr:colOff>0</xdr:colOff>
      <xdr:row>87</xdr:row>
      <xdr:rowOff>18627</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24305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2" name="円/楕円 271">
          <a:extLst>
            <a:ext uri="{FF2B5EF4-FFF2-40B4-BE49-F238E27FC236}">
              <a16:creationId xmlns:a16="http://schemas.microsoft.com/office/drawing/2014/main" xmlns="" id="{00000000-0008-0000-0300-000010010000}"/>
            </a:ext>
          </a:extLst>
        </xdr:cNvPr>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107120</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34289</xdr:rowOff>
    </xdr:from>
    <xdr:to>
      <xdr:col>23</xdr:col>
      <xdr:colOff>457200</xdr:colOff>
      <xdr:row>83</xdr:row>
      <xdr:rowOff>135889</xdr:rowOff>
    </xdr:to>
    <xdr:sp macro="" textlink="">
      <xdr:nvSpPr>
        <xdr:cNvPr id="274" name="円/楕円 273">
          <a:extLst>
            <a:ext uri="{FF2B5EF4-FFF2-40B4-BE49-F238E27FC236}">
              <a16:creationId xmlns:a16="http://schemas.microsoft.com/office/drawing/2014/main" xmlns="" id="{00000000-0008-0000-0300-000012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146066</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133350</xdr:rowOff>
    </xdr:from>
    <xdr:to>
      <xdr:col>21</xdr:col>
      <xdr:colOff>50800</xdr:colOff>
      <xdr:row>83</xdr:row>
      <xdr:rowOff>63500</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j-ea"/>
              <a:ea typeface="+mj-ea"/>
            </a:rPr>
            <a:t>前年度より</a:t>
          </a:r>
          <a:r>
            <a:rPr kumimoji="1" lang="en-US" altLang="ja-JP" sz="1300">
              <a:latin typeface="+mj-ea"/>
              <a:ea typeface="+mj-ea"/>
            </a:rPr>
            <a:t>0.01</a:t>
          </a:r>
          <a:r>
            <a:rPr kumimoji="1" lang="ja-JP" altLang="en-US" sz="1300">
              <a:latin typeface="+mj-ea"/>
              <a:ea typeface="+mj-ea"/>
            </a:rPr>
            <a:t>ポイント増となっており、類似団体・全国平均と比較しても高い数値となっている。</a:t>
          </a:r>
          <a:endParaRPr kumimoji="1" lang="en-US" altLang="ja-JP" sz="1300">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j-ea"/>
              <a:ea typeface="+mj-ea"/>
              <a:cs typeface="+mn-cs"/>
            </a:rPr>
            <a:t>　適正な定員管理に努めてはいるものの、保育士等の専門職や東日本大震災からの復興事業を対応する職員の増が求められているため、今後も同水準で推移すると予想される。</a:t>
          </a:r>
          <a:endParaRPr kumimoji="1" lang="en-US" altLang="ja-JP" sz="1300" baseline="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j-ea"/>
              <a:ea typeface="+mj-ea"/>
              <a:cs typeface="+mn-cs"/>
            </a:rPr>
            <a:t>　今後も事業内容等を精査し、</a:t>
          </a:r>
          <a:r>
            <a:rPr kumimoji="1" lang="ja-JP" altLang="ja-JP" sz="1300" baseline="0">
              <a:solidFill>
                <a:schemeClr val="dk1"/>
              </a:solidFill>
              <a:effectLst/>
              <a:latin typeface="+mj-ea"/>
              <a:ea typeface="+mj-ea"/>
              <a:cs typeface="+mn-cs"/>
            </a:rPr>
            <a:t>指定管理者制度</a:t>
          </a:r>
          <a:r>
            <a:rPr kumimoji="1" lang="ja-JP" altLang="en-US" sz="1300" baseline="0">
              <a:solidFill>
                <a:schemeClr val="dk1"/>
              </a:solidFill>
              <a:effectLst/>
              <a:latin typeface="+mj-ea"/>
              <a:ea typeface="+mj-ea"/>
              <a:cs typeface="+mn-cs"/>
            </a:rPr>
            <a:t>等</a:t>
          </a:r>
          <a:r>
            <a:rPr kumimoji="1" lang="ja-JP" altLang="ja-JP" sz="1300" baseline="0">
              <a:solidFill>
                <a:schemeClr val="dk1"/>
              </a:solidFill>
              <a:effectLst/>
              <a:latin typeface="+mj-ea"/>
              <a:ea typeface="+mj-ea"/>
              <a:cs typeface="+mn-cs"/>
            </a:rPr>
            <a:t>を積極的に取り入れて、適正な定員管理に努め</a:t>
          </a:r>
          <a:r>
            <a:rPr kumimoji="1" lang="ja-JP" altLang="en-US" sz="1300" baseline="0">
              <a:solidFill>
                <a:schemeClr val="dk1"/>
              </a:solidFill>
              <a:effectLst/>
              <a:latin typeface="+mj-ea"/>
              <a:ea typeface="+mj-ea"/>
              <a:cs typeface="+mn-cs"/>
            </a:rPr>
            <a:t>ていく</a:t>
          </a:r>
          <a:r>
            <a:rPr kumimoji="1" lang="ja-JP" altLang="ja-JP" sz="1300" baseline="0">
              <a:solidFill>
                <a:schemeClr val="dk1"/>
              </a:solidFill>
              <a:effectLst/>
              <a:latin typeface="+mj-ea"/>
              <a:ea typeface="+mj-ea"/>
              <a:cs typeface="+mn-cs"/>
            </a:rPr>
            <a:t>。</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99593</xdr:rowOff>
    </xdr:from>
    <xdr:to>
      <xdr:col>24</xdr:col>
      <xdr:colOff>558800</xdr:colOff>
      <xdr:row>61</xdr:row>
      <xdr:rowOff>100076</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6179800" y="10558043"/>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a:extLst>
            <a:ext uri="{FF2B5EF4-FFF2-40B4-BE49-F238E27FC236}">
              <a16:creationId xmlns:a16="http://schemas.microsoft.com/office/drawing/2014/main" xmlns="" id="{00000000-0008-0000-0300-00003B010000}"/>
            </a:ext>
          </a:extLst>
        </xdr:cNvPr>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100076</xdr:rowOff>
    </xdr:from>
    <xdr:to>
      <xdr:col>23</xdr:col>
      <xdr:colOff>406400</xdr:colOff>
      <xdr:row>61</xdr:row>
      <xdr:rowOff>103454</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5290800" y="105585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74016</xdr:rowOff>
    </xdr:from>
    <xdr:to>
      <xdr:col>22</xdr:col>
      <xdr:colOff>203200</xdr:colOff>
      <xdr:row>61</xdr:row>
      <xdr:rowOff>103454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532466"/>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68225</xdr:rowOff>
    </xdr:from>
    <xdr:to>
      <xdr:col>21</xdr:col>
      <xdr:colOff>0</xdr:colOff>
      <xdr:row>61</xdr:row>
      <xdr:rowOff>74016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3512800" y="1052667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157023</xdr:rowOff>
    </xdr:from>
    <xdr:to>
      <xdr:col>21</xdr:col>
      <xdr:colOff>50800</xdr:colOff>
      <xdr:row>61</xdr:row>
      <xdr:rowOff>87173</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97350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158953</xdr:rowOff>
    </xdr:from>
    <xdr:to>
      <xdr:col>19</xdr:col>
      <xdr:colOff>533400</xdr:colOff>
      <xdr:row>61</xdr:row>
      <xdr:rowOff>89103</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3462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99280</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48793</xdr:rowOff>
    </xdr:from>
    <xdr:to>
      <xdr:col>24</xdr:col>
      <xdr:colOff>609600</xdr:colOff>
      <xdr:row>61</xdr:row>
      <xdr:rowOff>150393</xdr:rowOff>
    </xdr:to>
    <xdr:sp macro="" textlink="">
      <xdr:nvSpPr>
        <xdr:cNvPr id="332" name="円/楕円 331">
          <a:extLst>
            <a:ext uri="{FF2B5EF4-FFF2-40B4-BE49-F238E27FC236}">
              <a16:creationId xmlns:a16="http://schemas.microsoft.com/office/drawing/2014/main" xmlns="" id="{00000000-0008-0000-0300-00004C010000}"/>
            </a:ext>
          </a:extLst>
        </xdr:cNvPr>
        <xdr:cNvSpPr/>
      </xdr:nvSpPr>
      <xdr:spPr>
        <a:xfrm>
          <a:off x="169672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20870</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47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49276</xdr:rowOff>
    </xdr:from>
    <xdr:to>
      <xdr:col>23</xdr:col>
      <xdr:colOff>457200</xdr:colOff>
      <xdr:row>61</xdr:row>
      <xdr:rowOff>150876</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129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135653</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52654</xdr:rowOff>
    </xdr:from>
    <xdr:to>
      <xdr:col>22</xdr:col>
      <xdr:colOff>254000</xdr:colOff>
      <xdr:row>61</xdr:row>
      <xdr:rowOff>154254</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5240000" y="105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139031</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59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23216</xdr:rowOff>
    </xdr:from>
    <xdr:to>
      <xdr:col>21</xdr:col>
      <xdr:colOff>50800</xdr:colOff>
      <xdr:row>61</xdr:row>
      <xdr:rowOff>124816</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4351000" y="10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109593</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5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17425</xdr:rowOff>
    </xdr:from>
    <xdr:to>
      <xdr:col>19</xdr:col>
      <xdr:colOff>533400</xdr:colOff>
      <xdr:row>61</xdr:row>
      <xdr:rowOff>119025</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3462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103802</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j-ea"/>
              <a:ea typeface="+mj-ea"/>
            </a:rPr>
            <a:t>前年度より</a:t>
          </a:r>
          <a:r>
            <a:rPr kumimoji="1" lang="en-US" altLang="ja-JP" sz="1300">
              <a:latin typeface="+mj-ea"/>
              <a:ea typeface="+mj-ea"/>
            </a:rPr>
            <a:t>0.4</a:t>
          </a:r>
          <a:r>
            <a:rPr kumimoji="1" lang="ja-JP" altLang="en-US" sz="1300">
              <a:latin typeface="+mj-ea"/>
              <a:ea typeface="+mj-ea"/>
            </a:rPr>
            <a:t>ポイント増となっており、類似団体と比較しても</a:t>
          </a:r>
          <a:r>
            <a:rPr kumimoji="1" lang="en-US" altLang="ja-JP" sz="1300">
              <a:latin typeface="+mj-ea"/>
              <a:ea typeface="+mj-ea"/>
            </a:rPr>
            <a:t>1.5</a:t>
          </a:r>
          <a:r>
            <a:rPr kumimoji="1" lang="ja-JP" altLang="en-US" sz="1300">
              <a:latin typeface="+mj-ea"/>
              <a:ea typeface="+mj-ea"/>
            </a:rPr>
            <a:t>ポイント上回っている。</a:t>
          </a:r>
          <a:endParaRPr kumimoji="1" lang="en-US" altLang="ja-JP" sz="1300">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j-ea"/>
              <a:ea typeface="+mj-ea"/>
              <a:cs typeface="+mn-cs"/>
            </a:rPr>
            <a:t>　今後２～３年においては、児童館や幼稚園建設等の建設事業に係る起債の償還開始により比率が大きく上昇すると考えられるが、今後も新規発行に際しては</a:t>
          </a:r>
          <a:r>
            <a:rPr lang="ja-JP" altLang="ja-JP" sz="1300" b="0" i="0" baseline="0">
              <a:solidFill>
                <a:schemeClr val="dk1"/>
              </a:solidFill>
              <a:effectLst/>
              <a:latin typeface="+mj-ea"/>
              <a:ea typeface="+mj-ea"/>
              <a:cs typeface="+mn-cs"/>
            </a:rPr>
            <a:t>起債に大きく頼ることのない財政運営に努め、比率の上昇を抑えてい</a:t>
          </a:r>
          <a:r>
            <a:rPr lang="ja-JP" altLang="en-US" sz="1300" b="0" i="0" baseline="0">
              <a:solidFill>
                <a:schemeClr val="dk1"/>
              </a:solidFill>
              <a:effectLst/>
              <a:latin typeface="+mj-ea"/>
              <a:ea typeface="+mj-ea"/>
              <a:cs typeface="+mn-cs"/>
            </a:rPr>
            <a:t>く</a:t>
          </a:r>
          <a:r>
            <a:rPr lang="ja-JP" altLang="ja-JP" sz="1300" b="0" i="0" baseline="0">
              <a:solidFill>
                <a:schemeClr val="dk1"/>
              </a:solidFill>
              <a:effectLst/>
              <a:latin typeface="+mj-ea"/>
              <a:ea typeface="+mj-ea"/>
              <a:cs typeface="+mn-cs"/>
            </a:rPr>
            <a:t>。</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138938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179800" y="71297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100330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5290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119634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4401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42</xdr:row>
      <xdr:rowOff>6096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3512800" y="714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90424</xdr:rowOff>
    </xdr:from>
    <xdr:to>
      <xdr:col>21</xdr:col>
      <xdr:colOff>50800</xdr:colOff>
      <xdr:row>43</xdr:row>
      <xdr:rowOff>20574</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3462000" y="733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j-ea"/>
              <a:ea typeface="+mj-ea"/>
            </a:rPr>
            <a:t>前年度から</a:t>
          </a:r>
          <a:r>
            <a:rPr kumimoji="1" lang="en-US" altLang="ja-JP" sz="1300">
              <a:latin typeface="+mj-ea"/>
              <a:ea typeface="+mj-ea"/>
            </a:rPr>
            <a:t>3.6</a:t>
          </a:r>
          <a:r>
            <a:rPr kumimoji="1" lang="ja-JP" altLang="en-US" sz="1300">
              <a:latin typeface="+mj-ea"/>
              <a:ea typeface="+mj-ea"/>
            </a:rPr>
            <a:t>ポイント減となっており、主な要因としては</a:t>
          </a:r>
          <a:r>
            <a:rPr lang="ja-JP" altLang="ja-JP" sz="1300">
              <a:solidFill>
                <a:schemeClr val="dk1"/>
              </a:solidFill>
              <a:effectLst/>
              <a:latin typeface="+mj-ea"/>
              <a:ea typeface="+mj-ea"/>
              <a:cs typeface="+mn-cs"/>
            </a:rPr>
            <a:t>平成２８年度は借入した額よりも償還額が大きかったため、地方債の現在高が</a:t>
          </a:r>
          <a:r>
            <a:rPr lang="ja-JP" altLang="en-US" sz="1300">
              <a:solidFill>
                <a:schemeClr val="dk1"/>
              </a:solidFill>
              <a:effectLst/>
              <a:latin typeface="+mj-ea"/>
              <a:ea typeface="+mj-ea"/>
              <a:cs typeface="+mn-cs"/>
            </a:rPr>
            <a:t>前年度と比べて２億円以上</a:t>
          </a:r>
          <a:r>
            <a:rPr lang="ja-JP" altLang="ja-JP" sz="1300">
              <a:solidFill>
                <a:schemeClr val="dk1"/>
              </a:solidFill>
              <a:effectLst/>
              <a:latin typeface="+mj-ea"/>
              <a:ea typeface="+mj-ea"/>
              <a:cs typeface="+mn-cs"/>
            </a:rPr>
            <a:t>減少したことにより比率が</a:t>
          </a:r>
          <a:r>
            <a:rPr lang="ja-JP" altLang="en-US" sz="1300">
              <a:solidFill>
                <a:schemeClr val="dk1"/>
              </a:solidFill>
              <a:effectLst/>
              <a:latin typeface="+mj-ea"/>
              <a:ea typeface="+mj-ea"/>
              <a:cs typeface="+mn-cs"/>
            </a:rPr>
            <a:t>減となったものである。</a:t>
          </a:r>
          <a:endParaRPr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j-ea"/>
              <a:ea typeface="+mj-ea"/>
              <a:cs typeface="+mn-cs"/>
            </a:rPr>
            <a:t>　地方債において、今後も新規発行に際しては</a:t>
          </a:r>
          <a:r>
            <a:rPr kumimoji="1" lang="ja-JP" altLang="ja-JP" sz="1300">
              <a:solidFill>
                <a:schemeClr val="dk1"/>
              </a:solidFill>
              <a:effectLst/>
              <a:latin typeface="+mj-ea"/>
              <a:ea typeface="+mj-ea"/>
              <a:cs typeface="+mn-cs"/>
            </a:rPr>
            <a:t>借入抑制を実施し、将来負担比率の適正化に努める。</a:t>
          </a:r>
          <a:endParaRPr lang="ja-JP" altLang="ja-JP" sz="1300">
            <a:effectLst/>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28702</xdr:rowOff>
    </xdr:from>
    <xdr:to>
      <xdr:col>24</xdr:col>
      <xdr:colOff>558800</xdr:colOff>
      <xdr:row>17</xdr:row>
      <xdr:rowOff>57658</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6179800" y="29433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115697</xdr:rowOff>
    </xdr:from>
    <xdr:to>
      <xdr:col>23</xdr:col>
      <xdr:colOff>406400</xdr:colOff>
      <xdr:row>17</xdr:row>
      <xdr:rowOff>57658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5290800" y="285889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115697</xdr:rowOff>
    </xdr:from>
    <xdr:to>
      <xdr:col>22</xdr:col>
      <xdr:colOff>203200</xdr:colOff>
      <xdr:row>17</xdr:row>
      <xdr:rowOff>159808</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4401800" y="2858897"/>
          <a:ext cx="889000" cy="2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139827</xdr:rowOff>
    </xdr:from>
    <xdr:to>
      <xdr:col>22</xdr:col>
      <xdr:colOff>254000</xdr:colOff>
      <xdr:row>16</xdr:row>
      <xdr:rowOff>69977</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5240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43434</xdr:rowOff>
    </xdr:from>
    <xdr:to>
      <xdr:col>21</xdr:col>
      <xdr:colOff>0</xdr:colOff>
      <xdr:row>17</xdr:row>
      <xdr:rowOff>159808</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3512800" y="2615184"/>
          <a:ext cx="889000" cy="45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15833</xdr:rowOff>
    </xdr:from>
    <xdr:to>
      <xdr:col>21</xdr:col>
      <xdr:colOff>50800</xdr:colOff>
      <xdr:row>16</xdr:row>
      <xdr:rowOff>117433</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4351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127610</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3462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156100</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149352</xdr:rowOff>
    </xdr:from>
    <xdr:to>
      <xdr:col>24</xdr:col>
      <xdr:colOff>609600</xdr:colOff>
      <xdr:row>17</xdr:row>
      <xdr:rowOff>79502</xdr:rowOff>
    </xdr:to>
    <xdr:sp macro="" textlink="">
      <xdr:nvSpPr>
        <xdr:cNvPr id="454" name="円/楕円 453">
          <a:extLst>
            <a:ext uri="{FF2B5EF4-FFF2-40B4-BE49-F238E27FC236}">
              <a16:creationId xmlns:a16="http://schemas.microsoft.com/office/drawing/2014/main" xmlns="" id="{00000000-0008-0000-0300-0000C6010000}"/>
            </a:ext>
          </a:extLst>
        </xdr:cNvPr>
        <xdr:cNvSpPr/>
      </xdr:nvSpPr>
      <xdr:spPr>
        <a:xfrm>
          <a:off x="16967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121429</xdr:rowOff>
    </xdr:from>
    <xdr:ext cx="762000" cy="259045"/>
    <xdr:sp macro="" textlink="">
      <xdr:nvSpPr>
        <xdr:cNvPr id="455" name="将来負担の状況該当値テキスト">
          <a:extLst>
            <a:ext uri="{FF2B5EF4-FFF2-40B4-BE49-F238E27FC236}">
              <a16:creationId xmlns:a16="http://schemas.microsoft.com/office/drawing/2014/main" xmlns="" id="{00000000-0008-0000-0300-0000C7010000}"/>
            </a:ext>
          </a:extLst>
        </xdr:cNvPr>
        <xdr:cNvSpPr txBox="1"/>
      </xdr:nvSpPr>
      <xdr:spPr>
        <a:xfrm>
          <a:off x="17106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6858</xdr:rowOff>
    </xdr:from>
    <xdr:to>
      <xdr:col>23</xdr:col>
      <xdr:colOff>457200</xdr:colOff>
      <xdr:row>17</xdr:row>
      <xdr:rowOff>108458</xdr:rowOff>
    </xdr:to>
    <xdr:sp macro="" textlink="">
      <xdr:nvSpPr>
        <xdr:cNvPr id="456" name="円/楕円 455">
          <a:extLst>
            <a:ext uri="{FF2B5EF4-FFF2-40B4-BE49-F238E27FC236}">
              <a16:creationId xmlns:a16="http://schemas.microsoft.com/office/drawing/2014/main" xmlns="" id="{00000000-0008-0000-0300-0000C8010000}"/>
            </a:ext>
          </a:extLst>
        </xdr:cNvPr>
        <xdr:cNvSpPr/>
      </xdr:nvSpPr>
      <xdr:spPr>
        <a:xfrm>
          <a:off x="16129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93235</xdr:rowOff>
    </xdr:from>
    <xdr:ext cx="7366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798800" y="300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64897</xdr:rowOff>
    </xdr:from>
    <xdr:to>
      <xdr:col>22</xdr:col>
      <xdr:colOff>254000</xdr:colOff>
      <xdr:row>16</xdr:row>
      <xdr:rowOff>166497</xdr:rowOff>
    </xdr:to>
    <xdr:sp macro="" textlink="">
      <xdr:nvSpPr>
        <xdr:cNvPr id="458" name="円/楕円 457">
          <a:extLst>
            <a:ext uri="{FF2B5EF4-FFF2-40B4-BE49-F238E27FC236}">
              <a16:creationId xmlns:a16="http://schemas.microsoft.com/office/drawing/2014/main" xmlns="" id="{00000000-0008-0000-0300-0000CA010000}"/>
            </a:ext>
          </a:extLst>
        </xdr:cNvPr>
        <xdr:cNvSpPr/>
      </xdr:nvSpPr>
      <xdr:spPr>
        <a:xfrm>
          <a:off x="15240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151274</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109008</xdr:rowOff>
    </xdr:from>
    <xdr:to>
      <xdr:col>21</xdr:col>
      <xdr:colOff>50800</xdr:colOff>
      <xdr:row>18</xdr:row>
      <xdr:rowOff>39158</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4351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23935</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164084</xdr:rowOff>
    </xdr:from>
    <xdr:to>
      <xdr:col>19</xdr:col>
      <xdr:colOff>533400</xdr:colOff>
      <xdr:row>15</xdr:row>
      <xdr:rowOff>94234</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104411</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14,663
14,625
53.56
16,968,602
12,809,253
3,065,496
3,832,282
6,022,783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j-ea"/>
              <a:ea typeface="+mj-ea"/>
              <a:cs typeface="+mn-cs"/>
            </a:rPr>
            <a:t>　人件</a:t>
          </a:r>
          <a:r>
            <a:rPr kumimoji="1" lang="ja-JP" altLang="ja-JP" sz="1300">
              <a:solidFill>
                <a:schemeClr val="dk1"/>
              </a:solidFill>
              <a:effectLst/>
              <a:latin typeface="+mj-ea"/>
              <a:ea typeface="+mj-ea"/>
              <a:cs typeface="+mn-cs"/>
            </a:rPr>
            <a:t>費に係る経常収支比率は前年度から</a:t>
          </a:r>
          <a:r>
            <a:rPr kumimoji="1" lang="en-US" altLang="ja-JP" sz="1300">
              <a:solidFill>
                <a:schemeClr val="dk1"/>
              </a:solidFill>
              <a:effectLst/>
              <a:latin typeface="+mj-ea"/>
              <a:ea typeface="+mj-ea"/>
              <a:cs typeface="+mn-cs"/>
            </a:rPr>
            <a:t>1.3</a:t>
          </a:r>
          <a:r>
            <a:rPr kumimoji="1" lang="ja-JP" altLang="ja-JP" sz="1300">
              <a:solidFill>
                <a:schemeClr val="dk1"/>
              </a:solidFill>
              <a:effectLst/>
              <a:latin typeface="+mj-ea"/>
              <a:ea typeface="+mj-ea"/>
              <a:cs typeface="+mn-cs"/>
            </a:rPr>
            <a:t>ポイント増、類似団体を</a:t>
          </a:r>
          <a:r>
            <a:rPr kumimoji="1" lang="en-US" altLang="ja-JP" sz="1300">
              <a:solidFill>
                <a:schemeClr val="dk1"/>
              </a:solidFill>
              <a:effectLst/>
              <a:latin typeface="+mj-ea"/>
              <a:ea typeface="+mj-ea"/>
              <a:cs typeface="+mn-cs"/>
            </a:rPr>
            <a:t>1.7</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上</a:t>
          </a:r>
          <a:r>
            <a:rPr kumimoji="1" lang="ja-JP" altLang="ja-JP" sz="1300">
              <a:solidFill>
                <a:schemeClr val="dk1"/>
              </a:solidFill>
              <a:effectLst/>
              <a:latin typeface="+mj-ea"/>
              <a:ea typeface="+mj-ea"/>
              <a:cs typeface="+mn-cs"/>
            </a:rPr>
            <a:t>回っている。</a:t>
          </a:r>
          <a:endParaRPr kumimoji="1" lang="en-US" altLang="ja-JP" sz="1300">
            <a:solidFill>
              <a:schemeClr val="dk1"/>
            </a:solidFill>
            <a:effectLst/>
            <a:latin typeface="+mj-ea"/>
            <a:ea typeface="+mj-ea"/>
            <a:cs typeface="+mn-cs"/>
          </a:endParaRPr>
        </a:p>
        <a:p>
          <a:r>
            <a:rPr kumimoji="1" lang="ja-JP" altLang="en-US" sz="1300" baseline="0">
              <a:solidFill>
                <a:schemeClr val="dk1"/>
              </a:solidFill>
              <a:effectLst/>
              <a:latin typeface="+mj-ea"/>
              <a:ea typeface="+mj-ea"/>
              <a:cs typeface="+mn-cs"/>
            </a:rPr>
            <a:t>　</a:t>
          </a:r>
          <a:r>
            <a:rPr kumimoji="1" lang="ja-JP" altLang="en-US" sz="1300">
              <a:solidFill>
                <a:schemeClr val="dk1"/>
              </a:solidFill>
              <a:effectLst/>
              <a:latin typeface="+mj-ea"/>
              <a:ea typeface="+mj-ea"/>
              <a:cs typeface="+mn-cs"/>
            </a:rPr>
            <a:t>今後も引き続き適正な定員管理を行い、人件費の抑制に努めていく。</a:t>
          </a:r>
          <a:endParaRPr kumimoji="1" lang="ja-JP" altLang="en-US" sz="1300">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88138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723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28702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65278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37</xdr:row>
      <xdr:rowOff>161290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089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j-ea"/>
              <a:ea typeface="+mj-ea"/>
            </a:rPr>
            <a:t>物件費に係る経常収支比率は前年度より</a:t>
          </a:r>
          <a:r>
            <a:rPr kumimoji="1" lang="en-US" altLang="ja-JP" sz="1300">
              <a:latin typeface="+mj-ea"/>
              <a:ea typeface="+mj-ea"/>
            </a:rPr>
            <a:t>2.1</a:t>
          </a:r>
          <a:r>
            <a:rPr kumimoji="1" lang="ja-JP" altLang="en-US" sz="1300">
              <a:latin typeface="+mj-ea"/>
              <a:ea typeface="+mj-ea"/>
            </a:rPr>
            <a:t>ポイント増となっており、類似団体平均を</a:t>
          </a:r>
          <a:r>
            <a:rPr kumimoji="1" lang="en-US" altLang="ja-JP" sz="1300">
              <a:latin typeface="+mj-ea"/>
              <a:ea typeface="+mj-ea"/>
            </a:rPr>
            <a:t>2.6</a:t>
          </a:r>
          <a:r>
            <a:rPr kumimoji="1" lang="ja-JP" altLang="en-US" sz="1300">
              <a:latin typeface="+mj-ea"/>
              <a:ea typeface="+mj-ea"/>
            </a:rPr>
            <a:t>ポイント上回っている。</a:t>
          </a:r>
          <a:endParaRPr kumimoji="1" lang="en-US" altLang="ja-JP" sz="1300">
            <a:latin typeface="+mj-ea"/>
            <a:ea typeface="+mj-ea"/>
          </a:endParaRPr>
        </a:p>
        <a:p>
          <a:r>
            <a:rPr kumimoji="1" lang="ja-JP" altLang="en-US" sz="1300">
              <a:latin typeface="+mj-ea"/>
              <a:ea typeface="+mj-ea"/>
            </a:rPr>
            <a:t>　平成</a:t>
          </a:r>
          <a:r>
            <a:rPr kumimoji="1" lang="en-US" altLang="ja-JP" sz="1300">
              <a:latin typeface="+mj-ea"/>
              <a:ea typeface="+mj-ea"/>
            </a:rPr>
            <a:t>28</a:t>
          </a:r>
          <a:r>
            <a:rPr kumimoji="1" lang="ja-JP" altLang="en-US" sz="1300">
              <a:latin typeface="+mj-ea"/>
              <a:ea typeface="+mj-ea"/>
            </a:rPr>
            <a:t>年度は避難施設や備蓄倉庫等多くの施設が完成したことにより、維持管理経費が増となったことによるものである。</a:t>
          </a:r>
          <a:endParaRPr kumimoji="1" lang="en-US" altLang="ja-JP" sz="1300">
            <a:latin typeface="+mj-ea"/>
            <a:ea typeface="+mj-ea"/>
          </a:endParaRPr>
        </a:p>
        <a:p>
          <a:r>
            <a:rPr kumimoji="1" lang="ja-JP" altLang="en-US" sz="1300">
              <a:latin typeface="+mj-ea"/>
              <a:ea typeface="+mj-ea"/>
            </a:rPr>
            <a:t>　今後も施設の設備関連に要する経費の支出が見込まれるため、引き続き事業経費の精査・削減に努めていく。</a:t>
          </a:r>
          <a:endParaRPr kumimoji="1" lang="en-US" altLang="ja-JP" sz="1300">
            <a:latin typeface="+mj-ea"/>
            <a:ea typeface="+mj-ea"/>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18</xdr:row>
      <xdr:rowOff>5080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9311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16510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88900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74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16</xdr:row>
      <xdr:rowOff>5080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618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j-ea"/>
              <a:ea typeface="+mj-ea"/>
            </a:rPr>
            <a:t>扶助費に係る経常収支比率は前年度から</a:t>
          </a:r>
          <a:r>
            <a:rPr kumimoji="1" lang="en-US" altLang="ja-JP" sz="1300">
              <a:latin typeface="+mj-ea"/>
              <a:ea typeface="+mj-ea"/>
            </a:rPr>
            <a:t>0.4</a:t>
          </a:r>
          <a:r>
            <a:rPr kumimoji="1" lang="ja-JP" altLang="en-US" sz="1300">
              <a:latin typeface="+mj-ea"/>
              <a:ea typeface="+mj-ea"/>
            </a:rPr>
            <a:t>ポイント増、類似団体を</a:t>
          </a:r>
          <a:r>
            <a:rPr kumimoji="1" lang="en-US" altLang="ja-JP" sz="1300">
              <a:latin typeface="+mj-ea"/>
              <a:ea typeface="+mj-ea"/>
            </a:rPr>
            <a:t>2.5</a:t>
          </a:r>
          <a:r>
            <a:rPr kumimoji="1" lang="ja-JP" altLang="en-US" sz="1300">
              <a:latin typeface="+mj-ea"/>
              <a:ea typeface="+mj-ea"/>
            </a:rPr>
            <a:t>ポイント下回っている。平成</a:t>
          </a:r>
          <a:r>
            <a:rPr kumimoji="1" lang="en-US" altLang="ja-JP" sz="1300">
              <a:latin typeface="+mj-ea"/>
              <a:ea typeface="+mj-ea"/>
            </a:rPr>
            <a:t>28</a:t>
          </a:r>
          <a:r>
            <a:rPr kumimoji="1" lang="ja-JP" altLang="en-US" sz="1300">
              <a:latin typeface="+mj-ea"/>
              <a:ea typeface="+mj-ea"/>
            </a:rPr>
            <a:t>年</a:t>
          </a:r>
          <a:r>
            <a:rPr kumimoji="1" lang="en-US" altLang="ja-JP" sz="1300">
              <a:latin typeface="+mj-ea"/>
              <a:ea typeface="+mj-ea"/>
            </a:rPr>
            <a:t>4</a:t>
          </a:r>
          <a:r>
            <a:rPr kumimoji="1" lang="ja-JP" altLang="en-US" sz="1300">
              <a:latin typeface="+mj-ea"/>
              <a:ea typeface="+mj-ea"/>
            </a:rPr>
            <a:t>月から通院にかかる医療費助成の対象者の拡大（</a:t>
          </a:r>
          <a:r>
            <a:rPr kumimoji="1" lang="en-US" altLang="ja-JP" sz="1300">
              <a:latin typeface="+mj-ea"/>
              <a:ea typeface="+mj-ea"/>
            </a:rPr>
            <a:t>15</a:t>
          </a:r>
          <a:r>
            <a:rPr kumimoji="1" lang="ja-JP" altLang="en-US" sz="1300">
              <a:latin typeface="+mj-ea"/>
              <a:ea typeface="+mj-ea"/>
            </a:rPr>
            <a:t>歳以下→</a:t>
          </a:r>
          <a:r>
            <a:rPr kumimoji="1" lang="en-US" altLang="ja-JP" sz="1300">
              <a:latin typeface="+mj-ea"/>
              <a:ea typeface="+mj-ea"/>
            </a:rPr>
            <a:t>18</a:t>
          </a:r>
          <a:r>
            <a:rPr kumimoji="1" lang="ja-JP" altLang="en-US" sz="1300">
              <a:latin typeface="+mj-ea"/>
              <a:ea typeface="+mj-ea"/>
            </a:rPr>
            <a:t>歳以下）により前年度比から増となった。</a:t>
          </a:r>
          <a:endParaRPr kumimoji="1" lang="en-US" altLang="ja-JP" sz="1300">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少子化対策事業の推進や高齢化率の上昇などにより扶助費が増加傾向にある</a:t>
          </a:r>
          <a:r>
            <a:rPr kumimoji="1" lang="ja-JP" altLang="en-US" sz="1300">
              <a:solidFill>
                <a:schemeClr val="dk1"/>
              </a:solidFill>
              <a:effectLst/>
              <a:latin typeface="+mj-ea"/>
              <a:ea typeface="+mj-ea"/>
              <a:cs typeface="+mn-cs"/>
            </a:rPr>
            <a:t>が、今後も適正な運用に努める。</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167822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118835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102507</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j-ea"/>
              <a:ea typeface="+mj-ea"/>
            </a:rPr>
            <a:t>その他に係る</a:t>
          </a:r>
          <a:r>
            <a:rPr kumimoji="1" lang="ja-JP" altLang="ja-JP" sz="1300">
              <a:solidFill>
                <a:schemeClr val="dk1"/>
              </a:solidFill>
              <a:effectLst/>
              <a:latin typeface="+mj-ea"/>
              <a:ea typeface="+mj-ea"/>
              <a:cs typeface="+mn-cs"/>
            </a:rPr>
            <a:t>経常収支比率は前年度から</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減</a:t>
          </a:r>
          <a:r>
            <a:rPr kumimoji="1" lang="ja-JP" altLang="ja-JP" sz="1300">
              <a:solidFill>
                <a:schemeClr val="dk1"/>
              </a:solidFill>
              <a:effectLst/>
              <a:latin typeface="+mj-ea"/>
              <a:ea typeface="+mj-ea"/>
              <a:cs typeface="+mn-cs"/>
            </a:rPr>
            <a:t>、類似団体を</a:t>
          </a:r>
          <a:r>
            <a:rPr kumimoji="1" lang="en-US" altLang="ja-JP" sz="1300">
              <a:solidFill>
                <a:schemeClr val="dk1"/>
              </a:solidFill>
              <a:effectLst/>
              <a:latin typeface="+mj-ea"/>
              <a:ea typeface="+mj-ea"/>
              <a:cs typeface="+mn-cs"/>
            </a:rPr>
            <a:t>8.6</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上</a:t>
          </a:r>
          <a:r>
            <a:rPr kumimoji="1" lang="ja-JP" altLang="ja-JP" sz="1300">
              <a:solidFill>
                <a:schemeClr val="dk1"/>
              </a:solidFill>
              <a:effectLst/>
              <a:latin typeface="+mj-ea"/>
              <a:ea typeface="+mj-ea"/>
              <a:cs typeface="+mn-cs"/>
            </a:rPr>
            <a:t>回っている。</a:t>
          </a: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mj-ea"/>
              <a:ea typeface="+mj-ea"/>
            </a:rPr>
            <a:t>　繰出金については、前年度比</a:t>
          </a:r>
          <a:r>
            <a:rPr lang="en-US" altLang="ja-JP" sz="1300">
              <a:effectLst/>
              <a:latin typeface="+mj-ea"/>
              <a:ea typeface="+mj-ea"/>
            </a:rPr>
            <a:t>8</a:t>
          </a:r>
          <a:r>
            <a:rPr lang="ja-JP" altLang="en-US" sz="1300">
              <a:effectLst/>
              <a:latin typeface="+mj-ea"/>
              <a:ea typeface="+mj-ea"/>
            </a:rPr>
            <a:t>ポイント増となっており、復興交付金事業に伴う下水道事業特別会計への繰出金の増加によるものとなっている。</a:t>
          </a:r>
          <a:endParaRPr lang="en-US" altLang="ja-JP" sz="1300">
            <a:effectLst/>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mj-ea"/>
              <a:ea typeface="+mj-ea"/>
            </a:rPr>
            <a:t>　今後も事業精査を行い負担額を減らしていくよう努める。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65278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5271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37355</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15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59</xdr:row>
      <xdr:rowOff>65278</xdr:rowOff>
    </xdr:from>
    <xdr:to>
      <xdr:col>24</xdr:col>
      <xdr:colOff>120650</xdr:colOff>
      <xdr:row>59</xdr:row>
      <xdr:rowOff>65278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65278</xdr:rowOff>
    </xdr:from>
    <xdr:to>
      <xdr:col>24</xdr:col>
      <xdr:colOff>31750</xdr:colOff>
      <xdr:row>59</xdr:row>
      <xdr:rowOff>165862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1808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152163</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81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64592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78994</xdr:rowOff>
    </xdr:from>
    <xdr:to>
      <xdr:col>22</xdr:col>
      <xdr:colOff>565150</xdr:colOff>
      <xdr:row>59</xdr:row>
      <xdr:rowOff>165862</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101945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163576</xdr:rowOff>
    </xdr:from>
    <xdr:to>
      <xdr:col>21</xdr:col>
      <xdr:colOff>361950</xdr:colOff>
      <xdr:row>59</xdr:row>
      <xdr:rowOff>78994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10107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163576</xdr:rowOff>
    </xdr:from>
    <xdr:to>
      <xdr:col>20</xdr:col>
      <xdr:colOff>158750</xdr:colOff>
      <xdr:row>59</xdr:row>
      <xdr:rowOff>24130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10107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94251</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117111</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14478</xdr:rowOff>
    </xdr:from>
    <xdr:to>
      <xdr:col>24</xdr:col>
      <xdr:colOff>82550</xdr:colOff>
      <xdr:row>59</xdr:row>
      <xdr:rowOff>116078</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64592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94505</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1003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115062</xdr:rowOff>
    </xdr:from>
    <xdr:to>
      <xdr:col>22</xdr:col>
      <xdr:colOff>615950</xdr:colOff>
      <xdr:row>60</xdr:row>
      <xdr:rowOff>45212</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5621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29989</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31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28194</xdr:rowOff>
    </xdr:from>
    <xdr:to>
      <xdr:col>21</xdr:col>
      <xdr:colOff>412750</xdr:colOff>
      <xdr:row>59</xdr:row>
      <xdr:rowOff>129794</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4732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114571</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23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112776</xdr:rowOff>
    </xdr:from>
    <xdr:to>
      <xdr:col>20</xdr:col>
      <xdr:colOff>209550</xdr:colOff>
      <xdr:row>59</xdr:row>
      <xdr:rowOff>42926</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3843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27703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3" name="円/楕円 272">
          <a:extLst>
            <a:ext uri="{FF2B5EF4-FFF2-40B4-BE49-F238E27FC236}">
              <a16:creationId xmlns:a16="http://schemas.microsoft.com/office/drawing/2014/main" xmlns="" id="{00000000-0008-0000-0400-000011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300">
              <a:solidFill>
                <a:schemeClr val="dk1"/>
              </a:solidFill>
              <a:effectLst/>
              <a:latin typeface="+mj-ea"/>
              <a:ea typeface="+mj-ea"/>
              <a:cs typeface="+mn-cs"/>
            </a:rPr>
            <a:t>補助費等</a:t>
          </a:r>
          <a:r>
            <a:rPr kumimoji="1" lang="ja-JP" altLang="ja-JP" sz="1300">
              <a:solidFill>
                <a:schemeClr val="dk1"/>
              </a:solidFill>
              <a:effectLst/>
              <a:latin typeface="+mj-ea"/>
              <a:ea typeface="+mj-ea"/>
              <a:cs typeface="+mn-cs"/>
            </a:rPr>
            <a:t>に係る経常収支比率は前年度から</a:t>
          </a:r>
          <a:r>
            <a:rPr kumimoji="1" lang="en-US" altLang="ja-JP" sz="1300">
              <a:solidFill>
                <a:schemeClr val="dk1"/>
              </a:solidFill>
              <a:effectLst/>
              <a:latin typeface="+mj-ea"/>
              <a:ea typeface="+mj-ea"/>
              <a:cs typeface="+mn-cs"/>
            </a:rPr>
            <a:t>0.8</a:t>
          </a:r>
          <a:r>
            <a:rPr kumimoji="1" lang="ja-JP" altLang="ja-JP" sz="1300">
              <a:solidFill>
                <a:schemeClr val="dk1"/>
              </a:solidFill>
              <a:effectLst/>
              <a:latin typeface="+mj-ea"/>
              <a:ea typeface="+mj-ea"/>
              <a:cs typeface="+mn-cs"/>
            </a:rPr>
            <a:t>ポイント増、類似団体を</a:t>
          </a:r>
          <a:r>
            <a:rPr kumimoji="1" lang="en-US" altLang="ja-JP" sz="1300">
              <a:solidFill>
                <a:schemeClr val="dk1"/>
              </a:solidFill>
              <a:effectLst/>
              <a:latin typeface="+mj-ea"/>
              <a:ea typeface="+mj-ea"/>
              <a:cs typeface="+mn-cs"/>
            </a:rPr>
            <a:t>3.6</a:t>
          </a:r>
          <a:r>
            <a:rPr kumimoji="1" lang="ja-JP" altLang="ja-JP" sz="1300">
              <a:solidFill>
                <a:schemeClr val="dk1"/>
              </a:solidFill>
              <a:effectLst/>
              <a:latin typeface="+mj-ea"/>
              <a:ea typeface="+mj-ea"/>
              <a:cs typeface="+mn-cs"/>
            </a:rPr>
            <a:t>ポイント下回っている。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今後も引き続き事業の見直しを行い、補助金の交付について金額が適正か、事業の廃止が必要か等を検討し経費の縮減に努めていく。</a:t>
          </a:r>
          <a:endParaRPr kumimoji="1" lang="ja-JP" altLang="en-US" sz="1300">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72136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207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6" name="フローチャート : 判断 305">
          <a:extLst>
            <a:ext uri="{FF2B5EF4-FFF2-40B4-BE49-F238E27FC236}">
              <a16:creationId xmlns:a16="http://schemas.microsoft.com/office/drawing/2014/main" xmlns=""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35560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30988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30988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1" name="円/楕円 330">
          <a:extLst>
            <a:ext uri="{FF2B5EF4-FFF2-40B4-BE49-F238E27FC236}">
              <a16:creationId xmlns:a16="http://schemas.microsoft.com/office/drawing/2014/main" xmlns="" id="{00000000-0008-0000-0400-00004B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j-ea"/>
              <a:ea typeface="+mj-ea"/>
            </a:rPr>
            <a:t>公債費に係る経常収支比率は前年度と同様で</a:t>
          </a:r>
          <a:r>
            <a:rPr kumimoji="1" lang="en-US" altLang="ja-JP" sz="1300">
              <a:latin typeface="+mj-ea"/>
              <a:ea typeface="+mj-ea"/>
            </a:rPr>
            <a:t>12.9</a:t>
          </a:r>
          <a:r>
            <a:rPr kumimoji="1" lang="ja-JP" altLang="en-US" sz="1300">
              <a:latin typeface="+mj-ea"/>
              <a:ea typeface="+mj-ea"/>
            </a:rPr>
            <a:t>ポイントであり、類似団体を</a:t>
          </a:r>
          <a:r>
            <a:rPr kumimoji="1" lang="en-US" altLang="ja-JP" sz="1300">
              <a:latin typeface="+mj-ea"/>
              <a:ea typeface="+mj-ea"/>
            </a:rPr>
            <a:t>2.1</a:t>
          </a:r>
          <a:r>
            <a:rPr kumimoji="1" lang="ja-JP" altLang="en-US" sz="1300">
              <a:latin typeface="+mj-ea"/>
              <a:ea typeface="+mj-ea"/>
            </a:rPr>
            <a:t>ポイント下回っている。</a:t>
          </a:r>
          <a:endParaRPr kumimoji="1" lang="en-US" altLang="ja-JP" sz="1300">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　</a:t>
          </a:r>
          <a:r>
            <a:rPr lang="ja-JP" altLang="ja-JP" sz="1300" b="0" i="0" baseline="0">
              <a:solidFill>
                <a:schemeClr val="dk1"/>
              </a:solidFill>
              <a:effectLst/>
              <a:latin typeface="+mj-ea"/>
              <a:ea typeface="+mj-ea"/>
              <a:cs typeface="+mn-cs"/>
            </a:rPr>
            <a:t>今後２～３年においては、児童館や幼稚園建設等の建設事業に係る起債の償還開始により比率が上昇すると考えられるが、今後も</a:t>
          </a:r>
          <a:r>
            <a:rPr lang="ja-JP" altLang="en-US" sz="1300" b="0" i="0" baseline="0">
              <a:solidFill>
                <a:schemeClr val="dk1"/>
              </a:solidFill>
              <a:effectLst/>
              <a:latin typeface="+mj-ea"/>
              <a:ea typeface="+mj-ea"/>
              <a:cs typeface="+mn-cs"/>
            </a:rPr>
            <a:t>事業精査を行い、</a:t>
          </a:r>
          <a:r>
            <a:rPr lang="ja-JP" altLang="ja-JP" sz="1300" b="0" i="0" baseline="0">
              <a:solidFill>
                <a:schemeClr val="dk1"/>
              </a:solidFill>
              <a:effectLst/>
              <a:latin typeface="+mj-ea"/>
              <a:ea typeface="+mj-ea"/>
              <a:cs typeface="+mn-cs"/>
            </a:rPr>
            <a:t>新規発行に際しては</a:t>
          </a:r>
          <a:r>
            <a:rPr lang="ja-JP" altLang="en-US" sz="1300" b="0" i="0" baseline="0">
              <a:solidFill>
                <a:schemeClr val="dk1"/>
              </a:solidFill>
              <a:effectLst/>
              <a:latin typeface="+mj-ea"/>
              <a:ea typeface="+mj-ea"/>
              <a:cs typeface="+mn-cs"/>
            </a:rPr>
            <a:t>適切な処理に努める。</a:t>
          </a:r>
          <a:endParaRPr lang="ja-JP" altLang="ja-JP" sz="1300">
            <a:effectLst/>
            <a:latin typeface="+mj-ea"/>
            <a:ea typeface="+mj-ea"/>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76</xdr:row>
      <xdr:rowOff>145287</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987800" y="13175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4" name="フローチャート : 判断 363">
          <a:extLst>
            <a:ext uri="{FF2B5EF4-FFF2-40B4-BE49-F238E27FC236}">
              <a16:creationId xmlns:a16="http://schemas.microsoft.com/office/drawing/2014/main" xmlns="" id="{00000000-0008-0000-0400-00006C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33274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098800" y="131754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51563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2209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106426</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1320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1" name="円/楕円 380">
          <a:extLst>
            <a:ext uri="{FF2B5EF4-FFF2-40B4-BE49-F238E27FC236}">
              <a16:creationId xmlns:a16="http://schemas.microsoft.com/office/drawing/2014/main" xmlns="" id="{00000000-0008-0000-0400-00007D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a:solidFill>
                <a:schemeClr val="dk1"/>
              </a:solidFill>
              <a:effectLst/>
              <a:latin typeface="+mj-ea"/>
              <a:ea typeface="+mj-ea"/>
              <a:cs typeface="+mn-cs"/>
            </a:rPr>
            <a:t>公債費以外</a:t>
          </a:r>
          <a:r>
            <a:rPr kumimoji="1" lang="ja-JP" altLang="ja-JP" sz="1300">
              <a:solidFill>
                <a:schemeClr val="dk1"/>
              </a:solidFill>
              <a:effectLst/>
              <a:latin typeface="+mj-ea"/>
              <a:ea typeface="+mj-ea"/>
              <a:cs typeface="+mn-cs"/>
            </a:rPr>
            <a:t>に係る経常収支比率は前年度から</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増</a:t>
          </a:r>
          <a:r>
            <a:rPr kumimoji="1" lang="ja-JP" altLang="ja-JP" sz="1300">
              <a:solidFill>
                <a:schemeClr val="dk1"/>
              </a:solidFill>
              <a:effectLst/>
              <a:latin typeface="+mj-ea"/>
              <a:ea typeface="+mj-ea"/>
              <a:cs typeface="+mn-cs"/>
            </a:rPr>
            <a:t>、類似団体を</a:t>
          </a:r>
          <a:r>
            <a:rPr kumimoji="1" lang="en-US" altLang="ja-JP" sz="1300">
              <a:solidFill>
                <a:schemeClr val="dk1"/>
              </a:solidFill>
              <a:effectLst/>
              <a:latin typeface="+mj-ea"/>
              <a:ea typeface="+mj-ea"/>
              <a:cs typeface="+mn-cs"/>
            </a:rPr>
            <a:t>6.8</a:t>
          </a:r>
          <a:r>
            <a:rPr kumimoji="1" lang="ja-JP" altLang="ja-JP" sz="1300">
              <a:solidFill>
                <a:schemeClr val="dk1"/>
              </a:solidFill>
              <a:effectLst/>
              <a:latin typeface="+mj-ea"/>
              <a:ea typeface="+mj-ea"/>
              <a:cs typeface="+mn-cs"/>
            </a:rPr>
            <a:t>ポイント上回っている。</a:t>
          </a: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扶助費については、</a:t>
          </a:r>
          <a:r>
            <a:rPr kumimoji="1" lang="ja-JP" altLang="ja-JP" sz="1300">
              <a:solidFill>
                <a:schemeClr val="dk1"/>
              </a:solidFill>
              <a:effectLst/>
              <a:latin typeface="+mj-ea"/>
              <a:ea typeface="+mj-ea"/>
              <a:cs typeface="+mn-cs"/>
            </a:rPr>
            <a:t>少子化対策事業の推進や高齢化率の上昇などにより増加傾向にあ</a:t>
          </a:r>
          <a:r>
            <a:rPr kumimoji="1" lang="ja-JP" altLang="en-US" sz="1300">
              <a:solidFill>
                <a:schemeClr val="dk1"/>
              </a:solidFill>
              <a:effectLst/>
              <a:latin typeface="+mj-ea"/>
              <a:ea typeface="+mj-ea"/>
              <a:cs typeface="+mn-cs"/>
            </a:rPr>
            <a:t>り</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また物件費においても</a:t>
          </a:r>
          <a:r>
            <a:rPr kumimoji="1" lang="ja-JP" altLang="ja-JP" sz="1300">
              <a:solidFill>
                <a:schemeClr val="dk1"/>
              </a:solidFill>
              <a:effectLst/>
              <a:latin typeface="+mj-ea"/>
              <a:ea typeface="+mj-ea"/>
              <a:cs typeface="+mn-cs"/>
            </a:rPr>
            <a:t>施設の設備関連に要する経費の支出が見込まれるため、引き続き事業経費の精査・削減に努めていく。</a:t>
          </a:r>
          <a:endParaRPr lang="ja-JP" altLang="ja-JP" sz="1300">
            <a:effectLst/>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94996</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5671800" y="133583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3" name="フローチャート : 判断 422">
          <a:extLst>
            <a:ext uri="{FF2B5EF4-FFF2-40B4-BE49-F238E27FC236}">
              <a16:creationId xmlns:a16="http://schemas.microsoft.com/office/drawing/2014/main" xmlns="" id="{00000000-0008-0000-0400-0000A7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156718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4782800" y="1315720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5" name="フローチャート : 判断 424">
          <a:extLst>
            <a:ext uri="{FF2B5EF4-FFF2-40B4-BE49-F238E27FC236}">
              <a16:creationId xmlns:a16="http://schemas.microsoft.com/office/drawing/2014/main" xmlns="" id="{00000000-0008-0000-0400-0000A9010000}"/>
            </a:ext>
          </a:extLst>
        </xdr:cNvPr>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893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108713</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004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142494</xdr:rowOff>
    </xdr:from>
    <xdr:to>
      <xdr:col>20</xdr:col>
      <xdr:colOff>209550</xdr:colOff>
      <xdr:row>76</xdr:row>
      <xdr:rowOff>72644</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33" name="フローチャート : 判断 432">
          <a:extLst>
            <a:ext uri="{FF2B5EF4-FFF2-40B4-BE49-F238E27FC236}">
              <a16:creationId xmlns:a16="http://schemas.microsoft.com/office/drawing/2014/main" xmlns="" id="{00000000-0008-0000-0400-0000B1010000}"/>
            </a:ext>
          </a:extLst>
        </xdr:cNvPr>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40" name="円/楕円 439">
          <a:extLst>
            <a:ext uri="{FF2B5EF4-FFF2-40B4-BE49-F238E27FC236}">
              <a16:creationId xmlns:a16="http://schemas.microsoft.com/office/drawing/2014/main" xmlns="" id="{00000000-0008-0000-0400-0000B8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16273</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2" name="円/楕円 441">
          <a:extLst>
            <a:ext uri="{FF2B5EF4-FFF2-40B4-BE49-F238E27FC236}">
              <a16:creationId xmlns:a16="http://schemas.microsoft.com/office/drawing/2014/main" xmlns="" id="{00000000-0008-0000-0400-0000BA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宮城県松島町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160886</xdr:rowOff>
    </xdr:from>
    <xdr:to>
      <xdr:col>4</xdr:col>
      <xdr:colOff>1117600</xdr:colOff>
      <xdr:row>18</xdr:row>
      <xdr:rowOff>21631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23161"/>
          <a:ext cx="6477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145664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3107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21631</xdr:rowOff>
    </xdr:from>
    <xdr:to>
      <xdr:col>4</xdr:col>
      <xdr:colOff>469900</xdr:colOff>
      <xdr:row>18</xdr:row>
      <xdr:rowOff>70901</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55356"/>
          <a:ext cx="698500" cy="4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70901</xdr:rowOff>
    </xdr:from>
    <xdr:to>
      <xdr:col>3</xdr:col>
      <xdr:colOff>904875</xdr:colOff>
      <xdr:row>18</xdr:row>
      <xdr:rowOff>96619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04626"/>
          <a:ext cx="6985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96619</xdr:rowOff>
    </xdr:from>
    <xdr:to>
      <xdr:col>3</xdr:col>
      <xdr:colOff>206375</xdr:colOff>
      <xdr:row>18</xdr:row>
      <xdr:rowOff>103546</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30344"/>
          <a:ext cx="698500" cy="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157451</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139544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110086</xdr:rowOff>
    </xdr:from>
    <xdr:to>
      <xdr:col>5</xdr:col>
      <xdr:colOff>34925</xdr:colOff>
      <xdr:row>18</xdr:row>
      <xdr:rowOff>40236</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307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126613</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9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142281</xdr:rowOff>
    </xdr:from>
    <xdr:to>
      <xdr:col>4</xdr:col>
      <xdr:colOff>520700</xdr:colOff>
      <xdr:row>18</xdr:row>
      <xdr:rowOff>72431</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310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57207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9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20101</xdr:rowOff>
    </xdr:from>
    <xdr:to>
      <xdr:col>3</xdr:col>
      <xdr:colOff>955675</xdr:colOff>
      <xdr:row>18</xdr:row>
      <xdr:rowOff>121701</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31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131878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2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45819</xdr:rowOff>
    </xdr:from>
    <xdr:to>
      <xdr:col>3</xdr:col>
      <xdr:colOff>257175</xdr:colOff>
      <xdr:row>18</xdr:row>
      <xdr:rowOff>147419</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317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132196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6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52746</xdr:rowOff>
    </xdr:from>
    <xdr:to>
      <xdr:col>2</xdr:col>
      <xdr:colOff>692150</xdr:colOff>
      <xdr:row>18</xdr:row>
      <xdr:rowOff>154346</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318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139123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7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36978</xdr:rowOff>
    </xdr:from>
    <xdr:to>
      <xdr:col>4</xdr:col>
      <xdr:colOff>1117600</xdr:colOff>
      <xdr:row>36</xdr:row>
      <xdr:rowOff>53253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990228"/>
          <a:ext cx="647700" cy="16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21754</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975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42418</xdr:rowOff>
    </xdr:from>
    <xdr:to>
      <xdr:col>4</xdr:col>
      <xdr:colOff>469900</xdr:colOff>
      <xdr:row>36</xdr:row>
      <xdr:rowOff>53253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995668"/>
          <a:ext cx="6985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42418</xdr:rowOff>
    </xdr:from>
    <xdr:to>
      <xdr:col>3</xdr:col>
      <xdr:colOff>904875</xdr:colOff>
      <xdr:row>36</xdr:row>
      <xdr:rowOff>112095</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995668"/>
          <a:ext cx="698500" cy="6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69151</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89075</xdr:rowOff>
    </xdr:from>
    <xdr:to>
      <xdr:col>3</xdr:col>
      <xdr:colOff>206375</xdr:colOff>
      <xdr:row>36</xdr:row>
      <xdr:rowOff>112095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042325"/>
          <a:ext cx="698500" cy="2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8092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315741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329078</xdr:rowOff>
    </xdr:from>
    <xdr:to>
      <xdr:col>5</xdr:col>
      <xdr:colOff>34925</xdr:colOff>
      <xdr:row>36</xdr:row>
      <xdr:rowOff>87778</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93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174155</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7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2453</xdr:rowOff>
    </xdr:from>
    <xdr:to>
      <xdr:col>4</xdr:col>
      <xdr:colOff>520700</xdr:colOff>
      <xdr:row>36</xdr:row>
      <xdr:rowOff>104053</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9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88830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42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334518</xdr:rowOff>
    </xdr:from>
    <xdr:to>
      <xdr:col>3</xdr:col>
      <xdr:colOff>955675</xdr:colOff>
      <xdr:row>36</xdr:row>
      <xdr:rowOff>93218</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94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77995</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61295</xdr:rowOff>
    </xdr:from>
    <xdr:to>
      <xdr:col>3</xdr:col>
      <xdr:colOff>257175</xdr:colOff>
      <xdr:row>36</xdr:row>
      <xdr:rowOff>162895</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701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147672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10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38275</xdr:rowOff>
    </xdr:from>
    <xdr:to>
      <xdr:col>2</xdr:col>
      <xdr:colOff>692150</xdr:colOff>
      <xdr:row>36</xdr:row>
      <xdr:rowOff>139875</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99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124652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7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14,663
14,625
53.56
16,968,602
12,809,253
3,065,496
3,832,282
6,022,783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5367</xdr:rowOff>
    </xdr:from>
    <xdr:to>
      <xdr:col>6</xdr:col>
      <xdr:colOff>511175</xdr:colOff>
      <xdr:row>38</xdr:row>
      <xdr:rowOff>13337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520467"/>
          <a:ext cx="8382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13337</xdr:rowOff>
    </xdr:from>
    <xdr:to>
      <xdr:col>5</xdr:col>
      <xdr:colOff>358775</xdr:colOff>
      <xdr:row>38</xdr:row>
      <xdr:rowOff>60147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28437"/>
          <a:ext cx="8890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43292</xdr:rowOff>
    </xdr:from>
    <xdr:to>
      <xdr:col>4</xdr:col>
      <xdr:colOff>155575</xdr:colOff>
      <xdr:row>38</xdr:row>
      <xdr:rowOff>60147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558392"/>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124721</xdr:rowOff>
    </xdr:from>
    <xdr:to>
      <xdr:col>4</xdr:col>
      <xdr:colOff>206375</xdr:colOff>
      <xdr:row>38</xdr:row>
      <xdr:rowOff>54871</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71398</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35671</xdr:rowOff>
    </xdr:from>
    <xdr:to>
      <xdr:col>2</xdr:col>
      <xdr:colOff>638175</xdr:colOff>
      <xdr:row>38</xdr:row>
      <xdr:rowOff>43292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5077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130940</xdr:rowOff>
    </xdr:from>
    <xdr:to>
      <xdr:col>3</xdr:col>
      <xdr:colOff>3175</xdr:colOff>
      <xdr:row>38</xdr:row>
      <xdr:rowOff>61089</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77617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115303</xdr:rowOff>
    </xdr:from>
    <xdr:to>
      <xdr:col>1</xdr:col>
      <xdr:colOff>485775</xdr:colOff>
      <xdr:row>38</xdr:row>
      <xdr:rowOff>45453</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61980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2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126017</xdr:rowOff>
    </xdr:from>
    <xdr:to>
      <xdr:col>6</xdr:col>
      <xdr:colOff>561975</xdr:colOff>
      <xdr:row>38</xdr:row>
      <xdr:rowOff>56167</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4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104444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133988</xdr:rowOff>
    </xdr:from>
    <xdr:to>
      <xdr:col>5</xdr:col>
      <xdr:colOff>409575</xdr:colOff>
      <xdr:row>38</xdr:row>
      <xdr:rowOff>64137</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477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55264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9347</xdr:rowOff>
    </xdr:from>
    <xdr:to>
      <xdr:col>4</xdr:col>
      <xdr:colOff>206375</xdr:colOff>
      <xdr:row>38</xdr:row>
      <xdr:rowOff>110947</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102074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163942</xdr:rowOff>
    </xdr:from>
    <xdr:to>
      <xdr:col>3</xdr:col>
      <xdr:colOff>3175</xdr:colOff>
      <xdr:row>38</xdr:row>
      <xdr:rowOff>94092</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5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85219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156322</xdr:rowOff>
    </xdr:from>
    <xdr:to>
      <xdr:col>1</xdr:col>
      <xdr:colOff>485775</xdr:colOff>
      <xdr:row>38</xdr:row>
      <xdr:rowOff>86472</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4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77598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82738</xdr:rowOff>
    </xdr:from>
    <xdr:to>
      <xdr:col>6</xdr:col>
      <xdr:colOff>511175</xdr:colOff>
      <xdr:row>56</xdr:row>
      <xdr:rowOff>110878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683938"/>
          <a:ext cx="8382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a:extLst>
            <a:ext uri="{FF2B5EF4-FFF2-40B4-BE49-F238E27FC236}">
              <a16:creationId xmlns:a16="http://schemas.microsoft.com/office/drawing/2014/main" xmlns="" id="{00000000-0008-0000-0600-000076000000}"/>
            </a:ext>
          </a:extLst>
        </xdr:cNvPr>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110878</xdr:rowOff>
    </xdr:from>
    <xdr:to>
      <xdr:col>5</xdr:col>
      <xdr:colOff>358775</xdr:colOff>
      <xdr:row>56</xdr:row>
      <xdr:rowOff>129020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12078"/>
          <a:ext cx="8890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119784</xdr:rowOff>
    </xdr:from>
    <xdr:to>
      <xdr:col>4</xdr:col>
      <xdr:colOff>155575</xdr:colOff>
      <xdr:row>56</xdr:row>
      <xdr:rowOff>129020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720984"/>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29869</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121352</xdr:rowOff>
    </xdr:from>
    <xdr:to>
      <xdr:col>2</xdr:col>
      <xdr:colOff>638175</xdr:colOff>
      <xdr:row>56</xdr:row>
      <xdr:rowOff>119784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551102"/>
          <a:ext cx="889000" cy="16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67766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63358</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31938</xdr:rowOff>
    </xdr:from>
    <xdr:to>
      <xdr:col>6</xdr:col>
      <xdr:colOff>561975</xdr:colOff>
      <xdr:row>56</xdr:row>
      <xdr:rowOff>133538</xdr:rowOff>
    </xdr:to>
    <xdr:sp macro="" textlink="">
      <xdr:nvSpPr>
        <xdr:cNvPr id="135" name="円/楕円 134">
          <a:extLst>
            <a:ext uri="{FF2B5EF4-FFF2-40B4-BE49-F238E27FC236}">
              <a16:creationId xmlns:a16="http://schemas.microsoft.com/office/drawing/2014/main" xmlns="" id="{00000000-0008-0000-0600-000087000000}"/>
            </a:ext>
          </a:extLst>
        </xdr:cNvPr>
        <xdr:cNvSpPr/>
      </xdr:nvSpPr>
      <xdr:spPr>
        <a:xfrm>
          <a:off x="4584700" y="96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54815</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4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60078</xdr:rowOff>
    </xdr:from>
    <xdr:to>
      <xdr:col>5</xdr:col>
      <xdr:colOff>409575</xdr:colOff>
      <xdr:row>56</xdr:row>
      <xdr:rowOff>161678</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3746500" y="96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6755</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4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78220</xdr:rowOff>
    </xdr:from>
    <xdr:to>
      <xdr:col>4</xdr:col>
      <xdr:colOff>206375</xdr:colOff>
      <xdr:row>57</xdr:row>
      <xdr:rowOff>8370</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2857500" y="96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24897</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45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68984</xdr:rowOff>
    </xdr:from>
    <xdr:to>
      <xdr:col>3</xdr:col>
      <xdr:colOff>3175</xdr:colOff>
      <xdr:row>56</xdr:row>
      <xdr:rowOff>170584</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1968500" y="96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15661</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4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70552</xdr:rowOff>
    </xdr:from>
    <xdr:to>
      <xdr:col>1</xdr:col>
      <xdr:colOff>485775</xdr:colOff>
      <xdr:row>56</xdr:row>
      <xdr:rowOff>702</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079500" y="95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17229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4" y="927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67005</xdr:rowOff>
    </xdr:from>
    <xdr:to>
      <xdr:col>6</xdr:col>
      <xdr:colOff>511175</xdr:colOff>
      <xdr:row>78</xdr:row>
      <xdr:rowOff>68286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440105"/>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a:extLst>
            <a:ext uri="{FF2B5EF4-FFF2-40B4-BE49-F238E27FC236}">
              <a16:creationId xmlns:a16="http://schemas.microsoft.com/office/drawing/2014/main" xmlns="" id="{00000000-0008-0000-0600-0000AD000000}"/>
            </a:ext>
          </a:extLst>
        </xdr:cNvPr>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67005</xdr:rowOff>
    </xdr:from>
    <xdr:to>
      <xdr:col>5</xdr:col>
      <xdr:colOff>358775</xdr:colOff>
      <xdr:row>78</xdr:row>
      <xdr:rowOff>81407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4401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81407</xdr:rowOff>
    </xdr:from>
    <xdr:to>
      <xdr:col>4</xdr:col>
      <xdr:colOff>155575</xdr:colOff>
      <xdr:row>78</xdr:row>
      <xdr:rowOff>85705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454507"/>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30835</xdr:rowOff>
    </xdr:from>
    <xdr:to>
      <xdr:col>4</xdr:col>
      <xdr:colOff>206375</xdr:colOff>
      <xdr:row>77</xdr:row>
      <xdr:rowOff>132435</xdr:rowOff>
    </xdr:to>
    <xdr:sp macro="" textlink="">
      <xdr:nvSpPr>
        <xdr:cNvPr id="178" name="フローチャート : 判断 177">
          <a:extLst>
            <a:ext uri="{FF2B5EF4-FFF2-40B4-BE49-F238E27FC236}">
              <a16:creationId xmlns:a16="http://schemas.microsoft.com/office/drawing/2014/main" xmlns="" id="{00000000-0008-0000-0600-0000B2000000}"/>
            </a:ext>
          </a:extLst>
        </xdr:cNvPr>
        <xdr:cNvSpPr/>
      </xdr:nvSpPr>
      <xdr:spPr>
        <a:xfrm>
          <a:off x="2857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148962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85567</xdr:rowOff>
    </xdr:from>
    <xdr:to>
      <xdr:col>2</xdr:col>
      <xdr:colOff>638175</xdr:colOff>
      <xdr:row>78</xdr:row>
      <xdr:rowOff>85705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45866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57217</xdr:rowOff>
    </xdr:from>
    <xdr:to>
      <xdr:col>3</xdr:col>
      <xdr:colOff>3175</xdr:colOff>
      <xdr:row>77</xdr:row>
      <xdr:rowOff>158817</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1968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3894</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64348</xdr:rowOff>
    </xdr:from>
    <xdr:to>
      <xdr:col>1</xdr:col>
      <xdr:colOff>485775</xdr:colOff>
      <xdr:row>77</xdr:row>
      <xdr:rowOff>165948</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079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11025</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17486</xdr:rowOff>
    </xdr:from>
    <xdr:to>
      <xdr:col>6</xdr:col>
      <xdr:colOff>561975</xdr:colOff>
      <xdr:row>78</xdr:row>
      <xdr:rowOff>119086</xdr:rowOff>
    </xdr:to>
    <xdr:sp macro="" textlink="">
      <xdr:nvSpPr>
        <xdr:cNvPr id="190" name="円/楕円 189">
          <a:extLst>
            <a:ext uri="{FF2B5EF4-FFF2-40B4-BE49-F238E27FC236}">
              <a16:creationId xmlns:a16="http://schemas.microsoft.com/office/drawing/2014/main" xmlns="" id="{00000000-0008-0000-0600-0000BE000000}"/>
            </a:ext>
          </a:extLst>
        </xdr:cNvPr>
        <xdr:cNvSpPr/>
      </xdr:nvSpPr>
      <xdr:spPr>
        <a:xfrm>
          <a:off x="4584700" y="13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103863</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3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16205</xdr:rowOff>
    </xdr:from>
    <xdr:to>
      <xdr:col>5</xdr:col>
      <xdr:colOff>409575</xdr:colOff>
      <xdr:row>78</xdr:row>
      <xdr:rowOff>117805</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3746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108932</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7" y="134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30607</xdr:rowOff>
    </xdr:from>
    <xdr:to>
      <xdr:col>4</xdr:col>
      <xdr:colOff>206375</xdr:colOff>
      <xdr:row>78</xdr:row>
      <xdr:rowOff>132207</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2857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123334</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7"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34905</xdr:rowOff>
    </xdr:from>
    <xdr:to>
      <xdr:col>3</xdr:col>
      <xdr:colOff>3175</xdr:colOff>
      <xdr:row>78</xdr:row>
      <xdr:rowOff>136505</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1968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127632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7" y="135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34767</xdr:rowOff>
    </xdr:from>
    <xdr:to>
      <xdr:col>1</xdr:col>
      <xdr:colOff>485775</xdr:colOff>
      <xdr:row>78</xdr:row>
      <xdr:rowOff>136367</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079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127494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7" y="135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93883</xdr:rowOff>
    </xdr:from>
    <xdr:to>
      <xdr:col>6</xdr:col>
      <xdr:colOff>511175</xdr:colOff>
      <xdr:row>98</xdr:row>
      <xdr:rowOff>36323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24533"/>
          <a:ext cx="838200" cy="1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26005</xdr:rowOff>
    </xdr:from>
    <xdr:to>
      <xdr:col>5</xdr:col>
      <xdr:colOff>358775</xdr:colOff>
      <xdr:row>98</xdr:row>
      <xdr:rowOff>36323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828105"/>
          <a:ext cx="8890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26005</xdr:rowOff>
    </xdr:from>
    <xdr:to>
      <xdr:col>4</xdr:col>
      <xdr:colOff>155575</xdr:colOff>
      <xdr:row>98</xdr:row>
      <xdr:rowOff>95073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828105"/>
          <a:ext cx="8890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95073</xdr:rowOff>
    </xdr:from>
    <xdr:to>
      <xdr:col>2</xdr:col>
      <xdr:colOff>638175</xdr:colOff>
      <xdr:row>98</xdr:row>
      <xdr:rowOff>117559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97173"/>
          <a:ext cx="889000" cy="2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43083</xdr:rowOff>
    </xdr:from>
    <xdr:to>
      <xdr:col>6</xdr:col>
      <xdr:colOff>561975</xdr:colOff>
      <xdr:row>97</xdr:row>
      <xdr:rowOff>144683</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6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129460</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5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156973</xdr:rowOff>
    </xdr:from>
    <xdr:to>
      <xdr:col>5</xdr:col>
      <xdr:colOff>409575</xdr:colOff>
      <xdr:row>98</xdr:row>
      <xdr:rowOff>87123</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7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78250</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146655</xdr:rowOff>
    </xdr:from>
    <xdr:to>
      <xdr:col>4</xdr:col>
      <xdr:colOff>206375</xdr:colOff>
      <xdr:row>98</xdr:row>
      <xdr:rowOff>76805</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7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67932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44273</xdr:rowOff>
    </xdr:from>
    <xdr:to>
      <xdr:col>3</xdr:col>
      <xdr:colOff>3175</xdr:colOff>
      <xdr:row>98</xdr:row>
      <xdr:rowOff>145873</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8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137000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9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66759</xdr:rowOff>
    </xdr:from>
    <xdr:to>
      <xdr:col>1</xdr:col>
      <xdr:colOff>485775</xdr:colOff>
      <xdr:row>98</xdr:row>
      <xdr:rowOff>168359</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8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159486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131072</xdr:rowOff>
    </xdr:from>
    <xdr:to>
      <xdr:col>15</xdr:col>
      <xdr:colOff>180975</xdr:colOff>
      <xdr:row>37</xdr:row>
      <xdr:rowOff>113679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303272"/>
          <a:ext cx="838200" cy="1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113679</xdr:rowOff>
    </xdr:from>
    <xdr:to>
      <xdr:col>14</xdr:col>
      <xdr:colOff>28575</xdr:colOff>
      <xdr:row>37</xdr:row>
      <xdr:rowOff>156375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57329"/>
          <a:ext cx="8890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95979</xdr:rowOff>
    </xdr:from>
    <xdr:to>
      <xdr:col>12</xdr:col>
      <xdr:colOff>511175</xdr:colOff>
      <xdr:row>37</xdr:row>
      <xdr:rowOff>156375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439629"/>
          <a:ext cx="8890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167754</xdr:rowOff>
    </xdr:from>
    <xdr:to>
      <xdr:col>12</xdr:col>
      <xdr:colOff>561975</xdr:colOff>
      <xdr:row>37</xdr:row>
      <xdr:rowOff>97904</xdr:rowOff>
    </xdr:to>
    <xdr:sp macro="" textlink="">
      <xdr:nvSpPr>
        <xdr:cNvPr id="297" name="フローチャート : 判断 296">
          <a:extLst>
            <a:ext uri="{FF2B5EF4-FFF2-40B4-BE49-F238E27FC236}">
              <a16:creationId xmlns:a16="http://schemas.microsoft.com/office/drawing/2014/main" xmlns="" id="{00000000-0008-0000-0600-000029010000}"/>
            </a:ext>
          </a:extLst>
        </xdr:cNvPr>
        <xdr:cNvSpPr/>
      </xdr:nvSpPr>
      <xdr:spPr>
        <a:xfrm>
          <a:off x="8699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114431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95979</xdr:rowOff>
    </xdr:from>
    <xdr:to>
      <xdr:col>11</xdr:col>
      <xdr:colOff>307975</xdr:colOff>
      <xdr:row>38</xdr:row>
      <xdr:rowOff>2455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39629"/>
          <a:ext cx="889000" cy="7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170915</xdr:rowOff>
    </xdr:from>
    <xdr:to>
      <xdr:col>11</xdr:col>
      <xdr:colOff>358775</xdr:colOff>
      <xdr:row>37</xdr:row>
      <xdr:rowOff>101065</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7810500" y="63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117592</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1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95392</xdr:rowOff>
    </xdr:from>
    <xdr:to>
      <xdr:col>10</xdr:col>
      <xdr:colOff>155575</xdr:colOff>
      <xdr:row>37</xdr:row>
      <xdr:rowOff>25542</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6921500" y="626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42069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0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80272</xdr:rowOff>
    </xdr:from>
    <xdr:to>
      <xdr:col>15</xdr:col>
      <xdr:colOff>231775</xdr:colOff>
      <xdr:row>37</xdr:row>
      <xdr:rowOff>10422</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10426700" y="6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58699</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62879</xdr:rowOff>
    </xdr:from>
    <xdr:to>
      <xdr:col>14</xdr:col>
      <xdr:colOff>79375</xdr:colOff>
      <xdr:row>37</xdr:row>
      <xdr:rowOff>164478</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9588500" y="6406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155606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4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105575</xdr:rowOff>
    </xdr:from>
    <xdr:to>
      <xdr:col>12</xdr:col>
      <xdr:colOff>561975</xdr:colOff>
      <xdr:row>38</xdr:row>
      <xdr:rowOff>35725</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8699500" y="64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26852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45179</xdr:rowOff>
    </xdr:from>
    <xdr:to>
      <xdr:col>11</xdr:col>
      <xdr:colOff>358775</xdr:colOff>
      <xdr:row>37</xdr:row>
      <xdr:rowOff>146779</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7810500" y="63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137906</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48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123105</xdr:rowOff>
    </xdr:from>
    <xdr:to>
      <xdr:col>10</xdr:col>
      <xdr:colOff>155575</xdr:colOff>
      <xdr:row>38</xdr:row>
      <xdr:rowOff>53256</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6921500" y="6466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44382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122244</xdr:rowOff>
    </xdr:from>
    <xdr:to>
      <xdr:col>15</xdr:col>
      <xdr:colOff>180975</xdr:colOff>
      <xdr:row>56</xdr:row>
      <xdr:rowOff>90798</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551994"/>
          <a:ext cx="8382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a:extLst>
            <a:ext uri="{FF2B5EF4-FFF2-40B4-BE49-F238E27FC236}">
              <a16:creationId xmlns:a16="http://schemas.microsoft.com/office/drawing/2014/main" xmlns="" id="{00000000-0008-0000-0600-00005D010000}"/>
            </a:ext>
          </a:extLst>
        </xdr:cNvPr>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76079</xdr:rowOff>
    </xdr:from>
    <xdr:to>
      <xdr:col>14</xdr:col>
      <xdr:colOff>28575</xdr:colOff>
      <xdr:row>55</xdr:row>
      <xdr:rowOff>122244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9505829"/>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76079</xdr:rowOff>
    </xdr:from>
    <xdr:to>
      <xdr:col>12</xdr:col>
      <xdr:colOff>511175</xdr:colOff>
      <xdr:row>57</xdr:row>
      <xdr:rowOff>158958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505829"/>
          <a:ext cx="889000" cy="4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2784</xdr:rowOff>
    </xdr:from>
    <xdr:to>
      <xdr:col>12</xdr:col>
      <xdr:colOff>561975</xdr:colOff>
      <xdr:row>58</xdr:row>
      <xdr:rowOff>104384</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8699500" y="99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95511</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100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158958</xdr:rowOff>
    </xdr:from>
    <xdr:to>
      <xdr:col>11</xdr:col>
      <xdr:colOff>307975</xdr:colOff>
      <xdr:row>58</xdr:row>
      <xdr:rowOff>60640</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9931608"/>
          <a:ext cx="889000" cy="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23284</xdr:rowOff>
    </xdr:from>
    <xdr:to>
      <xdr:col>11</xdr:col>
      <xdr:colOff>358775</xdr:colOff>
      <xdr:row>58</xdr:row>
      <xdr:rowOff>124884</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7810500" y="996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116011</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10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32120</xdr:rowOff>
    </xdr:from>
    <xdr:to>
      <xdr:col>10</xdr:col>
      <xdr:colOff>155575</xdr:colOff>
      <xdr:row>58</xdr:row>
      <xdr:rowOff>133720</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6921500" y="997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124847</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05111" y="100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39998</xdr:rowOff>
    </xdr:from>
    <xdr:to>
      <xdr:col>15</xdr:col>
      <xdr:colOff>231775</xdr:colOff>
      <xdr:row>56</xdr:row>
      <xdr:rowOff>141598</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10426700" y="9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62875</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49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71444</xdr:rowOff>
    </xdr:from>
    <xdr:to>
      <xdr:col>14</xdr:col>
      <xdr:colOff>79375</xdr:colOff>
      <xdr:row>56</xdr:row>
      <xdr:rowOff>1594</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9588500" y="95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18121</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4" y="92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319,163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25279</xdr:rowOff>
    </xdr:from>
    <xdr:to>
      <xdr:col>12</xdr:col>
      <xdr:colOff>561975</xdr:colOff>
      <xdr:row>55</xdr:row>
      <xdr:rowOff>126879</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8699500" y="9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143406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4" y="923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108158</xdr:rowOff>
    </xdr:from>
    <xdr:to>
      <xdr:col>11</xdr:col>
      <xdr:colOff>358775</xdr:colOff>
      <xdr:row>58</xdr:row>
      <xdr:rowOff>38308</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7810500" y="98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54835</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4" y="96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9840</xdr:rowOff>
    </xdr:from>
    <xdr:to>
      <xdr:col>10</xdr:col>
      <xdr:colOff>155575</xdr:colOff>
      <xdr:row>58</xdr:row>
      <xdr:rowOff>111440</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6921500" y="99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127967</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97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78933</xdr:rowOff>
    </xdr:from>
    <xdr:to>
      <xdr:col>15</xdr:col>
      <xdr:colOff>180340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594783"/>
          <a:ext cx="1270" cy="91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25610</xdr:rowOff>
    </xdr:from>
    <xdr:ext cx="599010"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3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73</xdr:row>
      <xdr:rowOff>78933</xdr:rowOff>
    </xdr:from>
    <xdr:to>
      <xdr:col>15</xdr:col>
      <xdr:colOff>269875</xdr:colOff>
      <xdr:row>73</xdr:row>
      <xdr:rowOff>78933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59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109575</xdr:rowOff>
    </xdr:from>
    <xdr:to>
      <xdr:col>15</xdr:col>
      <xdr:colOff>180975</xdr:colOff>
      <xdr:row>73</xdr:row>
      <xdr:rowOff>78933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2453975"/>
          <a:ext cx="838200" cy="14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134586</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36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156159</xdr:rowOff>
    </xdr:from>
    <xdr:to>
      <xdr:col>15</xdr:col>
      <xdr:colOff>231775</xdr:colOff>
      <xdr:row>78</xdr:row>
      <xdr:rowOff>86309</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104267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90446</xdr:rowOff>
    </xdr:from>
    <xdr:to>
      <xdr:col>14</xdr:col>
      <xdr:colOff>28575</xdr:colOff>
      <xdr:row>72</xdr:row>
      <xdr:rowOff>109575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2434846"/>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130053</xdr:rowOff>
    </xdr:from>
    <xdr:to>
      <xdr:col>14</xdr:col>
      <xdr:colOff>79375</xdr:colOff>
      <xdr:row>78</xdr:row>
      <xdr:rowOff>60203</xdr:rowOff>
    </xdr:to>
    <xdr:sp macro="" textlink="">
      <xdr:nvSpPr>
        <xdr:cNvPr id="406" name="フローチャート : 判断 405">
          <a:extLst>
            <a:ext uri="{FF2B5EF4-FFF2-40B4-BE49-F238E27FC236}">
              <a16:creationId xmlns:a16="http://schemas.microsoft.com/office/drawing/2014/main" xmlns="" id="{00000000-0008-0000-0600-000096010000}"/>
            </a:ext>
          </a:extLst>
        </xdr:cNvPr>
        <xdr:cNvSpPr/>
      </xdr:nvSpPr>
      <xdr:spPr>
        <a:xfrm>
          <a:off x="9588500" y="1333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51330</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4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75673</xdr:rowOff>
    </xdr:from>
    <xdr:to>
      <xdr:col>12</xdr:col>
      <xdr:colOff>561975</xdr:colOff>
      <xdr:row>78</xdr:row>
      <xdr:rowOff>5823</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8699500" y="1327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168400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3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28133</xdr:rowOff>
    </xdr:from>
    <xdr:to>
      <xdr:col>15</xdr:col>
      <xdr:colOff>231775</xdr:colOff>
      <xdr:row>73</xdr:row>
      <xdr:rowOff>129733</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10426700" y="125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152610</xdr:rowOff>
    </xdr:from>
    <xdr:ext cx="599010" cy="259045"/>
    <xdr:sp macro="" textlink="">
      <xdr:nvSpPr>
        <xdr:cNvPr id="416" name="普通建設事業費 （ うち新規整備　）該当値テキスト">
          <a:extLst>
            <a:ext uri="{FF2B5EF4-FFF2-40B4-BE49-F238E27FC236}">
              <a16:creationId xmlns:a16="http://schemas.microsoft.com/office/drawing/2014/main" xmlns="" id="{00000000-0008-0000-0600-0000A0010000}"/>
            </a:ext>
          </a:extLst>
        </xdr:cNvPr>
        <xdr:cNvSpPr txBox="1"/>
      </xdr:nvSpPr>
      <xdr:spPr>
        <a:xfrm>
          <a:off x="10528300" y="124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200,791</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58775</xdr:rowOff>
    </xdr:from>
    <xdr:to>
      <xdr:col>14</xdr:col>
      <xdr:colOff>79375</xdr:colOff>
      <xdr:row>72</xdr:row>
      <xdr:rowOff>160375</xdr:rowOff>
    </xdr:to>
    <xdr:sp macro="" textlink="">
      <xdr:nvSpPr>
        <xdr:cNvPr id="417" name="円/楕円 416">
          <a:extLst>
            <a:ext uri="{FF2B5EF4-FFF2-40B4-BE49-F238E27FC236}">
              <a16:creationId xmlns:a16="http://schemas.microsoft.com/office/drawing/2014/main" xmlns="" id="{00000000-0008-0000-0600-0000A1010000}"/>
            </a:ext>
          </a:extLst>
        </xdr:cNvPr>
        <xdr:cNvSpPr/>
      </xdr:nvSpPr>
      <xdr:spPr>
        <a:xfrm>
          <a:off x="9588500" y="12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5452</xdr:rowOff>
    </xdr:from>
    <xdr:ext cx="59901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39794" y="1217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231,589</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39646</xdr:rowOff>
    </xdr:from>
    <xdr:to>
      <xdr:col>12</xdr:col>
      <xdr:colOff>561975</xdr:colOff>
      <xdr:row>72</xdr:row>
      <xdr:rowOff>141246</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8699500" y="123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70</xdr:row>
      <xdr:rowOff>157773</xdr:rowOff>
    </xdr:from>
    <xdr:ext cx="59901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50794" y="1215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a:extLst>
            <a:ext uri="{FF2B5EF4-FFF2-40B4-BE49-F238E27FC236}">
              <a16:creationId xmlns:a16="http://schemas.microsoft.com/office/drawing/2014/main" xmlns=""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3" name="普通建設事業費 （ うち更新整備　）最小値テキスト">
          <a:extLst>
            <a:ext uri="{FF2B5EF4-FFF2-40B4-BE49-F238E27FC236}">
              <a16:creationId xmlns:a16="http://schemas.microsoft.com/office/drawing/2014/main" xmlns="" id="{00000000-0008-0000-0600-0000BB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5" name="普通建設事業費 （ うち更新整備　）最大値テキスト">
          <a:extLst>
            <a:ext uri="{FF2B5EF4-FFF2-40B4-BE49-F238E27FC236}">
              <a16:creationId xmlns:a16="http://schemas.microsoft.com/office/drawing/2014/main" xmlns="" id="{00000000-0008-0000-0600-0000BD010000}"/>
            </a:ext>
          </a:extLst>
        </xdr:cNvPr>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100026</xdr:rowOff>
    </xdr:from>
    <xdr:to>
      <xdr:col>15</xdr:col>
      <xdr:colOff>180975</xdr:colOff>
      <xdr:row>98</xdr:row>
      <xdr:rowOff>109796</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9639300" y="16902126"/>
          <a:ext cx="8382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8" name="普通建設事業費 （ うち更新整備　）平均値テキスト">
          <a:extLst>
            <a:ext uri="{FF2B5EF4-FFF2-40B4-BE49-F238E27FC236}">
              <a16:creationId xmlns:a16="http://schemas.microsoft.com/office/drawing/2014/main" xmlns="" id="{00000000-0008-0000-0600-0000C0010000}"/>
            </a:ext>
          </a:extLst>
        </xdr:cNvPr>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100026</xdr:rowOff>
    </xdr:from>
    <xdr:to>
      <xdr:col>14</xdr:col>
      <xdr:colOff>28575</xdr:colOff>
      <xdr:row>98</xdr:row>
      <xdr:rowOff>111593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8750300" y="16902126"/>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16525</xdr:rowOff>
    </xdr:from>
    <xdr:to>
      <xdr:col>12</xdr:col>
      <xdr:colOff>561975</xdr:colOff>
      <xdr:row>98</xdr:row>
      <xdr:rowOff>118125</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8699500" y="1681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134652</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8483111" y="165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58996</xdr:rowOff>
    </xdr:from>
    <xdr:to>
      <xdr:col>15</xdr:col>
      <xdr:colOff>231775</xdr:colOff>
      <xdr:row>98</xdr:row>
      <xdr:rowOff>160596</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10426700" y="168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145373</xdr:rowOff>
    </xdr:from>
    <xdr:ext cx="534377" cy="259045"/>
    <xdr:sp macro="" textlink="">
      <xdr:nvSpPr>
        <xdr:cNvPr id="461" name="普通建設事業費 （ うち更新整備　）該当値テキスト">
          <a:extLst>
            <a:ext uri="{FF2B5EF4-FFF2-40B4-BE49-F238E27FC236}">
              <a16:creationId xmlns:a16="http://schemas.microsoft.com/office/drawing/2014/main" xmlns="" id="{00000000-0008-0000-0600-0000CD010000}"/>
            </a:ext>
          </a:extLst>
        </xdr:cNvPr>
        <xdr:cNvSpPr txBox="1"/>
      </xdr:nvSpPr>
      <xdr:spPr>
        <a:xfrm>
          <a:off x="10528300" y="1677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49226</xdr:rowOff>
    </xdr:from>
    <xdr:to>
      <xdr:col>14</xdr:col>
      <xdr:colOff>79375</xdr:colOff>
      <xdr:row>98</xdr:row>
      <xdr:rowOff>150826</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9588500" y="168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141953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9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60793</xdr:rowOff>
    </xdr:from>
    <xdr:to>
      <xdr:col>12</xdr:col>
      <xdr:colOff>561975</xdr:colOff>
      <xdr:row>98</xdr:row>
      <xdr:rowOff>162393</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8699500" y="168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153520</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95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a:extLst>
            <a:ext uri="{FF2B5EF4-FFF2-40B4-BE49-F238E27FC236}">
              <a16:creationId xmlns:a16="http://schemas.microsoft.com/office/drawing/2014/main" xmlns="" id="{00000000-0008-0000-0600-0000EA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2" name="災害復旧事業費最大値テキスト">
          <a:extLst>
            <a:ext uri="{FF2B5EF4-FFF2-40B4-BE49-F238E27FC236}">
              <a16:creationId xmlns:a16="http://schemas.microsoft.com/office/drawing/2014/main" xmlns="" id="{00000000-0008-0000-0600-0000EC010000}"/>
            </a:ext>
          </a:extLst>
        </xdr:cNvPr>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15303</xdr:rowOff>
    </xdr:from>
    <xdr:to>
      <xdr:col>23</xdr:col>
      <xdr:colOff>517525</xdr:colOff>
      <xdr:row>35</xdr:row>
      <xdr:rowOff>80073</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flipV="1">
          <a:off x="15481300" y="5844603"/>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5" name="災害復旧事業費平均値テキスト">
          <a:extLst>
            <a:ext uri="{FF2B5EF4-FFF2-40B4-BE49-F238E27FC236}">
              <a16:creationId xmlns:a16="http://schemas.microsoft.com/office/drawing/2014/main" xmlns="" id="{00000000-0008-0000-0600-0000EF010000}"/>
            </a:ext>
          </a:extLst>
        </xdr:cNvPr>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80073</xdr:rowOff>
    </xdr:from>
    <xdr:to>
      <xdr:col>22</xdr:col>
      <xdr:colOff>365125</xdr:colOff>
      <xdr:row>35</xdr:row>
      <xdr:rowOff>134994</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4592300" y="6080823"/>
          <a:ext cx="8890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117107</xdr:rowOff>
    </xdr:from>
    <xdr:to>
      <xdr:col>21</xdr:col>
      <xdr:colOff>161925</xdr:colOff>
      <xdr:row>35</xdr:row>
      <xdr:rowOff>134994</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3703300" y="5260607"/>
          <a:ext cx="889000" cy="87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97854</xdr:rowOff>
    </xdr:from>
    <xdr:to>
      <xdr:col>21</xdr:col>
      <xdr:colOff>212725</xdr:colOff>
      <xdr:row>39</xdr:row>
      <xdr:rowOff>28004</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4541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19131</xdr:rowOff>
    </xdr:from>
    <xdr:ext cx="469744"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4357427"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117107</xdr:rowOff>
    </xdr:from>
    <xdr:to>
      <xdr:col>19</xdr:col>
      <xdr:colOff>644525</xdr:colOff>
      <xdr:row>34</xdr:row>
      <xdr:rowOff>17056</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2814300" y="5260607"/>
          <a:ext cx="889000" cy="5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101416</xdr:rowOff>
    </xdr:from>
    <xdr:to>
      <xdr:col>20</xdr:col>
      <xdr:colOff>9525</xdr:colOff>
      <xdr:row>39</xdr:row>
      <xdr:rowOff>31566</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3652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22693</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3468427" y="67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47199</xdr:rowOff>
    </xdr:from>
    <xdr:to>
      <xdr:col>18</xdr:col>
      <xdr:colOff>492125</xdr:colOff>
      <xdr:row>37</xdr:row>
      <xdr:rowOff>148799</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2763500" y="63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139926</xdr:rowOff>
    </xdr:from>
    <xdr:ext cx="534377"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547111" y="64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135953</xdr:rowOff>
    </xdr:from>
    <xdr:to>
      <xdr:col>23</xdr:col>
      <xdr:colOff>568325</xdr:colOff>
      <xdr:row>34</xdr:row>
      <xdr:rowOff>66103</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6268700" y="57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158830</xdr:rowOff>
    </xdr:from>
    <xdr:ext cx="534377" cy="259045"/>
    <xdr:sp macro="" textlink="">
      <xdr:nvSpPr>
        <xdr:cNvPr id="514" name="災害復旧事業費該当値テキスト">
          <a:extLst>
            <a:ext uri="{FF2B5EF4-FFF2-40B4-BE49-F238E27FC236}">
              <a16:creationId xmlns:a16="http://schemas.microsoft.com/office/drawing/2014/main" xmlns="" id="{00000000-0008-0000-0600-000002020000}"/>
            </a:ext>
          </a:extLst>
        </xdr:cNvPr>
        <xdr:cNvSpPr txBox="1"/>
      </xdr:nvSpPr>
      <xdr:spPr>
        <a:xfrm>
          <a:off x="16370300" y="56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46,530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29273</xdr:rowOff>
    </xdr:from>
    <xdr:to>
      <xdr:col>22</xdr:col>
      <xdr:colOff>415925</xdr:colOff>
      <xdr:row>35</xdr:row>
      <xdr:rowOff>130873</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5430500" y="60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147400</xdr:rowOff>
    </xdr:from>
    <xdr:ext cx="534377"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14111" y="58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84194</xdr:rowOff>
    </xdr:from>
    <xdr:to>
      <xdr:col>21</xdr:col>
      <xdr:colOff>212725</xdr:colOff>
      <xdr:row>36</xdr:row>
      <xdr:rowOff>14344</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4541500" y="60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30871</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58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31,247</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66307</xdr:rowOff>
    </xdr:from>
    <xdr:to>
      <xdr:col>20</xdr:col>
      <xdr:colOff>9525</xdr:colOff>
      <xdr:row>30</xdr:row>
      <xdr:rowOff>167907</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3652500" y="52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12984</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36111" y="498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137706</xdr:rowOff>
    </xdr:from>
    <xdr:to>
      <xdr:col>18</xdr:col>
      <xdr:colOff>492125</xdr:colOff>
      <xdr:row>34</xdr:row>
      <xdr:rowOff>67856</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2763500" y="57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84383</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47111" y="55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xmlns=""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xmlns=""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xmlns=""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8" name="フローチャート : 判断 557">
          <a:extLst>
            <a:ext uri="{FF2B5EF4-FFF2-40B4-BE49-F238E27FC236}">
              <a16:creationId xmlns:a16="http://schemas.microsoft.com/office/drawing/2014/main" xmlns="" id="{00000000-0008-0000-0600-00002E020000}"/>
            </a:ext>
          </a:extLst>
        </xdr:cNvPr>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xmlns=""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604" name="公債費最小値テキスト">
          <a:extLst>
            <a:ext uri="{FF2B5EF4-FFF2-40B4-BE49-F238E27FC236}">
              <a16:creationId xmlns:a16="http://schemas.microsoft.com/office/drawing/2014/main" xmlns="" id="{00000000-0008-0000-0600-00005C020000}"/>
            </a:ext>
          </a:extLst>
        </xdr:cNvPr>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606" name="公債費最大値テキスト">
          <a:extLst>
            <a:ext uri="{FF2B5EF4-FFF2-40B4-BE49-F238E27FC236}">
              <a16:creationId xmlns:a16="http://schemas.microsoft.com/office/drawing/2014/main" xmlns="" id="{00000000-0008-0000-0600-00005E020000}"/>
            </a:ext>
          </a:extLst>
        </xdr:cNvPr>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110858</xdr:rowOff>
    </xdr:from>
    <xdr:to>
      <xdr:col>23</xdr:col>
      <xdr:colOff>517525</xdr:colOff>
      <xdr:row>77</xdr:row>
      <xdr:rowOff>122289</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5481300" y="1331250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609" name="公債費平均値テキスト">
          <a:extLst>
            <a:ext uri="{FF2B5EF4-FFF2-40B4-BE49-F238E27FC236}">
              <a16:creationId xmlns:a16="http://schemas.microsoft.com/office/drawing/2014/main" xmlns="" id="{00000000-0008-0000-0600-000061020000}"/>
            </a:ext>
          </a:extLst>
        </xdr:cNvPr>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92472</xdr:rowOff>
    </xdr:from>
    <xdr:to>
      <xdr:col>22</xdr:col>
      <xdr:colOff>365125</xdr:colOff>
      <xdr:row>77</xdr:row>
      <xdr:rowOff>110858</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4592300" y="13294122"/>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86756</xdr:rowOff>
    </xdr:from>
    <xdr:to>
      <xdr:col>21</xdr:col>
      <xdr:colOff>161925</xdr:colOff>
      <xdr:row>77</xdr:row>
      <xdr:rowOff>92472</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3703300" y="1328840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5" name="フローチャート : 判断 614">
          <a:extLst>
            <a:ext uri="{FF2B5EF4-FFF2-40B4-BE49-F238E27FC236}">
              <a16:creationId xmlns:a16="http://schemas.microsoft.com/office/drawing/2014/main" xmlns="" id="{00000000-0008-0000-0600-000067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66273</xdr:rowOff>
    </xdr:from>
    <xdr:to>
      <xdr:col>19</xdr:col>
      <xdr:colOff>644525</xdr:colOff>
      <xdr:row>77</xdr:row>
      <xdr:rowOff>86756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814300" y="13267923"/>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8" name="フローチャート : 判断 617">
          <a:extLst>
            <a:ext uri="{FF2B5EF4-FFF2-40B4-BE49-F238E27FC236}">
              <a16:creationId xmlns:a16="http://schemas.microsoft.com/office/drawing/2014/main" xmlns="" id="{00000000-0008-0000-0600-00006A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71489</xdr:rowOff>
    </xdr:from>
    <xdr:to>
      <xdr:col>23</xdr:col>
      <xdr:colOff>568325</xdr:colOff>
      <xdr:row>78</xdr:row>
      <xdr:rowOff>1639</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62687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49916</xdr:rowOff>
    </xdr:from>
    <xdr:ext cx="534377" cy="259045"/>
    <xdr:sp macro="" textlink="">
      <xdr:nvSpPr>
        <xdr:cNvPr id="628" name="公債費該当値テキスト">
          <a:extLst>
            <a:ext uri="{FF2B5EF4-FFF2-40B4-BE49-F238E27FC236}">
              <a16:creationId xmlns:a16="http://schemas.microsoft.com/office/drawing/2014/main" xmlns="" id="{00000000-0008-0000-0600-000074020000}"/>
            </a:ext>
          </a:extLst>
        </xdr:cNvPr>
        <xdr:cNvSpPr txBox="1"/>
      </xdr:nvSpPr>
      <xdr:spPr>
        <a:xfrm>
          <a:off x="16370300" y="132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60058</xdr:rowOff>
    </xdr:from>
    <xdr:to>
      <xdr:col>22</xdr:col>
      <xdr:colOff>415925</xdr:colOff>
      <xdr:row>77</xdr:row>
      <xdr:rowOff>161658</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5430500" y="132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152785</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3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41672</xdr:rowOff>
    </xdr:from>
    <xdr:to>
      <xdr:col>21</xdr:col>
      <xdr:colOff>212725</xdr:colOff>
      <xdr:row>77</xdr:row>
      <xdr:rowOff>143272</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4541500" y="13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134399</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33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35956</xdr:rowOff>
    </xdr:from>
    <xdr:to>
      <xdr:col>20</xdr:col>
      <xdr:colOff>9525</xdr:colOff>
      <xdr:row>77</xdr:row>
      <xdr:rowOff>137556</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3652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128683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3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15473</xdr:rowOff>
    </xdr:from>
    <xdr:to>
      <xdr:col>18</xdr:col>
      <xdr:colOff>492125</xdr:colOff>
      <xdr:row>77</xdr:row>
      <xdr:rowOff>117073</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2763500" y="132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108200</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33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127398</xdr:rowOff>
    </xdr:from>
    <xdr:to>
      <xdr:col>23</xdr:col>
      <xdr:colOff>516889</xdr:colOff>
      <xdr:row>98</xdr:row>
      <xdr:rowOff>137965</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flipV="1">
          <a:off x="16317595" y="16758048"/>
          <a:ext cx="1269" cy="18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143258</xdr:rowOff>
    </xdr:from>
    <xdr:ext cx="378565" cy="259045"/>
    <xdr:sp macro="" textlink="">
      <xdr:nvSpPr>
        <xdr:cNvPr id="659" name="積立金最小値テキスト">
          <a:extLst>
            <a:ext uri="{FF2B5EF4-FFF2-40B4-BE49-F238E27FC236}">
              <a16:creationId xmlns:a16="http://schemas.microsoft.com/office/drawing/2014/main" xmlns="" id="{00000000-0008-0000-0600-000093020000}"/>
            </a:ext>
          </a:extLst>
        </xdr:cNvPr>
        <xdr:cNvSpPr txBox="1"/>
      </xdr:nvSpPr>
      <xdr:spPr>
        <a:xfrm>
          <a:off x="16370300" y="1694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98</xdr:row>
      <xdr:rowOff>137965</xdr:rowOff>
    </xdr:from>
    <xdr:to>
      <xdr:col>23</xdr:col>
      <xdr:colOff>606425</xdr:colOff>
      <xdr:row>98</xdr:row>
      <xdr:rowOff>137965</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6230600" y="169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74075</xdr:rowOff>
    </xdr:from>
    <xdr:ext cx="534377" cy="259045"/>
    <xdr:sp macro="" textlink="">
      <xdr:nvSpPr>
        <xdr:cNvPr id="661" name="積立金最大値テキスト">
          <a:extLst>
            <a:ext uri="{FF2B5EF4-FFF2-40B4-BE49-F238E27FC236}">
              <a16:creationId xmlns:a16="http://schemas.microsoft.com/office/drawing/2014/main" xmlns="" id="{00000000-0008-0000-0600-000095020000}"/>
            </a:ext>
          </a:extLst>
        </xdr:cNvPr>
        <xdr:cNvSpPr txBox="1"/>
      </xdr:nvSpPr>
      <xdr:spPr>
        <a:xfrm>
          <a:off x="16370300" y="1653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97</xdr:row>
      <xdr:rowOff>127398</xdr:rowOff>
    </xdr:from>
    <xdr:to>
      <xdr:col>23</xdr:col>
      <xdr:colOff>606425</xdr:colOff>
      <xdr:row>97</xdr:row>
      <xdr:rowOff>127398</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6230600" y="1675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152259</xdr:rowOff>
    </xdr:from>
    <xdr:to>
      <xdr:col>23</xdr:col>
      <xdr:colOff>517525</xdr:colOff>
      <xdr:row>97</xdr:row>
      <xdr:rowOff>136327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5481300" y="16268559"/>
          <a:ext cx="838200" cy="4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16257</xdr:rowOff>
    </xdr:from>
    <xdr:ext cx="534377" cy="259045"/>
    <xdr:sp macro="" textlink="">
      <xdr:nvSpPr>
        <xdr:cNvPr id="664" name="積立金平均値テキスト">
          <a:extLst>
            <a:ext uri="{FF2B5EF4-FFF2-40B4-BE49-F238E27FC236}">
              <a16:creationId xmlns:a16="http://schemas.microsoft.com/office/drawing/2014/main" xmlns="" id="{00000000-0008-0000-0600-000098020000}"/>
            </a:ext>
          </a:extLst>
        </xdr:cNvPr>
        <xdr:cNvSpPr txBox="1"/>
      </xdr:nvSpPr>
      <xdr:spPr>
        <a:xfrm>
          <a:off x="16370300" y="16818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37830</xdr:rowOff>
    </xdr:from>
    <xdr:to>
      <xdr:col>23</xdr:col>
      <xdr:colOff>568325</xdr:colOff>
      <xdr:row>98</xdr:row>
      <xdr:rowOff>139430</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62687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143139</xdr:rowOff>
    </xdr:from>
    <xdr:to>
      <xdr:col>22</xdr:col>
      <xdr:colOff>365125</xdr:colOff>
      <xdr:row>94</xdr:row>
      <xdr:rowOff>152259</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4592300" y="16259439"/>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29510</xdr:rowOff>
    </xdr:from>
    <xdr:to>
      <xdr:col>22</xdr:col>
      <xdr:colOff>415925</xdr:colOff>
      <xdr:row>98</xdr:row>
      <xdr:rowOff>131110</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5430500" y="168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122237</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5214111" y="1692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143139</xdr:rowOff>
    </xdr:from>
    <xdr:to>
      <xdr:col>21</xdr:col>
      <xdr:colOff>161925</xdr:colOff>
      <xdr:row>95</xdr:row>
      <xdr:rowOff>30522</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3703300" y="16259439"/>
          <a:ext cx="889000" cy="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39063</xdr:rowOff>
    </xdr:from>
    <xdr:to>
      <xdr:col>21</xdr:col>
      <xdr:colOff>212725</xdr:colOff>
      <xdr:row>98</xdr:row>
      <xdr:rowOff>140663</xdr:rowOff>
    </xdr:to>
    <xdr:sp macro="" textlink="">
      <xdr:nvSpPr>
        <xdr:cNvPr id="670" name="フローチャート : 判断 669">
          <a:extLst>
            <a:ext uri="{FF2B5EF4-FFF2-40B4-BE49-F238E27FC236}">
              <a16:creationId xmlns:a16="http://schemas.microsoft.com/office/drawing/2014/main" xmlns="" id="{00000000-0008-0000-0600-00009E020000}"/>
            </a:ext>
          </a:extLst>
        </xdr:cNvPr>
        <xdr:cNvSpPr/>
      </xdr:nvSpPr>
      <xdr:spPr>
        <a:xfrm>
          <a:off x="14541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131790</xdr:rowOff>
    </xdr:from>
    <xdr:ext cx="534377"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4325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29649</xdr:rowOff>
    </xdr:from>
    <xdr:to>
      <xdr:col>19</xdr:col>
      <xdr:colOff>644525</xdr:colOff>
      <xdr:row>95</xdr:row>
      <xdr:rowOff>30522</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814300" y="15631599"/>
          <a:ext cx="889000" cy="6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41084</xdr:rowOff>
    </xdr:from>
    <xdr:to>
      <xdr:col>20</xdr:col>
      <xdr:colOff>9525</xdr:colOff>
      <xdr:row>98</xdr:row>
      <xdr:rowOff>142684</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3652500" y="1684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133811</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3436111"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27231</xdr:rowOff>
    </xdr:from>
    <xdr:to>
      <xdr:col>18</xdr:col>
      <xdr:colOff>492125</xdr:colOff>
      <xdr:row>97</xdr:row>
      <xdr:rowOff>128831</xdr:rowOff>
    </xdr:to>
    <xdr:sp macro="" textlink="">
      <xdr:nvSpPr>
        <xdr:cNvPr id="675" name="フローチャート : 判断 674">
          <a:extLst>
            <a:ext uri="{FF2B5EF4-FFF2-40B4-BE49-F238E27FC236}">
              <a16:creationId xmlns:a16="http://schemas.microsoft.com/office/drawing/2014/main" xmlns="" id="{00000000-0008-0000-0600-0000A3020000}"/>
            </a:ext>
          </a:extLst>
        </xdr:cNvPr>
        <xdr:cNvSpPr/>
      </xdr:nvSpPr>
      <xdr:spPr>
        <a:xfrm>
          <a:off x="12763500" y="1665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119958</xdr:rowOff>
    </xdr:from>
    <xdr:ext cx="59901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2514794" y="1675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85527</xdr:rowOff>
    </xdr:from>
    <xdr:to>
      <xdr:col>23</xdr:col>
      <xdr:colOff>568325</xdr:colOff>
      <xdr:row>98</xdr:row>
      <xdr:rowOff>15677</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6268700" y="167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29627</xdr:rowOff>
    </xdr:from>
    <xdr:ext cx="534377" cy="259045"/>
    <xdr:sp macro="" textlink="">
      <xdr:nvSpPr>
        <xdr:cNvPr id="683" name="積立金該当値テキスト">
          <a:extLst>
            <a:ext uri="{FF2B5EF4-FFF2-40B4-BE49-F238E27FC236}">
              <a16:creationId xmlns:a16="http://schemas.microsoft.com/office/drawing/2014/main" xmlns="" id="{00000000-0008-0000-0600-0000AB020000}"/>
            </a:ext>
          </a:extLst>
        </xdr:cNvPr>
        <xdr:cNvSpPr txBox="1"/>
      </xdr:nvSpPr>
      <xdr:spPr>
        <a:xfrm>
          <a:off x="16370300" y="1666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76,476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101459</xdr:rowOff>
    </xdr:from>
    <xdr:to>
      <xdr:col>22</xdr:col>
      <xdr:colOff>415925</xdr:colOff>
      <xdr:row>95</xdr:row>
      <xdr:rowOff>31609</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5430500" y="162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48136</xdr:rowOff>
    </xdr:from>
    <xdr:ext cx="59901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181794" y="1599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92339</xdr:rowOff>
    </xdr:from>
    <xdr:to>
      <xdr:col>21</xdr:col>
      <xdr:colOff>212725</xdr:colOff>
      <xdr:row>95</xdr:row>
      <xdr:rowOff>22489</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4541500" y="162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39016</xdr:rowOff>
    </xdr:from>
    <xdr:ext cx="59901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292794" y="1598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151172</xdr:rowOff>
    </xdr:from>
    <xdr:to>
      <xdr:col>20</xdr:col>
      <xdr:colOff>9525</xdr:colOff>
      <xdr:row>95</xdr:row>
      <xdr:rowOff>81322</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3652500" y="162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97849</xdr:rowOff>
    </xdr:from>
    <xdr:ext cx="59901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03794" y="1604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150299</xdr:rowOff>
    </xdr:from>
    <xdr:to>
      <xdr:col>18</xdr:col>
      <xdr:colOff>492125</xdr:colOff>
      <xdr:row>91</xdr:row>
      <xdr:rowOff>80449</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2763500" y="155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96976</xdr:rowOff>
    </xdr:from>
    <xdr:ext cx="59901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14794" y="153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6" name="投資及び出資金最小値テキスト">
          <a:extLst>
            <a:ext uri="{FF2B5EF4-FFF2-40B4-BE49-F238E27FC236}">
              <a16:creationId xmlns:a16="http://schemas.microsoft.com/office/drawing/2014/main" xmlns="" id="{00000000-0008-0000-0600-0000C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8" name="投資及び出資金最大値テキスト">
          <a:extLst>
            <a:ext uri="{FF2B5EF4-FFF2-40B4-BE49-F238E27FC236}">
              <a16:creationId xmlns:a16="http://schemas.microsoft.com/office/drawing/2014/main" xmlns="" id="{00000000-0008-0000-0600-0000CE020000}"/>
            </a:ext>
          </a:extLst>
        </xdr:cNvPr>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21" name="投資及び出資金平均値テキスト">
          <a:extLst>
            <a:ext uri="{FF2B5EF4-FFF2-40B4-BE49-F238E27FC236}">
              <a16:creationId xmlns:a16="http://schemas.microsoft.com/office/drawing/2014/main" xmlns="" id="{00000000-0008-0000-0600-0000D1020000}"/>
            </a:ext>
          </a:extLst>
        </xdr:cNvPr>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27" name="フローチャート : 判断 726">
          <a:extLst>
            <a:ext uri="{FF2B5EF4-FFF2-40B4-BE49-F238E27FC236}">
              <a16:creationId xmlns:a16="http://schemas.microsoft.com/office/drawing/2014/main" xmlns="" id="{00000000-0008-0000-0600-0000D7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0" name="投資及び出資金該当値テキスト">
          <a:extLst>
            <a:ext uri="{FF2B5EF4-FFF2-40B4-BE49-F238E27FC236}">
              <a16:creationId xmlns:a16="http://schemas.microsoft.com/office/drawing/2014/main" xmlns="" id="{00000000-0008-0000-0600-0000E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86208</xdr:rowOff>
    </xdr:from>
    <xdr:to>
      <xdr:col>32</xdr:col>
      <xdr:colOff>187325</xdr:colOff>
      <xdr:row>58</xdr:row>
      <xdr:rowOff>89930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030308"/>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76867</xdr:rowOff>
    </xdr:from>
    <xdr:to>
      <xdr:col>31</xdr:col>
      <xdr:colOff>34925</xdr:colOff>
      <xdr:row>58</xdr:row>
      <xdr:rowOff>86208</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0434300" y="10020967"/>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76867</xdr:rowOff>
    </xdr:from>
    <xdr:to>
      <xdr:col>29</xdr:col>
      <xdr:colOff>517525</xdr:colOff>
      <xdr:row>58</xdr:row>
      <xdr:rowOff>82550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19545300" y="10020967"/>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6" name="フローチャート : 判断 785">
          <a:extLst>
            <a:ext uri="{FF2B5EF4-FFF2-40B4-BE49-F238E27FC236}">
              <a16:creationId xmlns:a16="http://schemas.microsoft.com/office/drawing/2014/main" xmlns="" id="{00000000-0008-0000-0600-000012030000}"/>
            </a:ext>
          </a:extLst>
        </xdr:cNvPr>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33924</xdr:rowOff>
    </xdr:from>
    <xdr:to>
      <xdr:col>28</xdr:col>
      <xdr:colOff>314325</xdr:colOff>
      <xdr:row>58</xdr:row>
      <xdr:rowOff>82550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9978024"/>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14586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39130</xdr:rowOff>
    </xdr:from>
    <xdr:to>
      <xdr:col>32</xdr:col>
      <xdr:colOff>238125</xdr:colOff>
      <xdr:row>58</xdr:row>
      <xdr:rowOff>140730</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22110700" y="99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62007</xdr:rowOff>
    </xdr:from>
    <xdr:ext cx="469744"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83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35408</xdr:rowOff>
    </xdr:from>
    <xdr:to>
      <xdr:col>31</xdr:col>
      <xdr:colOff>85725</xdr:colOff>
      <xdr:row>58</xdr:row>
      <xdr:rowOff>137008</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1272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153535</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7" y="97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26067</xdr:rowOff>
    </xdr:from>
    <xdr:to>
      <xdr:col>29</xdr:col>
      <xdr:colOff>568325</xdr:colOff>
      <xdr:row>58</xdr:row>
      <xdr:rowOff>127667</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0383500" y="99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144194</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7" y="97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31750</xdr:rowOff>
    </xdr:from>
    <xdr:to>
      <xdr:col>28</xdr:col>
      <xdr:colOff>365125</xdr:colOff>
      <xdr:row>58</xdr:row>
      <xdr:rowOff>133350</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19494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149877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7"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154574</xdr:rowOff>
    </xdr:from>
    <xdr:to>
      <xdr:col>27</xdr:col>
      <xdr:colOff>161925</xdr:colOff>
      <xdr:row>58</xdr:row>
      <xdr:rowOff>84724</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18605500" y="99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101251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7" y="97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32" name="繰出金最小値テキスト">
          <a:extLst>
            <a:ext uri="{FF2B5EF4-FFF2-40B4-BE49-F238E27FC236}">
              <a16:creationId xmlns:a16="http://schemas.microsoft.com/office/drawing/2014/main" xmlns="" id="{00000000-0008-0000-0600-000040030000}"/>
            </a:ext>
          </a:extLst>
        </xdr:cNvPr>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34" name="繰出金最大値テキスト">
          <a:extLst>
            <a:ext uri="{FF2B5EF4-FFF2-40B4-BE49-F238E27FC236}">
              <a16:creationId xmlns:a16="http://schemas.microsoft.com/office/drawing/2014/main" xmlns="" id="{00000000-0008-0000-0600-000042030000}"/>
            </a:ext>
          </a:extLst>
        </xdr:cNvPr>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23007</xdr:rowOff>
    </xdr:from>
    <xdr:to>
      <xdr:col>32</xdr:col>
      <xdr:colOff>187325</xdr:colOff>
      <xdr:row>71</xdr:row>
      <xdr:rowOff>142032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1323300" y="12195957"/>
          <a:ext cx="838200" cy="1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37" name="繰出金平均値テキスト">
          <a:extLst>
            <a:ext uri="{FF2B5EF4-FFF2-40B4-BE49-F238E27FC236}">
              <a16:creationId xmlns:a16="http://schemas.microsoft.com/office/drawing/2014/main" xmlns="" id="{00000000-0008-0000-0600-000045030000}"/>
            </a:ext>
          </a:extLst>
        </xdr:cNvPr>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142032</xdr:rowOff>
    </xdr:from>
    <xdr:to>
      <xdr:col>31</xdr:col>
      <xdr:colOff>34925</xdr:colOff>
      <xdr:row>74</xdr:row>
      <xdr:rowOff>40503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0434300" y="12314982"/>
          <a:ext cx="889000" cy="4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40503</xdr:rowOff>
    </xdr:from>
    <xdr:to>
      <xdr:col>29</xdr:col>
      <xdr:colOff>517525</xdr:colOff>
      <xdr:row>75</xdr:row>
      <xdr:rowOff>165608</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19545300" y="12727803"/>
          <a:ext cx="889000" cy="29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73577</xdr:rowOff>
    </xdr:from>
    <xdr:to>
      <xdr:col>29</xdr:col>
      <xdr:colOff>568325</xdr:colOff>
      <xdr:row>77</xdr:row>
      <xdr:rowOff>3727</xdr:rowOff>
    </xdr:to>
    <xdr:sp macro="" textlink="">
      <xdr:nvSpPr>
        <xdr:cNvPr id="843" name="フローチャート : 判断 842">
          <a:extLst>
            <a:ext uri="{FF2B5EF4-FFF2-40B4-BE49-F238E27FC236}">
              <a16:creationId xmlns:a16="http://schemas.microsoft.com/office/drawing/2014/main" xmlns="" id="{00000000-0008-0000-0600-00004B030000}"/>
            </a:ext>
          </a:extLst>
        </xdr:cNvPr>
        <xdr:cNvSpPr/>
      </xdr:nvSpPr>
      <xdr:spPr>
        <a:xfrm>
          <a:off x="20383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166304</xdr:rowOff>
    </xdr:from>
    <xdr:ext cx="534377"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0167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155085</xdr:rowOff>
    </xdr:from>
    <xdr:to>
      <xdr:col>28</xdr:col>
      <xdr:colOff>314325</xdr:colOff>
      <xdr:row>75</xdr:row>
      <xdr:rowOff>165608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656300" y="13013835"/>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94607</xdr:rowOff>
    </xdr:from>
    <xdr:to>
      <xdr:col>28</xdr:col>
      <xdr:colOff>365125</xdr:colOff>
      <xdr:row>77</xdr:row>
      <xdr:rowOff>24757</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19494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15884</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9278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91506</xdr:rowOff>
    </xdr:from>
    <xdr:to>
      <xdr:col>27</xdr:col>
      <xdr:colOff>161925</xdr:colOff>
      <xdr:row>77</xdr:row>
      <xdr:rowOff>21656</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18605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12783</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8389111" y="132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143657</xdr:rowOff>
    </xdr:from>
    <xdr:to>
      <xdr:col>32</xdr:col>
      <xdr:colOff>238125</xdr:colOff>
      <xdr:row>71</xdr:row>
      <xdr:rowOff>73807</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22110700" y="121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96684</xdr:rowOff>
    </xdr:from>
    <xdr:ext cx="599010" cy="259045"/>
    <xdr:sp macro="" textlink="">
      <xdr:nvSpPr>
        <xdr:cNvPr id="856" name="繰出金該当値テキスト">
          <a:extLst>
            <a:ext uri="{FF2B5EF4-FFF2-40B4-BE49-F238E27FC236}">
              <a16:creationId xmlns:a16="http://schemas.microsoft.com/office/drawing/2014/main" xmlns="" id="{00000000-0008-0000-0600-000058030000}"/>
            </a:ext>
          </a:extLst>
        </xdr:cNvPr>
        <xdr:cNvSpPr txBox="1"/>
      </xdr:nvSpPr>
      <xdr:spPr>
        <a:xfrm>
          <a:off x="22212300" y="1209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182,814</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91232</xdr:rowOff>
    </xdr:from>
    <xdr:to>
      <xdr:col>31</xdr:col>
      <xdr:colOff>85725</xdr:colOff>
      <xdr:row>72</xdr:row>
      <xdr:rowOff>21382</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1272500" y="122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37909</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23794" y="1203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167,194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161153</xdr:rowOff>
    </xdr:from>
    <xdr:to>
      <xdr:col>29</xdr:col>
      <xdr:colOff>568325</xdr:colOff>
      <xdr:row>74</xdr:row>
      <xdr:rowOff>91303</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20383500" y="126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107830</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34794" y="124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114808</xdr:rowOff>
    </xdr:from>
    <xdr:to>
      <xdr:col>28</xdr:col>
      <xdr:colOff>365125</xdr:colOff>
      <xdr:row>76</xdr:row>
      <xdr:rowOff>44958</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19494500" y="129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61485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104285</xdr:rowOff>
    </xdr:from>
    <xdr:to>
      <xdr:col>27</xdr:col>
      <xdr:colOff>161925</xdr:colOff>
      <xdr:row>76</xdr:row>
      <xdr:rowOff>34435</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18605500" y="129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50962</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7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xmlns=""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xmlns=""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xmlns=""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a:extLst>
            <a:ext uri="{FF2B5EF4-FFF2-40B4-BE49-F238E27FC236}">
              <a16:creationId xmlns:a16="http://schemas.microsoft.com/office/drawing/2014/main" xmlns=""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xmlns=""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a16="http://schemas.microsoft.com/office/drawing/2014/main" xmlns=""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baseline="0">
              <a:latin typeface="+mj-ea"/>
              <a:ea typeface="+mj-ea"/>
            </a:rPr>
            <a:t>災害復旧事業費は住民</a:t>
          </a:r>
          <a:r>
            <a:rPr kumimoji="1" lang="en-US" altLang="ja-JP" sz="1300" baseline="0">
              <a:latin typeface="+mj-ea"/>
              <a:ea typeface="+mj-ea"/>
            </a:rPr>
            <a:t>1</a:t>
          </a:r>
          <a:r>
            <a:rPr kumimoji="1" lang="ja-JP" altLang="en-US" sz="1300" baseline="0">
              <a:latin typeface="+mj-ea"/>
              <a:ea typeface="+mj-ea"/>
            </a:rPr>
            <a:t>人当たり</a:t>
          </a:r>
          <a:r>
            <a:rPr kumimoji="1" lang="en-US" altLang="ja-JP" sz="1300" baseline="0">
              <a:latin typeface="+mj-ea"/>
              <a:ea typeface="+mj-ea"/>
            </a:rPr>
            <a:t>46,530</a:t>
          </a:r>
          <a:r>
            <a:rPr kumimoji="1" lang="ja-JP" altLang="en-US" sz="1300" baseline="0">
              <a:latin typeface="+mj-ea"/>
              <a:ea typeface="+mj-ea"/>
            </a:rPr>
            <a:t>円、普通建設事業は住民</a:t>
          </a:r>
          <a:r>
            <a:rPr kumimoji="1" lang="en-US" altLang="ja-JP" sz="1300" baseline="0">
              <a:latin typeface="+mj-ea"/>
              <a:ea typeface="+mj-ea"/>
            </a:rPr>
            <a:t>1</a:t>
          </a:r>
          <a:r>
            <a:rPr kumimoji="1" lang="ja-JP" altLang="en-US" sz="1300" baseline="0">
              <a:latin typeface="+mj-ea"/>
              <a:ea typeface="+mj-ea"/>
            </a:rPr>
            <a:t>人当たり</a:t>
          </a:r>
          <a:r>
            <a:rPr kumimoji="1" lang="en-US" altLang="ja-JP" sz="1300" baseline="0">
              <a:latin typeface="+mj-ea"/>
              <a:ea typeface="+mj-ea"/>
            </a:rPr>
            <a:t>245,670</a:t>
          </a:r>
          <a:r>
            <a:rPr kumimoji="1" lang="ja-JP" altLang="en-US" sz="1300" baseline="0">
              <a:latin typeface="+mj-ea"/>
              <a:ea typeface="+mj-ea"/>
            </a:rPr>
            <a:t>円となっており、それぞれ類似団体と比較して</a:t>
          </a:r>
          <a:r>
            <a:rPr kumimoji="1" lang="en-US" altLang="ja-JP" sz="1300" baseline="0">
              <a:latin typeface="+mj-ea"/>
              <a:ea typeface="+mj-ea"/>
            </a:rPr>
            <a:t>1</a:t>
          </a:r>
          <a:r>
            <a:rPr kumimoji="1" lang="ja-JP" altLang="en-US" sz="1300" baseline="0">
              <a:latin typeface="+mj-ea"/>
              <a:ea typeface="+mj-ea"/>
            </a:rPr>
            <a:t>人当たりのコストが高い状況となっている。災害復旧事業費については、</a:t>
          </a:r>
          <a:r>
            <a:rPr kumimoji="1" lang="ja-JP" altLang="ja-JP" sz="1300" baseline="0">
              <a:solidFill>
                <a:schemeClr val="dk1"/>
              </a:solidFill>
              <a:effectLst/>
              <a:latin typeface="+mn-lt"/>
              <a:ea typeface="+mn-ea"/>
              <a:cs typeface="+mn-cs"/>
            </a:rPr>
            <a:t>前年度比</a:t>
          </a:r>
          <a:r>
            <a:rPr kumimoji="1" lang="en-US" altLang="ja-JP" sz="1300" baseline="0">
              <a:solidFill>
                <a:schemeClr val="dk1"/>
              </a:solidFill>
              <a:effectLst/>
              <a:latin typeface="+mn-lt"/>
              <a:ea typeface="+mn-ea"/>
              <a:cs typeface="+mn-cs"/>
            </a:rPr>
            <a:t>36</a:t>
          </a:r>
          <a:r>
            <a:rPr kumimoji="1" lang="ja-JP" altLang="ja-JP" sz="1300" baseline="0">
              <a:solidFill>
                <a:schemeClr val="dk1"/>
              </a:solidFill>
              <a:effectLst/>
              <a:latin typeface="+mn-lt"/>
              <a:ea typeface="+mn-ea"/>
              <a:cs typeface="+mn-cs"/>
            </a:rPr>
            <a:t>％増</a:t>
          </a:r>
          <a:r>
            <a:rPr kumimoji="1" lang="ja-JP" altLang="en-US" sz="1300" baseline="0">
              <a:solidFill>
                <a:schemeClr val="dk1"/>
              </a:solidFill>
              <a:effectLst/>
              <a:latin typeface="+mn-lt"/>
              <a:ea typeface="+mn-ea"/>
              <a:cs typeface="+mn-cs"/>
            </a:rPr>
            <a:t>となっており、</a:t>
          </a:r>
          <a:r>
            <a:rPr kumimoji="1" lang="ja-JP" altLang="en-US" sz="1300" baseline="0">
              <a:latin typeface="+mj-ea"/>
              <a:ea typeface="+mj-ea"/>
            </a:rPr>
            <a:t>橋梁（松島大橋）災害復旧事業により数値が高くなっ</a:t>
          </a:r>
          <a:r>
            <a:rPr kumimoji="1" lang="ja-JP" altLang="en-US" sz="1300" baseline="0">
              <a:solidFill>
                <a:schemeClr val="dk1"/>
              </a:solidFill>
              <a:effectLst/>
              <a:latin typeface="+mj-ea"/>
              <a:ea typeface="+mj-ea"/>
              <a:cs typeface="+mn-cs"/>
            </a:rPr>
            <a:t>ている</a:t>
          </a:r>
          <a:r>
            <a:rPr kumimoji="1" lang="ja-JP" altLang="en-US" sz="1300" baseline="0">
              <a:latin typeface="+mj-ea"/>
              <a:ea typeface="+mj-ea"/>
            </a:rPr>
            <a:t>。また、普通建設事業については、前年度比</a:t>
          </a:r>
          <a:r>
            <a:rPr kumimoji="1" lang="en-US" altLang="ja-JP" sz="1300" baseline="0">
              <a:latin typeface="+mj-ea"/>
              <a:ea typeface="+mj-ea"/>
            </a:rPr>
            <a:t>23</a:t>
          </a:r>
          <a:r>
            <a:rPr kumimoji="1" lang="ja-JP" altLang="en-US" sz="1300" baseline="0">
              <a:latin typeface="+mj-ea"/>
              <a:ea typeface="+mj-ea"/>
            </a:rPr>
            <a:t>％減となってはいるものの、避難道路整備や漁港防潮堤工事等今後も多額の支出が見込まれる。また、繰出金は住民</a:t>
          </a:r>
          <a:r>
            <a:rPr kumimoji="1" lang="en-US" altLang="ja-JP" sz="1300" baseline="0">
              <a:latin typeface="+mj-ea"/>
              <a:ea typeface="+mj-ea"/>
            </a:rPr>
            <a:t>1</a:t>
          </a:r>
          <a:r>
            <a:rPr kumimoji="1" lang="ja-JP" altLang="en-US" sz="1300" baseline="0">
              <a:latin typeface="+mj-ea"/>
              <a:ea typeface="+mj-ea"/>
            </a:rPr>
            <a:t>人当たり</a:t>
          </a:r>
          <a:r>
            <a:rPr kumimoji="1" lang="en-US" altLang="ja-JP" sz="1300" baseline="0">
              <a:latin typeface="+mj-ea"/>
              <a:ea typeface="+mj-ea"/>
            </a:rPr>
            <a:t>182,814</a:t>
          </a:r>
          <a:r>
            <a:rPr kumimoji="1" lang="ja-JP" altLang="en-US" sz="1300" baseline="0">
              <a:latin typeface="+mj-ea"/>
              <a:ea typeface="+mj-ea"/>
            </a:rPr>
            <a:t>円、</a:t>
          </a:r>
          <a:r>
            <a:rPr kumimoji="1" lang="ja-JP" altLang="ja-JP" sz="1300" baseline="0">
              <a:solidFill>
                <a:schemeClr val="dk1"/>
              </a:solidFill>
              <a:effectLst/>
              <a:latin typeface="+mj-ea"/>
              <a:ea typeface="+mj-ea"/>
              <a:cs typeface="+mn-cs"/>
            </a:rPr>
            <a:t>類似団体と比較して</a:t>
          </a:r>
          <a:r>
            <a:rPr kumimoji="1" lang="en-US" altLang="ja-JP" sz="1300" baseline="0">
              <a:solidFill>
                <a:schemeClr val="dk1"/>
              </a:solidFill>
              <a:effectLst/>
              <a:latin typeface="+mj-ea"/>
              <a:ea typeface="+mj-ea"/>
              <a:cs typeface="+mn-cs"/>
            </a:rPr>
            <a:t>1</a:t>
          </a:r>
          <a:r>
            <a:rPr kumimoji="1" lang="ja-JP" altLang="ja-JP" sz="1300" baseline="0">
              <a:solidFill>
                <a:schemeClr val="dk1"/>
              </a:solidFill>
              <a:effectLst/>
              <a:latin typeface="+mj-ea"/>
              <a:ea typeface="+mj-ea"/>
              <a:cs typeface="+mn-cs"/>
            </a:rPr>
            <a:t>人当たりのコストが高い状況となって</a:t>
          </a:r>
          <a:r>
            <a:rPr kumimoji="1" lang="ja-JP" altLang="en-US" sz="1300" baseline="0">
              <a:solidFill>
                <a:schemeClr val="dk1"/>
              </a:solidFill>
              <a:effectLst/>
              <a:latin typeface="+mj-ea"/>
              <a:ea typeface="+mj-ea"/>
              <a:cs typeface="+mn-cs"/>
            </a:rPr>
            <a:t>いる。これは復興交付金事業に伴う下水道事業特別会計への繰出金が増となったことによるものである。また、積立金については、住民</a:t>
          </a:r>
          <a:r>
            <a:rPr kumimoji="1" lang="en-US" altLang="ja-JP" sz="1300" baseline="0">
              <a:solidFill>
                <a:schemeClr val="dk1"/>
              </a:solidFill>
              <a:effectLst/>
              <a:latin typeface="+mj-ea"/>
              <a:ea typeface="+mj-ea"/>
              <a:cs typeface="+mn-cs"/>
            </a:rPr>
            <a:t>1</a:t>
          </a:r>
          <a:r>
            <a:rPr kumimoji="1" lang="ja-JP" altLang="en-US" sz="1300" baseline="0">
              <a:solidFill>
                <a:schemeClr val="dk1"/>
              </a:solidFill>
              <a:effectLst/>
              <a:latin typeface="+mj-ea"/>
              <a:ea typeface="+mj-ea"/>
              <a:cs typeface="+mn-cs"/>
            </a:rPr>
            <a:t>人当たり</a:t>
          </a:r>
          <a:r>
            <a:rPr kumimoji="1" lang="en-US" altLang="ja-JP" sz="1300" baseline="0">
              <a:solidFill>
                <a:schemeClr val="dk1"/>
              </a:solidFill>
              <a:effectLst/>
              <a:latin typeface="+mj-ea"/>
              <a:ea typeface="+mj-ea"/>
              <a:cs typeface="+mn-cs"/>
            </a:rPr>
            <a:t>76,476</a:t>
          </a:r>
          <a:r>
            <a:rPr kumimoji="1" lang="ja-JP" altLang="en-US" sz="1300" baseline="0">
              <a:solidFill>
                <a:schemeClr val="dk1"/>
              </a:solidFill>
              <a:effectLst/>
              <a:latin typeface="+mj-ea"/>
              <a:ea typeface="+mj-ea"/>
              <a:cs typeface="+mn-cs"/>
            </a:rPr>
            <a:t>円となっており、類似団体と比較して</a:t>
          </a:r>
          <a:r>
            <a:rPr kumimoji="1" lang="en-US" altLang="ja-JP" sz="1300" baseline="0">
              <a:solidFill>
                <a:schemeClr val="dk1"/>
              </a:solidFill>
              <a:effectLst/>
              <a:latin typeface="+mj-ea"/>
              <a:ea typeface="+mj-ea"/>
              <a:cs typeface="+mn-cs"/>
            </a:rPr>
            <a:t>1</a:t>
          </a:r>
          <a:r>
            <a:rPr kumimoji="1" lang="ja-JP" altLang="en-US" sz="1300" baseline="0">
              <a:solidFill>
                <a:schemeClr val="dk1"/>
              </a:solidFill>
              <a:effectLst/>
              <a:latin typeface="+mj-ea"/>
              <a:ea typeface="+mj-ea"/>
              <a:cs typeface="+mn-cs"/>
            </a:rPr>
            <a:t>人当たりのコストが高い状況となってはいるものの前年度比</a:t>
          </a:r>
          <a:r>
            <a:rPr kumimoji="1" lang="en-US" altLang="ja-JP" sz="1300" baseline="0">
              <a:solidFill>
                <a:schemeClr val="dk1"/>
              </a:solidFill>
              <a:effectLst/>
              <a:latin typeface="+mj-ea"/>
              <a:ea typeface="+mj-ea"/>
              <a:cs typeface="+mn-cs"/>
            </a:rPr>
            <a:t>74</a:t>
          </a:r>
          <a:r>
            <a:rPr kumimoji="1" lang="ja-JP" altLang="en-US" sz="1300" baseline="0">
              <a:solidFill>
                <a:schemeClr val="dk1"/>
              </a:solidFill>
              <a:effectLst/>
              <a:latin typeface="+mj-ea"/>
              <a:ea typeface="+mj-ea"/>
              <a:cs typeface="+mn-cs"/>
            </a:rPr>
            <a:t>％減となった理由としては、震災復興交付金の積立金の減によるものである。</a:t>
          </a:r>
          <a:endParaRPr kumimoji="1" lang="en-US" altLang="ja-JP" sz="1300" baseline="0">
            <a:solidFill>
              <a:schemeClr val="dk1"/>
            </a:solidFill>
            <a:effectLst/>
            <a:latin typeface="+mj-ea"/>
            <a:ea typeface="+mj-ea"/>
            <a:cs typeface="+mn-cs"/>
          </a:endParaRPr>
        </a:p>
        <a:p>
          <a:r>
            <a:rPr kumimoji="1" lang="ja-JP" altLang="en-US" sz="1300" baseline="0">
              <a:solidFill>
                <a:schemeClr val="dk1"/>
              </a:solidFill>
              <a:effectLst/>
              <a:latin typeface="+mj-ea"/>
              <a:ea typeface="+mj-ea"/>
              <a:cs typeface="+mn-cs"/>
            </a:rPr>
            <a:t>　町の復興事業が完了するまでに時間を要する事から、今後数年においては住民</a:t>
          </a:r>
          <a:r>
            <a:rPr kumimoji="1" lang="en-US" altLang="ja-JP" sz="1300" baseline="0">
              <a:solidFill>
                <a:schemeClr val="dk1"/>
              </a:solidFill>
              <a:effectLst/>
              <a:latin typeface="+mj-ea"/>
              <a:ea typeface="+mj-ea"/>
              <a:cs typeface="+mn-cs"/>
            </a:rPr>
            <a:t>1</a:t>
          </a:r>
          <a:r>
            <a:rPr kumimoji="1" lang="ja-JP" altLang="en-US" sz="1300" baseline="0">
              <a:solidFill>
                <a:schemeClr val="dk1"/>
              </a:solidFill>
              <a:effectLst/>
              <a:latin typeface="+mj-ea"/>
              <a:ea typeface="+mj-ea"/>
              <a:cs typeface="+mn-cs"/>
            </a:rPr>
            <a:t>人当たりのコストは高い数値で推移すると予想されるが、事業の取捨選択・事業内容の精査等徹底し、事業費の減少に努めていく。</a:t>
          </a:r>
          <a:endParaRPr kumimoji="1" lang="en-US" altLang="ja-JP" sz="1300" baseline="0">
            <a:solidFill>
              <a:schemeClr val="dk1"/>
            </a:solidFill>
            <a:effectLst/>
            <a:latin typeface="+mj-ea"/>
            <a:ea typeface="+mj-ea"/>
            <a:cs typeface="+mn-cs"/>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宮城県松島町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14,663
14,625
53.56
16,968,602
12,809,253
3,065,496
3,832,282
6,022,783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88074</xdr:rowOff>
    </xdr:from>
    <xdr:to>
      <xdr:col>6</xdr:col>
      <xdr:colOff>511175</xdr:colOff>
      <xdr:row>36</xdr:row>
      <xdr:rowOff>32258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88824"/>
          <a:ext cx="8382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88074</xdr:rowOff>
    </xdr:from>
    <xdr:to>
      <xdr:col>5</xdr:col>
      <xdr:colOff>358775</xdr:colOff>
      <xdr:row>35</xdr:row>
      <xdr:rowOff>107505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8882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107124</xdr:rowOff>
    </xdr:from>
    <xdr:to>
      <xdr:col>4</xdr:col>
      <xdr:colOff>155575</xdr:colOff>
      <xdr:row>35</xdr:row>
      <xdr:rowOff>107505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36424"/>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132715</xdr:rowOff>
    </xdr:from>
    <xdr:to>
      <xdr:col>4</xdr:col>
      <xdr:colOff>206375</xdr:colOff>
      <xdr:row>37</xdr:row>
      <xdr:rowOff>62865</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53992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59309</xdr:rowOff>
    </xdr:from>
    <xdr:to>
      <xdr:col>2</xdr:col>
      <xdr:colOff>638175</xdr:colOff>
      <xdr:row>34</xdr:row>
      <xdr:rowOff>107124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88609"/>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142621</xdr:rowOff>
    </xdr:from>
    <xdr:to>
      <xdr:col>3</xdr:col>
      <xdr:colOff>3175</xdr:colOff>
      <xdr:row>37</xdr:row>
      <xdr:rowOff>72771</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63898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95377</xdr:rowOff>
    </xdr:from>
    <xdr:to>
      <xdr:col>1</xdr:col>
      <xdr:colOff>485775</xdr:colOff>
      <xdr:row>37</xdr:row>
      <xdr:rowOff>25527</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16654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152908</xdr:rowOff>
    </xdr:from>
    <xdr:to>
      <xdr:col>6</xdr:col>
      <xdr:colOff>561975</xdr:colOff>
      <xdr:row>36</xdr:row>
      <xdr:rowOff>83058</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4335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0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37274</xdr:rowOff>
    </xdr:from>
    <xdr:to>
      <xdr:col>5</xdr:col>
      <xdr:colOff>409575</xdr:colOff>
      <xdr:row>35</xdr:row>
      <xdr:rowOff>138874</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0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155401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5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56705</xdr:rowOff>
    </xdr:from>
    <xdr:to>
      <xdr:col>4</xdr:col>
      <xdr:colOff>206375</xdr:colOff>
      <xdr:row>35</xdr:row>
      <xdr:rowOff>158305</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0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3382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58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56324</xdr:rowOff>
    </xdr:from>
    <xdr:to>
      <xdr:col>3</xdr:col>
      <xdr:colOff>3175</xdr:colOff>
      <xdr:row>34</xdr:row>
      <xdr:rowOff>157924</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58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3001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56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8509</xdr:rowOff>
    </xdr:from>
    <xdr:to>
      <xdr:col>1</xdr:col>
      <xdr:colOff>485775</xdr:colOff>
      <xdr:row>34</xdr:row>
      <xdr:rowOff>110109</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126636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94169</xdr:rowOff>
    </xdr:from>
    <xdr:to>
      <xdr:col>6</xdr:col>
      <xdr:colOff>510540</xdr:colOff>
      <xdr:row>58</xdr:row>
      <xdr:rowOff>45133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9352469"/>
          <a:ext cx="1270" cy="63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48960</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58</xdr:row>
      <xdr:rowOff>45133</xdr:rowOff>
    </xdr:from>
    <xdr:to>
      <xdr:col>6</xdr:col>
      <xdr:colOff>600075</xdr:colOff>
      <xdr:row>58</xdr:row>
      <xdr:rowOff>45133</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89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40846</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912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54</xdr:row>
      <xdr:rowOff>94169</xdr:rowOff>
    </xdr:from>
    <xdr:to>
      <xdr:col>6</xdr:col>
      <xdr:colOff>600075</xdr:colOff>
      <xdr:row>54</xdr:row>
      <xdr:rowOff>94169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35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163939</xdr:rowOff>
    </xdr:from>
    <xdr:to>
      <xdr:col>6</xdr:col>
      <xdr:colOff>511175</xdr:colOff>
      <xdr:row>55</xdr:row>
      <xdr:rowOff>112396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8907889"/>
          <a:ext cx="838200" cy="6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17246</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38819</xdr:rowOff>
    </xdr:from>
    <xdr:to>
      <xdr:col>6</xdr:col>
      <xdr:colOff>561975</xdr:colOff>
      <xdr:row>57</xdr:row>
      <xdr:rowOff>140419</xdr:rowOff>
    </xdr:to>
    <xdr:sp macro="" textlink="">
      <xdr:nvSpPr>
        <xdr:cNvPr id="118" name="フローチャート : 判断 117">
          <a:extLst>
            <a:ext uri="{FF2B5EF4-FFF2-40B4-BE49-F238E27FC236}">
              <a16:creationId xmlns:a16="http://schemas.microsoft.com/office/drawing/2014/main" xmlns="" id="{00000000-0008-0000-07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163939</xdr:rowOff>
    </xdr:from>
    <xdr:to>
      <xdr:col>5</xdr:col>
      <xdr:colOff>358775</xdr:colOff>
      <xdr:row>52</xdr:row>
      <xdr:rowOff>62314</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8907889"/>
          <a:ext cx="8890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42060</xdr:rowOff>
    </xdr:from>
    <xdr:to>
      <xdr:col>5</xdr:col>
      <xdr:colOff>409575</xdr:colOff>
      <xdr:row>57</xdr:row>
      <xdr:rowOff>143660</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3746500" y="98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134787</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90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62314</xdr:rowOff>
    </xdr:from>
    <xdr:to>
      <xdr:col>4</xdr:col>
      <xdr:colOff>155575</xdr:colOff>
      <xdr:row>53</xdr:row>
      <xdr:rowOff>158720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8977714"/>
          <a:ext cx="889000" cy="2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79596</xdr:rowOff>
    </xdr:from>
    <xdr:to>
      <xdr:col>4</xdr:col>
      <xdr:colOff>206375</xdr:colOff>
      <xdr:row>58</xdr:row>
      <xdr:rowOff>9746</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2857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873</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9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56969</xdr:rowOff>
    </xdr:from>
    <xdr:to>
      <xdr:col>2</xdr:col>
      <xdr:colOff>638175</xdr:colOff>
      <xdr:row>53</xdr:row>
      <xdr:rowOff>158720</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8629469"/>
          <a:ext cx="889000" cy="6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82906</xdr:rowOff>
    </xdr:from>
    <xdr:to>
      <xdr:col>3</xdr:col>
      <xdr:colOff>3175</xdr:colOff>
      <xdr:row>58</xdr:row>
      <xdr:rowOff>13056</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1968500" y="985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4183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9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71540</xdr:rowOff>
    </xdr:from>
    <xdr:to>
      <xdr:col>1</xdr:col>
      <xdr:colOff>485775</xdr:colOff>
      <xdr:row>57</xdr:row>
      <xdr:rowOff>1690</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079500" y="96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164267</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30794" y="97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61596</xdr:rowOff>
    </xdr:from>
    <xdr:to>
      <xdr:col>6</xdr:col>
      <xdr:colOff>561975</xdr:colOff>
      <xdr:row>55</xdr:row>
      <xdr:rowOff>163196</xdr:rowOff>
    </xdr:to>
    <xdr:sp macro="" textlink="">
      <xdr:nvSpPr>
        <xdr:cNvPr id="135" name="円/楕円 134">
          <a:extLst>
            <a:ext uri="{FF2B5EF4-FFF2-40B4-BE49-F238E27FC236}">
              <a16:creationId xmlns:a16="http://schemas.microsoft.com/office/drawing/2014/main" xmlns="" id="{00000000-0008-0000-0700-000087000000}"/>
            </a:ext>
          </a:extLst>
        </xdr:cNvPr>
        <xdr:cNvSpPr/>
      </xdr:nvSpPr>
      <xdr:spPr>
        <a:xfrm>
          <a:off x="4584700" y="94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84473</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34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236,944</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113139</xdr:rowOff>
    </xdr:from>
    <xdr:to>
      <xdr:col>5</xdr:col>
      <xdr:colOff>409575</xdr:colOff>
      <xdr:row>52</xdr:row>
      <xdr:rowOff>43289</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3746500" y="88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59816</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4" y="86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514,397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11514</xdr:rowOff>
    </xdr:from>
    <xdr:to>
      <xdr:col>4</xdr:col>
      <xdr:colOff>206375</xdr:colOff>
      <xdr:row>52</xdr:row>
      <xdr:rowOff>113114</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2857500" y="89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129641</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08794" y="87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483,852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107920</xdr:rowOff>
    </xdr:from>
    <xdr:to>
      <xdr:col>3</xdr:col>
      <xdr:colOff>3175</xdr:colOff>
      <xdr:row>54</xdr:row>
      <xdr:rowOff>38070</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1968500" y="91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54597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19794" y="896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366,680</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6169</xdr:rowOff>
    </xdr:from>
    <xdr:to>
      <xdr:col>1</xdr:col>
      <xdr:colOff>485775</xdr:colOff>
      <xdr:row>50</xdr:row>
      <xdr:rowOff>107769</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079500" y="85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124296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30794" y="835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36326</xdr:rowOff>
    </xdr:from>
    <xdr:to>
      <xdr:col>6</xdr:col>
      <xdr:colOff>511175</xdr:colOff>
      <xdr:row>78</xdr:row>
      <xdr:rowOff>106938</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409426"/>
          <a:ext cx="838200" cy="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45554</xdr:rowOff>
    </xdr:from>
    <xdr:to>
      <xdr:col>5</xdr:col>
      <xdr:colOff>358775</xdr:colOff>
      <xdr:row>78</xdr:row>
      <xdr:rowOff>106938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418654"/>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45554</xdr:rowOff>
    </xdr:from>
    <xdr:to>
      <xdr:col>4</xdr:col>
      <xdr:colOff>155575</xdr:colOff>
      <xdr:row>78</xdr:row>
      <xdr:rowOff>155684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418654"/>
          <a:ext cx="889000" cy="1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50692</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39884</xdr:rowOff>
    </xdr:from>
    <xdr:to>
      <xdr:col>2</xdr:col>
      <xdr:colOff>638175</xdr:colOff>
      <xdr:row>78</xdr:row>
      <xdr:rowOff>155684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3070084"/>
          <a:ext cx="889000" cy="45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7295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30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38212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323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156976</xdr:rowOff>
    </xdr:from>
    <xdr:to>
      <xdr:col>6</xdr:col>
      <xdr:colOff>561975</xdr:colOff>
      <xdr:row>78</xdr:row>
      <xdr:rowOff>87126</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71903</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27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56138</xdr:rowOff>
    </xdr:from>
    <xdr:to>
      <xdr:col>5</xdr:col>
      <xdr:colOff>409575</xdr:colOff>
      <xdr:row>78</xdr:row>
      <xdr:rowOff>157738</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34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148865</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352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166204</xdr:rowOff>
    </xdr:from>
    <xdr:to>
      <xdr:col>4</xdr:col>
      <xdr:colOff>206375</xdr:colOff>
      <xdr:row>78</xdr:row>
      <xdr:rowOff>96354</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33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87481</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346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104884</xdr:rowOff>
    </xdr:from>
    <xdr:to>
      <xdr:col>3</xdr:col>
      <xdr:colOff>3175</xdr:colOff>
      <xdr:row>79</xdr:row>
      <xdr:rowOff>35034</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34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26161</xdr:rowOff>
    </xdr:from>
    <xdr:ext cx="534377"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52111" y="135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160534</xdr:rowOff>
    </xdr:from>
    <xdr:to>
      <xdr:col>1</xdr:col>
      <xdr:colOff>485775</xdr:colOff>
      <xdr:row>76</xdr:row>
      <xdr:rowOff>90684</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3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107211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4" y="1279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168622</xdr:rowOff>
    </xdr:from>
    <xdr:to>
      <xdr:col>6</xdr:col>
      <xdr:colOff>511175</xdr:colOff>
      <xdr:row>97</xdr:row>
      <xdr:rowOff>168714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3797300" y="1679927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a:extLst>
            <a:ext uri="{FF2B5EF4-FFF2-40B4-BE49-F238E27FC236}">
              <a16:creationId xmlns:a16="http://schemas.microsoft.com/office/drawing/2014/main" xmlns="" id="{00000000-0008-0000-0700-0000E5000000}"/>
            </a:ext>
          </a:extLst>
        </xdr:cNvPr>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168622</xdr:rowOff>
    </xdr:from>
    <xdr:to>
      <xdr:col>5</xdr:col>
      <xdr:colOff>358775</xdr:colOff>
      <xdr:row>98</xdr:row>
      <xdr:rowOff>9302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2908300" y="16799272"/>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a:extLst>
            <a:ext uri="{FF2B5EF4-FFF2-40B4-BE49-F238E27FC236}">
              <a16:creationId xmlns:a16="http://schemas.microsoft.com/office/drawing/2014/main" xmlns="" id="{00000000-0008-0000-0700-0000E7000000}"/>
            </a:ext>
          </a:extLst>
        </xdr:cNvPr>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161916</xdr:rowOff>
    </xdr:from>
    <xdr:to>
      <xdr:col>4</xdr:col>
      <xdr:colOff>155575</xdr:colOff>
      <xdr:row>98</xdr:row>
      <xdr:rowOff>9302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2019300" y="16792566"/>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70484</xdr:rowOff>
    </xdr:from>
    <xdr:to>
      <xdr:col>4</xdr:col>
      <xdr:colOff>206375</xdr:colOff>
      <xdr:row>98</xdr:row>
      <xdr:rowOff>634</xdr:rowOff>
    </xdr:to>
    <xdr:sp macro="" textlink="">
      <xdr:nvSpPr>
        <xdr:cNvPr id="234" name="フローチャート : 判断 233">
          <a:extLst>
            <a:ext uri="{FF2B5EF4-FFF2-40B4-BE49-F238E27FC236}">
              <a16:creationId xmlns:a16="http://schemas.microsoft.com/office/drawing/2014/main" xmlns="" id="{00000000-0008-0000-0700-0000EA000000}"/>
            </a:ext>
          </a:extLst>
        </xdr:cNvPr>
        <xdr:cNvSpPr/>
      </xdr:nvSpPr>
      <xdr:spPr>
        <a:xfrm>
          <a:off x="2857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17161</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41111" y="16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161916</xdr:rowOff>
    </xdr:from>
    <xdr:to>
      <xdr:col>2</xdr:col>
      <xdr:colOff>638175</xdr:colOff>
      <xdr:row>98</xdr:row>
      <xdr:rowOff>4528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1130300" y="16792566"/>
          <a:ext cx="8890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63168</xdr:rowOff>
    </xdr:from>
    <xdr:to>
      <xdr:col>3</xdr:col>
      <xdr:colOff>3175</xdr:colOff>
      <xdr:row>97</xdr:row>
      <xdr:rowOff>164768</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1968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9845</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52111" y="164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71019</xdr:rowOff>
    </xdr:from>
    <xdr:to>
      <xdr:col>1</xdr:col>
      <xdr:colOff>485775</xdr:colOff>
      <xdr:row>98</xdr:row>
      <xdr:rowOff>1169</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1079500" y="1670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17696</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63111" y="164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117914</xdr:rowOff>
    </xdr:from>
    <xdr:to>
      <xdr:col>6</xdr:col>
      <xdr:colOff>561975</xdr:colOff>
      <xdr:row>98</xdr:row>
      <xdr:rowOff>48064</xdr:rowOff>
    </xdr:to>
    <xdr:sp macro="" textlink="">
      <xdr:nvSpPr>
        <xdr:cNvPr id="246" name="円/楕円 245">
          <a:extLst>
            <a:ext uri="{FF2B5EF4-FFF2-40B4-BE49-F238E27FC236}">
              <a16:creationId xmlns:a16="http://schemas.microsoft.com/office/drawing/2014/main" xmlns="" id="{00000000-0008-0000-0700-0000F6000000}"/>
            </a:ext>
          </a:extLst>
        </xdr:cNvPr>
        <xdr:cNvSpPr/>
      </xdr:nvSpPr>
      <xdr:spPr>
        <a:xfrm>
          <a:off x="4584700" y="16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32841</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117822</xdr:rowOff>
    </xdr:from>
    <xdr:to>
      <xdr:col>5</xdr:col>
      <xdr:colOff>409575</xdr:colOff>
      <xdr:row>98</xdr:row>
      <xdr:rowOff>47972</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3746500" y="167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39099</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8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129952</xdr:rowOff>
    </xdr:from>
    <xdr:to>
      <xdr:col>4</xdr:col>
      <xdr:colOff>206375</xdr:colOff>
      <xdr:row>98</xdr:row>
      <xdr:rowOff>60102</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2857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51229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111116</xdr:rowOff>
    </xdr:from>
    <xdr:to>
      <xdr:col>3</xdr:col>
      <xdr:colOff>3175</xdr:colOff>
      <xdr:row>98</xdr:row>
      <xdr:rowOff>41266</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1968500" y="167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32393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8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125178</xdr:rowOff>
    </xdr:from>
    <xdr:to>
      <xdr:col>1</xdr:col>
      <xdr:colOff>485775</xdr:colOff>
      <xdr:row>98</xdr:row>
      <xdr:rowOff>55328</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1079500" y="167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46455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84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153543</xdr:rowOff>
    </xdr:from>
    <xdr:to>
      <xdr:col>15</xdr:col>
      <xdr:colOff>180340</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6154293"/>
          <a:ext cx="1270" cy="57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100220</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92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35</xdr:row>
      <xdr:rowOff>153543</xdr:rowOff>
    </xdr:from>
    <xdr:to>
      <xdr:col>15</xdr:col>
      <xdr:colOff>269875</xdr:colOff>
      <xdr:row>35</xdr:row>
      <xdr:rowOff>153543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15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146939</xdr:rowOff>
    </xdr:from>
    <xdr:to>
      <xdr:col>15</xdr:col>
      <xdr:colOff>180975</xdr:colOff>
      <xdr:row>36</xdr:row>
      <xdr:rowOff>128270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147689"/>
          <a:ext cx="8382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56532</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5716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78105</xdr:rowOff>
    </xdr:from>
    <xdr:to>
      <xdr:col>15</xdr:col>
      <xdr:colOff>231775</xdr:colOff>
      <xdr:row>39</xdr:row>
      <xdr:rowOff>8255</xdr:rowOff>
    </xdr:to>
    <xdr:sp macro="" textlink="">
      <xdr:nvSpPr>
        <xdr:cNvPr id="286" name="フローチャート : 判断 285">
          <a:extLst>
            <a:ext uri="{FF2B5EF4-FFF2-40B4-BE49-F238E27FC236}">
              <a16:creationId xmlns:a16="http://schemas.microsoft.com/office/drawing/2014/main" xmlns="" id="{00000000-0008-0000-0700-00001E010000}"/>
            </a:ext>
          </a:extLst>
        </xdr:cNvPr>
        <xdr:cNvSpPr/>
      </xdr:nvSpPr>
      <xdr:spPr>
        <a:xfrm>
          <a:off x="104267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146939</xdr:rowOff>
    </xdr:from>
    <xdr:to>
      <xdr:col>14</xdr:col>
      <xdr:colOff>28575</xdr:colOff>
      <xdr:row>36</xdr:row>
      <xdr:rowOff>13335</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8750300" y="6147689"/>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70358</xdr:rowOff>
    </xdr:from>
    <xdr:to>
      <xdr:col>14</xdr:col>
      <xdr:colOff>79375</xdr:colOff>
      <xdr:row>39</xdr:row>
      <xdr:rowOff>508</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9588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163085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67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130683</xdr:rowOff>
    </xdr:from>
    <xdr:to>
      <xdr:col>12</xdr:col>
      <xdr:colOff>511175</xdr:colOff>
      <xdr:row>36</xdr:row>
      <xdr:rowOff>13335</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5788533"/>
          <a:ext cx="889000" cy="3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160020</xdr:rowOff>
    </xdr:from>
    <xdr:to>
      <xdr:col>12</xdr:col>
      <xdr:colOff>561975</xdr:colOff>
      <xdr:row>38</xdr:row>
      <xdr:rowOff>90170</xdr:rowOff>
    </xdr:to>
    <xdr:sp macro="" textlink="">
      <xdr:nvSpPr>
        <xdr:cNvPr id="291" name="フローチャート : 判断 290">
          <a:extLst>
            <a:ext uri="{FF2B5EF4-FFF2-40B4-BE49-F238E27FC236}">
              <a16:creationId xmlns:a16="http://schemas.microsoft.com/office/drawing/2014/main" xmlns="" id="{00000000-0008-0000-0700-000023010000}"/>
            </a:ext>
          </a:extLst>
        </xdr:cNvPr>
        <xdr:cNvSpPr/>
      </xdr:nvSpPr>
      <xdr:spPr>
        <a:xfrm>
          <a:off x="8699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81297</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15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65913</xdr:rowOff>
    </xdr:from>
    <xdr:to>
      <xdr:col>11</xdr:col>
      <xdr:colOff>307975</xdr:colOff>
      <xdr:row>33</xdr:row>
      <xdr:rowOff>130683</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5380863"/>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107696</xdr:rowOff>
    </xdr:from>
    <xdr:to>
      <xdr:col>11</xdr:col>
      <xdr:colOff>358775</xdr:colOff>
      <xdr:row>38</xdr:row>
      <xdr:rowOff>37846</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7810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28973</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162814</xdr:rowOff>
    </xdr:from>
    <xdr:to>
      <xdr:col>10</xdr:col>
      <xdr:colOff>155575</xdr:colOff>
      <xdr:row>37</xdr:row>
      <xdr:rowOff>92964</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6921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84091</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77470</xdr:rowOff>
    </xdr:from>
    <xdr:to>
      <xdr:col>15</xdr:col>
      <xdr:colOff>231775</xdr:colOff>
      <xdr:row>37</xdr:row>
      <xdr:rowOff>7620</xdr:rowOff>
    </xdr:to>
    <xdr:sp macro="" textlink="">
      <xdr:nvSpPr>
        <xdr:cNvPr id="303" name="円/楕円 302">
          <a:extLst>
            <a:ext uri="{FF2B5EF4-FFF2-40B4-BE49-F238E27FC236}">
              <a16:creationId xmlns:a16="http://schemas.microsoft.com/office/drawing/2014/main" xmlns="" id="{00000000-0008-0000-0700-00002F010000}"/>
            </a:ext>
          </a:extLst>
        </xdr:cNvPr>
        <xdr:cNvSpPr/>
      </xdr:nvSpPr>
      <xdr:spPr>
        <a:xfrm>
          <a:off x="10426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100347</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96139</xdr:rowOff>
    </xdr:from>
    <xdr:to>
      <xdr:col>14</xdr:col>
      <xdr:colOff>79375</xdr:colOff>
      <xdr:row>36</xdr:row>
      <xdr:rowOff>26289</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9588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42816</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7"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133985</xdr:rowOff>
    </xdr:from>
    <xdr:to>
      <xdr:col>12</xdr:col>
      <xdr:colOff>561975</xdr:colOff>
      <xdr:row>36</xdr:row>
      <xdr:rowOff>64135</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8699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80662</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7"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79883</xdr:rowOff>
    </xdr:from>
    <xdr:to>
      <xdr:col>11</xdr:col>
      <xdr:colOff>358775</xdr:colOff>
      <xdr:row>34</xdr:row>
      <xdr:rowOff>10033</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7810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26560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7" y="551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15113</xdr:rowOff>
    </xdr:from>
    <xdr:to>
      <xdr:col>10</xdr:col>
      <xdr:colOff>155575</xdr:colOff>
      <xdr:row>31</xdr:row>
      <xdr:rowOff>116713</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6921500" y="533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133240</xdr:rowOff>
    </xdr:from>
    <xdr:ext cx="534377"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05111" y="510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163940</xdr:rowOff>
    </xdr:from>
    <xdr:to>
      <xdr:col>15</xdr:col>
      <xdr:colOff>180975</xdr:colOff>
      <xdr:row>58</xdr:row>
      <xdr:rowOff>96144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765140"/>
          <a:ext cx="838200" cy="2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3" name="フローチャート : 判断 342">
          <a:extLst>
            <a:ext uri="{FF2B5EF4-FFF2-40B4-BE49-F238E27FC236}">
              <a16:creationId xmlns:a16="http://schemas.microsoft.com/office/drawing/2014/main" xmlns="" id="{00000000-0008-0000-0700-000057010000}"/>
            </a:ext>
          </a:extLst>
        </xdr:cNvPr>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96144</xdr:rowOff>
    </xdr:from>
    <xdr:to>
      <xdr:col>14</xdr:col>
      <xdr:colOff>28575</xdr:colOff>
      <xdr:row>58</xdr:row>
      <xdr:rowOff>129573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10040244"/>
          <a:ext cx="8890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129573</xdr:rowOff>
    </xdr:from>
    <xdr:to>
      <xdr:col>12</xdr:col>
      <xdr:colOff>511175</xdr:colOff>
      <xdr:row>58</xdr:row>
      <xdr:rowOff>146383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073673"/>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160650</xdr:rowOff>
    </xdr:from>
    <xdr:to>
      <xdr:col>12</xdr:col>
      <xdr:colOff>561975</xdr:colOff>
      <xdr:row>58</xdr:row>
      <xdr:rowOff>90800</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8699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107327</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7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142481</xdr:rowOff>
    </xdr:from>
    <xdr:to>
      <xdr:col>11</xdr:col>
      <xdr:colOff>307975</xdr:colOff>
      <xdr:row>58</xdr:row>
      <xdr:rowOff>146383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10086581"/>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163911</xdr:rowOff>
    </xdr:from>
    <xdr:to>
      <xdr:col>11</xdr:col>
      <xdr:colOff>358775</xdr:colOff>
      <xdr:row>58</xdr:row>
      <xdr:rowOff>94061</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7810500" y="993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110588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7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154935</xdr:rowOff>
    </xdr:from>
    <xdr:to>
      <xdr:col>10</xdr:col>
      <xdr:colOff>155575</xdr:colOff>
      <xdr:row>58</xdr:row>
      <xdr:rowOff>85085</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6921500" y="9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101612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7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113140</xdr:rowOff>
    </xdr:from>
    <xdr:to>
      <xdr:col>15</xdr:col>
      <xdr:colOff>231775</xdr:colOff>
      <xdr:row>57</xdr:row>
      <xdr:rowOff>43290</xdr:rowOff>
    </xdr:to>
    <xdr:sp macro="" textlink="">
      <xdr:nvSpPr>
        <xdr:cNvPr id="360" name="円/楕円 359">
          <a:extLst>
            <a:ext uri="{FF2B5EF4-FFF2-40B4-BE49-F238E27FC236}">
              <a16:creationId xmlns:a16="http://schemas.microsoft.com/office/drawing/2014/main" xmlns="" id="{00000000-0008-0000-0700-000068010000}"/>
            </a:ext>
          </a:extLst>
        </xdr:cNvPr>
        <xdr:cNvSpPr/>
      </xdr:nvSpPr>
      <xdr:spPr>
        <a:xfrm>
          <a:off x="10426700" y="97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136017</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56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45344</xdr:rowOff>
    </xdr:from>
    <xdr:to>
      <xdr:col>14</xdr:col>
      <xdr:colOff>79375</xdr:colOff>
      <xdr:row>58</xdr:row>
      <xdr:rowOff>146944</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9588500" y="99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138071</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0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78773</xdr:rowOff>
    </xdr:from>
    <xdr:to>
      <xdr:col>12</xdr:col>
      <xdr:colOff>561975</xdr:colOff>
      <xdr:row>59</xdr:row>
      <xdr:rowOff>8923</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8699500" y="100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50</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1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95583</xdr:rowOff>
    </xdr:from>
    <xdr:to>
      <xdr:col>11</xdr:col>
      <xdr:colOff>358775</xdr:colOff>
      <xdr:row>59</xdr:row>
      <xdr:rowOff>25733</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7810500" y="100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16860</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26427" y="1013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91681</xdr:rowOff>
    </xdr:from>
    <xdr:to>
      <xdr:col>10</xdr:col>
      <xdr:colOff>155575</xdr:colOff>
      <xdr:row>59</xdr:row>
      <xdr:rowOff>21831</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6921500" y="100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12958</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37427" y="1012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68148</xdr:rowOff>
    </xdr:from>
    <xdr:to>
      <xdr:col>15</xdr:col>
      <xdr:colOff>180975</xdr:colOff>
      <xdr:row>76</xdr:row>
      <xdr:rowOff>95878</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098348"/>
          <a:ext cx="8382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8" name="フローチャート : 判断 397">
          <a:extLst>
            <a:ext uri="{FF2B5EF4-FFF2-40B4-BE49-F238E27FC236}">
              <a16:creationId xmlns:a16="http://schemas.microsoft.com/office/drawing/2014/main" xmlns="" id="{00000000-0008-0000-0700-00008E010000}"/>
            </a:ext>
          </a:extLst>
        </xdr:cNvPr>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95878</xdr:rowOff>
    </xdr:from>
    <xdr:to>
      <xdr:col>14</xdr:col>
      <xdr:colOff>28575</xdr:colOff>
      <xdr:row>76</xdr:row>
      <xdr:rowOff>145759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126078"/>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0" name="フローチャート : 判断 399">
          <a:extLst>
            <a:ext uri="{FF2B5EF4-FFF2-40B4-BE49-F238E27FC236}">
              <a16:creationId xmlns:a16="http://schemas.microsoft.com/office/drawing/2014/main" xmlns="" id="{00000000-0008-0000-0700-000090010000}"/>
            </a:ext>
          </a:extLst>
        </xdr:cNvPr>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145759</xdr:rowOff>
    </xdr:from>
    <xdr:to>
      <xdr:col>12</xdr:col>
      <xdr:colOff>511175</xdr:colOff>
      <xdr:row>77</xdr:row>
      <xdr:rowOff>48444</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175959"/>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03" name="フローチャート : 判断 402">
          <a:extLst>
            <a:ext uri="{FF2B5EF4-FFF2-40B4-BE49-F238E27FC236}">
              <a16:creationId xmlns:a16="http://schemas.microsoft.com/office/drawing/2014/main" xmlns="" id="{00000000-0008-0000-0700-000093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48444</xdr:rowOff>
    </xdr:from>
    <xdr:to>
      <xdr:col>11</xdr:col>
      <xdr:colOff>307975</xdr:colOff>
      <xdr:row>77</xdr:row>
      <xdr:rowOff>87237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250094"/>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17348</xdr:rowOff>
    </xdr:from>
    <xdr:to>
      <xdr:col>15</xdr:col>
      <xdr:colOff>231775</xdr:colOff>
      <xdr:row>76</xdr:row>
      <xdr:rowOff>118948</xdr:rowOff>
    </xdr:to>
    <xdr:sp macro="" textlink="">
      <xdr:nvSpPr>
        <xdr:cNvPr id="415" name="円/楕円 414">
          <a:extLst>
            <a:ext uri="{FF2B5EF4-FFF2-40B4-BE49-F238E27FC236}">
              <a16:creationId xmlns:a16="http://schemas.microsoft.com/office/drawing/2014/main" xmlns="" id="{00000000-0008-0000-0700-00009F010000}"/>
            </a:ext>
          </a:extLst>
        </xdr:cNvPr>
        <xdr:cNvSpPr/>
      </xdr:nvSpPr>
      <xdr:spPr>
        <a:xfrm>
          <a:off x="104267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40226</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28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45078</xdr:rowOff>
    </xdr:from>
    <xdr:to>
      <xdr:col>14</xdr:col>
      <xdr:colOff>79375</xdr:colOff>
      <xdr:row>76</xdr:row>
      <xdr:rowOff>146678</xdr:rowOff>
    </xdr:to>
    <xdr:sp macro="" textlink="">
      <xdr:nvSpPr>
        <xdr:cNvPr id="417" name="円/楕円 416">
          <a:extLst>
            <a:ext uri="{FF2B5EF4-FFF2-40B4-BE49-F238E27FC236}">
              <a16:creationId xmlns:a16="http://schemas.microsoft.com/office/drawing/2014/main" xmlns="" id="{00000000-0008-0000-0700-0000A1010000}"/>
            </a:ext>
          </a:extLst>
        </xdr:cNvPr>
        <xdr:cNvSpPr/>
      </xdr:nvSpPr>
      <xdr:spPr>
        <a:xfrm>
          <a:off x="9588500" y="130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163204</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28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94959</xdr:rowOff>
    </xdr:from>
    <xdr:to>
      <xdr:col>12</xdr:col>
      <xdr:colOff>561975</xdr:colOff>
      <xdr:row>77</xdr:row>
      <xdr:rowOff>25109</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8699500" y="13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41635</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29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169094</xdr:rowOff>
    </xdr:from>
    <xdr:to>
      <xdr:col>11</xdr:col>
      <xdr:colOff>358775</xdr:colOff>
      <xdr:row>77</xdr:row>
      <xdr:rowOff>99244</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7810500" y="131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115771</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29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36437</xdr:rowOff>
    </xdr:from>
    <xdr:to>
      <xdr:col>10</xdr:col>
      <xdr:colOff>155575</xdr:colOff>
      <xdr:row>77</xdr:row>
      <xdr:rowOff>138037</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6921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154564</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7" y="13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76780</xdr:rowOff>
    </xdr:from>
    <xdr:to>
      <xdr:col>15</xdr:col>
      <xdr:colOff>180975</xdr:colOff>
      <xdr:row>91</xdr:row>
      <xdr:rowOff>95352</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5678730"/>
          <a:ext cx="8382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3" name="フローチャート : 判断 452">
          <a:extLst>
            <a:ext uri="{FF2B5EF4-FFF2-40B4-BE49-F238E27FC236}">
              <a16:creationId xmlns:a16="http://schemas.microsoft.com/office/drawing/2014/main" xmlns="" id="{00000000-0008-0000-0700-0000C5010000}"/>
            </a:ext>
          </a:extLst>
        </xdr:cNvPr>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76780</xdr:rowOff>
    </xdr:from>
    <xdr:to>
      <xdr:col>14</xdr:col>
      <xdr:colOff>28575</xdr:colOff>
      <xdr:row>92</xdr:row>
      <xdr:rowOff>81361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5678730"/>
          <a:ext cx="889000" cy="1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5" name="フローチャート : 判断 454">
          <a:extLst>
            <a:ext uri="{FF2B5EF4-FFF2-40B4-BE49-F238E27FC236}">
              <a16:creationId xmlns:a16="http://schemas.microsoft.com/office/drawing/2014/main" xmlns="" id="{00000000-0008-0000-0700-0000C7010000}"/>
            </a:ext>
          </a:extLst>
        </xdr:cNvPr>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81361</xdr:rowOff>
    </xdr:from>
    <xdr:to>
      <xdr:col>12</xdr:col>
      <xdr:colOff>511175</xdr:colOff>
      <xdr:row>96</xdr:row>
      <xdr:rowOff>94182</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5854761"/>
          <a:ext cx="889000" cy="69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152538</xdr:rowOff>
    </xdr:from>
    <xdr:to>
      <xdr:col>12</xdr:col>
      <xdr:colOff>561975</xdr:colOff>
      <xdr:row>97</xdr:row>
      <xdr:rowOff>82688</xdr:rowOff>
    </xdr:to>
    <xdr:sp macro="" textlink="">
      <xdr:nvSpPr>
        <xdr:cNvPr id="458" name="フローチャート : 判断 457">
          <a:extLst>
            <a:ext uri="{FF2B5EF4-FFF2-40B4-BE49-F238E27FC236}">
              <a16:creationId xmlns:a16="http://schemas.microsoft.com/office/drawing/2014/main" xmlns="" id="{00000000-0008-0000-0700-0000CA010000}"/>
            </a:ext>
          </a:extLst>
        </xdr:cNvPr>
        <xdr:cNvSpPr/>
      </xdr:nvSpPr>
      <xdr:spPr>
        <a:xfrm>
          <a:off x="8699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73815</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94182</xdr:rowOff>
    </xdr:from>
    <xdr:to>
      <xdr:col>11</xdr:col>
      <xdr:colOff>307975</xdr:colOff>
      <xdr:row>97</xdr:row>
      <xdr:rowOff>18893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553382"/>
          <a:ext cx="889000" cy="9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17329</xdr:rowOff>
    </xdr:from>
    <xdr:to>
      <xdr:col>11</xdr:col>
      <xdr:colOff>358775</xdr:colOff>
      <xdr:row>97</xdr:row>
      <xdr:rowOff>118929</xdr:rowOff>
    </xdr:to>
    <xdr:sp macro="" textlink="">
      <xdr:nvSpPr>
        <xdr:cNvPr id="461" name="フローチャート : 判断 460">
          <a:extLst>
            <a:ext uri="{FF2B5EF4-FFF2-40B4-BE49-F238E27FC236}">
              <a16:creationId xmlns:a16="http://schemas.microsoft.com/office/drawing/2014/main" xmlns="" id="{00000000-0008-0000-0700-0000CD010000}"/>
            </a:ext>
          </a:extLst>
        </xdr:cNvPr>
        <xdr:cNvSpPr/>
      </xdr:nvSpPr>
      <xdr:spPr>
        <a:xfrm>
          <a:off x="7810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110056</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33190</xdr:rowOff>
    </xdr:from>
    <xdr:to>
      <xdr:col>10</xdr:col>
      <xdr:colOff>155575</xdr:colOff>
      <xdr:row>97</xdr:row>
      <xdr:rowOff>134790</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6921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125917</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44552</xdr:rowOff>
    </xdr:from>
    <xdr:to>
      <xdr:col>15</xdr:col>
      <xdr:colOff>231775</xdr:colOff>
      <xdr:row>91</xdr:row>
      <xdr:rowOff>146152</xdr:rowOff>
    </xdr:to>
    <xdr:sp macro="" textlink="">
      <xdr:nvSpPr>
        <xdr:cNvPr id="470" name="円/楕円 469">
          <a:extLst>
            <a:ext uri="{FF2B5EF4-FFF2-40B4-BE49-F238E27FC236}">
              <a16:creationId xmlns:a16="http://schemas.microsoft.com/office/drawing/2014/main" xmlns="" id="{00000000-0008-0000-0700-0000D6010000}"/>
            </a:ext>
          </a:extLst>
        </xdr:cNvPr>
        <xdr:cNvSpPr/>
      </xdr:nvSpPr>
      <xdr:spPr>
        <a:xfrm>
          <a:off x="104267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169029</xdr:rowOff>
    </xdr:from>
    <xdr:ext cx="599010"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559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272,200</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25980</xdr:rowOff>
    </xdr:from>
    <xdr:to>
      <xdr:col>14</xdr:col>
      <xdr:colOff>79375</xdr:colOff>
      <xdr:row>91</xdr:row>
      <xdr:rowOff>127580</xdr:rowOff>
    </xdr:to>
    <xdr:sp macro="" textlink="">
      <xdr:nvSpPr>
        <xdr:cNvPr id="472" name="円/楕円 471">
          <a:extLst>
            <a:ext uri="{FF2B5EF4-FFF2-40B4-BE49-F238E27FC236}">
              <a16:creationId xmlns:a16="http://schemas.microsoft.com/office/drawing/2014/main" xmlns="" id="{00000000-0008-0000-0700-0000D8010000}"/>
            </a:ext>
          </a:extLst>
        </xdr:cNvPr>
        <xdr:cNvSpPr/>
      </xdr:nvSpPr>
      <xdr:spPr>
        <a:xfrm>
          <a:off x="9588500" y="156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144107</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39794" y="1540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276,262</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30561</xdr:rowOff>
    </xdr:from>
    <xdr:to>
      <xdr:col>12</xdr:col>
      <xdr:colOff>561975</xdr:colOff>
      <xdr:row>92</xdr:row>
      <xdr:rowOff>132161</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8699500" y="158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148688</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50794" y="1557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237,760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43382</xdr:rowOff>
    </xdr:from>
    <xdr:to>
      <xdr:col>11</xdr:col>
      <xdr:colOff>358775</xdr:colOff>
      <xdr:row>96</xdr:row>
      <xdr:rowOff>144982</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7810500" y="165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161509</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2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139543</xdr:rowOff>
    </xdr:from>
    <xdr:to>
      <xdr:col>10</xdr:col>
      <xdr:colOff>155575</xdr:colOff>
      <xdr:row>97</xdr:row>
      <xdr:rowOff>69693</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6921500" y="165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86220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37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158184</xdr:rowOff>
    </xdr:from>
    <xdr:to>
      <xdr:col>23</xdr:col>
      <xdr:colOff>517525</xdr:colOff>
      <xdr:row>37</xdr:row>
      <xdr:rowOff>166153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5481300" y="6501834"/>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2" name="フローチャート : 判断 511">
          <a:extLst>
            <a:ext uri="{FF2B5EF4-FFF2-40B4-BE49-F238E27FC236}">
              <a16:creationId xmlns:a16="http://schemas.microsoft.com/office/drawing/2014/main" xmlns="" id="{00000000-0008-0000-0700-000000020000}"/>
            </a:ext>
          </a:extLst>
        </xdr:cNvPr>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166153</xdr:rowOff>
    </xdr:from>
    <xdr:to>
      <xdr:col>22</xdr:col>
      <xdr:colOff>365125</xdr:colOff>
      <xdr:row>38</xdr:row>
      <xdr:rowOff>24910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509803"/>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24910</xdr:rowOff>
    </xdr:from>
    <xdr:to>
      <xdr:col>21</xdr:col>
      <xdr:colOff>161925</xdr:colOff>
      <xdr:row>38</xdr:row>
      <xdr:rowOff>25629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54001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17" name="フローチャート : 判断 516">
          <a:extLst>
            <a:ext uri="{FF2B5EF4-FFF2-40B4-BE49-F238E27FC236}">
              <a16:creationId xmlns:a16="http://schemas.microsoft.com/office/drawing/2014/main" xmlns="" id="{00000000-0008-0000-0700-000005020000}"/>
            </a:ext>
          </a:extLst>
        </xdr:cNvPr>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120698</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20779</xdr:rowOff>
    </xdr:from>
    <xdr:to>
      <xdr:col>19</xdr:col>
      <xdr:colOff>644525</xdr:colOff>
      <xdr:row>38</xdr:row>
      <xdr:rowOff>25629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814300" y="6535879"/>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20" name="フローチャート : 判断 519">
          <a:extLst>
            <a:ext uri="{FF2B5EF4-FFF2-40B4-BE49-F238E27FC236}">
              <a16:creationId xmlns:a16="http://schemas.microsoft.com/office/drawing/2014/main" xmlns="" id="{00000000-0008-0000-0700-000008020000}"/>
            </a:ext>
          </a:extLst>
        </xdr:cNvPr>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107384</xdr:rowOff>
    </xdr:from>
    <xdr:to>
      <xdr:col>23</xdr:col>
      <xdr:colOff>568325</xdr:colOff>
      <xdr:row>38</xdr:row>
      <xdr:rowOff>37534</xdr:rowOff>
    </xdr:to>
    <xdr:sp macro="" textlink="">
      <xdr:nvSpPr>
        <xdr:cNvPr id="529" name="円/楕円 528">
          <a:extLst>
            <a:ext uri="{FF2B5EF4-FFF2-40B4-BE49-F238E27FC236}">
              <a16:creationId xmlns:a16="http://schemas.microsoft.com/office/drawing/2014/main" xmlns="" id="{00000000-0008-0000-0700-000011020000}"/>
            </a:ext>
          </a:extLst>
        </xdr:cNvPr>
        <xdr:cNvSpPr/>
      </xdr:nvSpPr>
      <xdr:spPr>
        <a:xfrm>
          <a:off x="16268700" y="64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22311</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3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115352</xdr:rowOff>
    </xdr:from>
    <xdr:to>
      <xdr:col>22</xdr:col>
      <xdr:colOff>415925</xdr:colOff>
      <xdr:row>38</xdr:row>
      <xdr:rowOff>45503</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5430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36630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5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145560</xdr:rowOff>
    </xdr:from>
    <xdr:to>
      <xdr:col>21</xdr:col>
      <xdr:colOff>212725</xdr:colOff>
      <xdr:row>38</xdr:row>
      <xdr:rowOff>75710</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4541500" y="64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66837</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5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146279</xdr:rowOff>
    </xdr:from>
    <xdr:to>
      <xdr:col>20</xdr:col>
      <xdr:colOff>9525</xdr:colOff>
      <xdr:row>38</xdr:row>
      <xdr:rowOff>76429</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3652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67556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5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141429</xdr:rowOff>
    </xdr:from>
    <xdr:to>
      <xdr:col>18</xdr:col>
      <xdr:colOff>492125</xdr:colOff>
      <xdr:row>38</xdr:row>
      <xdr:rowOff>71579</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2763500" y="648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62706</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57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111587</xdr:rowOff>
    </xdr:from>
    <xdr:to>
      <xdr:col>23</xdr:col>
      <xdr:colOff>517525</xdr:colOff>
      <xdr:row>57</xdr:row>
      <xdr:rowOff>113704</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9884237"/>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a:extLst>
            <a:ext uri="{FF2B5EF4-FFF2-40B4-BE49-F238E27FC236}">
              <a16:creationId xmlns:a16="http://schemas.microsoft.com/office/drawing/2014/main" xmlns="" id="{00000000-0008-0000-0700-000037020000}"/>
            </a:ext>
          </a:extLst>
        </xdr:cNvPr>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137602</xdr:rowOff>
    </xdr:from>
    <xdr:to>
      <xdr:col>22</xdr:col>
      <xdr:colOff>365125</xdr:colOff>
      <xdr:row>57</xdr:row>
      <xdr:rowOff>111587</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9738802"/>
          <a:ext cx="889000" cy="1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9" name="フローチャート : 判断 568">
          <a:extLst>
            <a:ext uri="{FF2B5EF4-FFF2-40B4-BE49-F238E27FC236}">
              <a16:creationId xmlns:a16="http://schemas.microsoft.com/office/drawing/2014/main" xmlns="" id="{00000000-0008-0000-0700-000039020000}"/>
            </a:ext>
          </a:extLst>
        </xdr:cNvPr>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136765</xdr:rowOff>
    </xdr:from>
    <xdr:to>
      <xdr:col>21</xdr:col>
      <xdr:colOff>161925</xdr:colOff>
      <xdr:row>56</xdr:row>
      <xdr:rowOff>137602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3703300" y="9737965"/>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72" name="フローチャート : 判断 571">
          <a:extLst>
            <a:ext uri="{FF2B5EF4-FFF2-40B4-BE49-F238E27FC236}">
              <a16:creationId xmlns:a16="http://schemas.microsoft.com/office/drawing/2014/main" xmlns="" id="{00000000-0008-0000-0700-00003C020000}"/>
            </a:ext>
          </a:extLst>
        </xdr:cNvPr>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136765</xdr:rowOff>
    </xdr:from>
    <xdr:to>
      <xdr:col>19</xdr:col>
      <xdr:colOff>644525</xdr:colOff>
      <xdr:row>57</xdr:row>
      <xdr:rowOff>3820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9737965"/>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75" name="フローチャート : 判断 574">
          <a:extLst>
            <a:ext uri="{FF2B5EF4-FFF2-40B4-BE49-F238E27FC236}">
              <a16:creationId xmlns:a16="http://schemas.microsoft.com/office/drawing/2014/main" xmlns="" id="{00000000-0008-0000-0700-00003F020000}"/>
            </a:ext>
          </a:extLst>
        </xdr:cNvPr>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62904</xdr:rowOff>
    </xdr:from>
    <xdr:to>
      <xdr:col>23</xdr:col>
      <xdr:colOff>568325</xdr:colOff>
      <xdr:row>57</xdr:row>
      <xdr:rowOff>164504</xdr:rowOff>
    </xdr:to>
    <xdr:sp macro="" textlink="">
      <xdr:nvSpPr>
        <xdr:cNvPr id="584" name="円/楕円 583">
          <a:extLst>
            <a:ext uri="{FF2B5EF4-FFF2-40B4-BE49-F238E27FC236}">
              <a16:creationId xmlns:a16="http://schemas.microsoft.com/office/drawing/2014/main" xmlns="" id="{00000000-0008-0000-0700-000048020000}"/>
            </a:ext>
          </a:extLst>
        </xdr:cNvPr>
        <xdr:cNvSpPr/>
      </xdr:nvSpPr>
      <xdr:spPr>
        <a:xfrm>
          <a:off x="16268700" y="98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149281</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7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60787</xdr:rowOff>
    </xdr:from>
    <xdr:to>
      <xdr:col>22</xdr:col>
      <xdr:colOff>415925</xdr:colOff>
      <xdr:row>57</xdr:row>
      <xdr:rowOff>162387</xdr:rowOff>
    </xdr:to>
    <xdr:sp macro="" textlink="">
      <xdr:nvSpPr>
        <xdr:cNvPr id="586" name="円/楕円 585">
          <a:extLst>
            <a:ext uri="{FF2B5EF4-FFF2-40B4-BE49-F238E27FC236}">
              <a16:creationId xmlns:a16="http://schemas.microsoft.com/office/drawing/2014/main" xmlns="" id="{00000000-0008-0000-0700-00004A020000}"/>
            </a:ext>
          </a:extLst>
        </xdr:cNvPr>
        <xdr:cNvSpPr/>
      </xdr:nvSpPr>
      <xdr:spPr>
        <a:xfrm>
          <a:off x="15430500" y="98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153514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9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86802</xdr:rowOff>
    </xdr:from>
    <xdr:to>
      <xdr:col>21</xdr:col>
      <xdr:colOff>212725</xdr:colOff>
      <xdr:row>57</xdr:row>
      <xdr:rowOff>16952</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4541500" y="96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33479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4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85965</xdr:rowOff>
    </xdr:from>
    <xdr:to>
      <xdr:col>20</xdr:col>
      <xdr:colOff>9525</xdr:colOff>
      <xdr:row>57</xdr:row>
      <xdr:rowOff>16115</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3652500" y="9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32642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4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124470</xdr:rowOff>
    </xdr:from>
    <xdr:to>
      <xdr:col>18</xdr:col>
      <xdr:colOff>492125</xdr:colOff>
      <xdr:row>57</xdr:row>
      <xdr:rowOff>54620</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2763500" y="97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71147</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5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15304</xdr:rowOff>
    </xdr:from>
    <xdr:to>
      <xdr:col>23</xdr:col>
      <xdr:colOff>517525</xdr:colOff>
      <xdr:row>75</xdr:row>
      <xdr:rowOff>80073</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2702604"/>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a:extLst>
            <a:ext uri="{FF2B5EF4-FFF2-40B4-BE49-F238E27FC236}">
              <a16:creationId xmlns:a16="http://schemas.microsoft.com/office/drawing/2014/main" xmlns="" id="{00000000-0008-0000-0700-000070020000}"/>
            </a:ext>
          </a:extLst>
        </xdr:cNvPr>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80073</xdr:rowOff>
    </xdr:from>
    <xdr:to>
      <xdr:col>22</xdr:col>
      <xdr:colOff>365125</xdr:colOff>
      <xdr:row>75</xdr:row>
      <xdr:rowOff>134995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2938823"/>
          <a:ext cx="889000" cy="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6" name="フローチャート : 判断 625">
          <a:extLst>
            <a:ext uri="{FF2B5EF4-FFF2-40B4-BE49-F238E27FC236}">
              <a16:creationId xmlns:a16="http://schemas.microsoft.com/office/drawing/2014/main" xmlns="" id="{00000000-0008-0000-0700-000072020000}"/>
            </a:ext>
          </a:extLst>
        </xdr:cNvPr>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117107</xdr:rowOff>
    </xdr:from>
    <xdr:to>
      <xdr:col>21</xdr:col>
      <xdr:colOff>161925</xdr:colOff>
      <xdr:row>75</xdr:row>
      <xdr:rowOff>134995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2118607"/>
          <a:ext cx="889000" cy="87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97853</xdr:rowOff>
    </xdr:from>
    <xdr:to>
      <xdr:col>21</xdr:col>
      <xdr:colOff>212725</xdr:colOff>
      <xdr:row>79</xdr:row>
      <xdr:rowOff>28003</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4541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19130</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7"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117107</xdr:rowOff>
    </xdr:from>
    <xdr:to>
      <xdr:col>19</xdr:col>
      <xdr:colOff>644525</xdr:colOff>
      <xdr:row>74</xdr:row>
      <xdr:rowOff>17056</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2118607"/>
          <a:ext cx="889000" cy="5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101416</xdr:rowOff>
    </xdr:from>
    <xdr:to>
      <xdr:col>20</xdr:col>
      <xdr:colOff>9525</xdr:colOff>
      <xdr:row>79</xdr:row>
      <xdr:rowOff>31566</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3652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22693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7"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45486</xdr:rowOff>
    </xdr:from>
    <xdr:to>
      <xdr:col>18</xdr:col>
      <xdr:colOff>492125</xdr:colOff>
      <xdr:row>77</xdr:row>
      <xdr:rowOff>147086</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2763500" y="132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138213</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47111" y="133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135954</xdr:rowOff>
    </xdr:from>
    <xdr:to>
      <xdr:col>23</xdr:col>
      <xdr:colOff>568325</xdr:colOff>
      <xdr:row>74</xdr:row>
      <xdr:rowOff>66104</xdr:rowOff>
    </xdr:to>
    <xdr:sp macro="" textlink="">
      <xdr:nvSpPr>
        <xdr:cNvPr id="641" name="円/楕円 640">
          <a:extLst>
            <a:ext uri="{FF2B5EF4-FFF2-40B4-BE49-F238E27FC236}">
              <a16:creationId xmlns:a16="http://schemas.microsoft.com/office/drawing/2014/main" xmlns="" id="{00000000-0008-0000-0700-000081020000}"/>
            </a:ext>
          </a:extLst>
        </xdr:cNvPr>
        <xdr:cNvSpPr/>
      </xdr:nvSpPr>
      <xdr:spPr>
        <a:xfrm>
          <a:off x="16268700" y="126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158831</xdr:rowOff>
    </xdr:from>
    <xdr:ext cx="534377"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25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46,530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29273</xdr:rowOff>
    </xdr:from>
    <xdr:to>
      <xdr:col>22</xdr:col>
      <xdr:colOff>415925</xdr:colOff>
      <xdr:row>75</xdr:row>
      <xdr:rowOff>130873</xdr:rowOff>
    </xdr:to>
    <xdr:sp macro="" textlink="">
      <xdr:nvSpPr>
        <xdr:cNvPr id="643" name="円/楕円 642">
          <a:extLst>
            <a:ext uri="{FF2B5EF4-FFF2-40B4-BE49-F238E27FC236}">
              <a16:creationId xmlns:a16="http://schemas.microsoft.com/office/drawing/2014/main" xmlns="" id="{00000000-0008-0000-0700-000083020000}"/>
            </a:ext>
          </a:extLst>
        </xdr:cNvPr>
        <xdr:cNvSpPr/>
      </xdr:nvSpPr>
      <xdr:spPr>
        <a:xfrm>
          <a:off x="15430500" y="128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147400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14111" y="126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84195</xdr:rowOff>
    </xdr:from>
    <xdr:to>
      <xdr:col>21</xdr:col>
      <xdr:colOff>212725</xdr:colOff>
      <xdr:row>76</xdr:row>
      <xdr:rowOff>14345</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4541500" y="129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30872</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27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31,247</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66307</xdr:rowOff>
    </xdr:from>
    <xdr:to>
      <xdr:col>20</xdr:col>
      <xdr:colOff>9525</xdr:colOff>
      <xdr:row>70</xdr:row>
      <xdr:rowOff>167907</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3652500" y="120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12984</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184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137706</xdr:rowOff>
    </xdr:from>
    <xdr:to>
      <xdr:col>18</xdr:col>
      <xdr:colOff>492125</xdr:colOff>
      <xdr:row>74</xdr:row>
      <xdr:rowOff>67856</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2763500" y="12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84383</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24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110858</xdr:rowOff>
    </xdr:from>
    <xdr:to>
      <xdr:col>23</xdr:col>
      <xdr:colOff>517525</xdr:colOff>
      <xdr:row>97</xdr:row>
      <xdr:rowOff>122289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5481300" y="1674150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a:extLst>
            <a:ext uri="{FF2B5EF4-FFF2-40B4-BE49-F238E27FC236}">
              <a16:creationId xmlns:a16="http://schemas.microsoft.com/office/drawing/2014/main" xmlns="" id="{00000000-0008-0000-0700-0000A9020000}"/>
            </a:ext>
          </a:extLst>
        </xdr:cNvPr>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92464</xdr:rowOff>
    </xdr:from>
    <xdr:to>
      <xdr:col>22</xdr:col>
      <xdr:colOff>365125</xdr:colOff>
      <xdr:row>97</xdr:row>
      <xdr:rowOff>110858</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723114"/>
          <a:ext cx="889000" cy="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86748</xdr:rowOff>
    </xdr:from>
    <xdr:to>
      <xdr:col>21</xdr:col>
      <xdr:colOff>161925</xdr:colOff>
      <xdr:row>97</xdr:row>
      <xdr:rowOff>92464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71739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86" name="フローチャート : 判断 685">
          <a:extLst>
            <a:ext uri="{FF2B5EF4-FFF2-40B4-BE49-F238E27FC236}">
              <a16:creationId xmlns:a16="http://schemas.microsoft.com/office/drawing/2014/main" xmlns="" id="{00000000-0008-0000-0700-0000AE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66273</xdr:rowOff>
    </xdr:from>
    <xdr:to>
      <xdr:col>19</xdr:col>
      <xdr:colOff>644525</xdr:colOff>
      <xdr:row>97</xdr:row>
      <xdr:rowOff>86748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696923"/>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89" name="フローチャート : 判断 688">
          <a:extLst>
            <a:ext uri="{FF2B5EF4-FFF2-40B4-BE49-F238E27FC236}">
              <a16:creationId xmlns:a16="http://schemas.microsoft.com/office/drawing/2014/main" xmlns="" id="{00000000-0008-0000-0700-0000B1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71489</xdr:rowOff>
    </xdr:from>
    <xdr:to>
      <xdr:col>23</xdr:col>
      <xdr:colOff>568325</xdr:colOff>
      <xdr:row>98</xdr:row>
      <xdr:rowOff>1639</xdr:rowOff>
    </xdr:to>
    <xdr:sp macro="" textlink="">
      <xdr:nvSpPr>
        <xdr:cNvPr id="698" name="円/楕円 697">
          <a:extLst>
            <a:ext uri="{FF2B5EF4-FFF2-40B4-BE49-F238E27FC236}">
              <a16:creationId xmlns:a16="http://schemas.microsoft.com/office/drawing/2014/main" xmlns="" id="{00000000-0008-0000-0700-0000BA020000}"/>
            </a:ext>
          </a:extLst>
        </xdr:cNvPr>
        <xdr:cNvSpPr/>
      </xdr:nvSpPr>
      <xdr:spPr>
        <a:xfrm>
          <a:off x="16268700" y="167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49916</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6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60058</xdr:rowOff>
    </xdr:from>
    <xdr:to>
      <xdr:col>22</xdr:col>
      <xdr:colOff>415925</xdr:colOff>
      <xdr:row>97</xdr:row>
      <xdr:rowOff>161658</xdr:rowOff>
    </xdr:to>
    <xdr:sp macro="" textlink="">
      <xdr:nvSpPr>
        <xdr:cNvPr id="700" name="円/楕円 699">
          <a:extLst>
            <a:ext uri="{FF2B5EF4-FFF2-40B4-BE49-F238E27FC236}">
              <a16:creationId xmlns:a16="http://schemas.microsoft.com/office/drawing/2014/main" xmlns="" id="{00000000-0008-0000-0700-0000BC020000}"/>
            </a:ext>
          </a:extLst>
        </xdr:cNvPr>
        <xdr:cNvSpPr/>
      </xdr:nvSpPr>
      <xdr:spPr>
        <a:xfrm>
          <a:off x="15430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152785</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7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41664</xdr:rowOff>
    </xdr:from>
    <xdr:to>
      <xdr:col>21</xdr:col>
      <xdr:colOff>212725</xdr:colOff>
      <xdr:row>97</xdr:row>
      <xdr:rowOff>143264</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4541500" y="166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134391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7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35948</xdr:rowOff>
    </xdr:from>
    <xdr:to>
      <xdr:col>20</xdr:col>
      <xdr:colOff>9525</xdr:colOff>
      <xdr:row>97</xdr:row>
      <xdr:rowOff>137548</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3652500" y="166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128675</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7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15473</xdr:rowOff>
    </xdr:from>
    <xdr:to>
      <xdr:col>18</xdr:col>
      <xdr:colOff>492125</xdr:colOff>
      <xdr:row>97</xdr:row>
      <xdr:rowOff>117073</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2763500" y="16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108200</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7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a:extLst>
            <a:ext uri="{FF2B5EF4-FFF2-40B4-BE49-F238E27FC236}">
              <a16:creationId xmlns:a16="http://schemas.microsoft.com/office/drawing/2014/main" xmlns="" id="{00000000-0008-0000-0700-0000E4020000}"/>
            </a:ext>
          </a:extLst>
        </xdr:cNvPr>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148336</xdr:rowOff>
    </xdr:from>
    <xdr:to>
      <xdr:col>29</xdr:col>
      <xdr:colOff>568325</xdr:colOff>
      <xdr:row>39</xdr:row>
      <xdr:rowOff>78486</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20383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95013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21299</xdr:rowOff>
    </xdr:from>
    <xdr:to>
      <xdr:col>28</xdr:col>
      <xdr:colOff>365125</xdr:colOff>
      <xdr:row>39</xdr:row>
      <xdr:rowOff>122899</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19494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139426</xdr:rowOff>
    </xdr:from>
    <xdr:ext cx="313932"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88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33710</xdr:rowOff>
    </xdr:from>
    <xdr:to>
      <xdr:col>27</xdr:col>
      <xdr:colOff>161925</xdr:colOff>
      <xdr:row>39</xdr:row>
      <xdr:rowOff>135310</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18605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151837</xdr:rowOff>
    </xdr:from>
    <xdr:ext cx="313932"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99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j-ea"/>
              <a:ea typeface="+mj-ea"/>
            </a:rPr>
            <a:t>総務費は住民</a:t>
          </a:r>
          <a:r>
            <a:rPr kumimoji="1" lang="en-US" altLang="ja-JP" sz="1300">
              <a:latin typeface="+mj-ea"/>
              <a:ea typeface="+mj-ea"/>
            </a:rPr>
            <a:t>1</a:t>
          </a:r>
          <a:r>
            <a:rPr kumimoji="1" lang="ja-JP" altLang="en-US" sz="1300">
              <a:latin typeface="+mj-ea"/>
              <a:ea typeface="+mj-ea"/>
            </a:rPr>
            <a:t>人当たり</a:t>
          </a:r>
          <a:r>
            <a:rPr kumimoji="1" lang="en-US" altLang="ja-JP" sz="1300">
              <a:latin typeface="+mj-ea"/>
              <a:ea typeface="+mj-ea"/>
            </a:rPr>
            <a:t>236,944</a:t>
          </a:r>
          <a:r>
            <a:rPr kumimoji="1" lang="ja-JP" altLang="en-US" sz="1300">
              <a:latin typeface="+mj-ea"/>
              <a:ea typeface="+mj-ea"/>
            </a:rPr>
            <a:t>円、土木費は住民</a:t>
          </a:r>
          <a:r>
            <a:rPr kumimoji="1" lang="en-US" altLang="ja-JP" sz="1300">
              <a:latin typeface="+mj-ea"/>
              <a:ea typeface="+mj-ea"/>
            </a:rPr>
            <a:t>1</a:t>
          </a:r>
          <a:r>
            <a:rPr kumimoji="1" lang="ja-JP" altLang="en-US" sz="1300">
              <a:latin typeface="+mj-ea"/>
              <a:ea typeface="+mj-ea"/>
            </a:rPr>
            <a:t>人当たり</a:t>
          </a:r>
          <a:r>
            <a:rPr kumimoji="1" lang="en-US" altLang="ja-JP" sz="1300">
              <a:latin typeface="+mj-ea"/>
              <a:ea typeface="+mj-ea"/>
            </a:rPr>
            <a:t>272,200</a:t>
          </a:r>
          <a:r>
            <a:rPr kumimoji="1" lang="ja-JP" altLang="en-US" sz="1300">
              <a:latin typeface="+mj-ea"/>
              <a:ea typeface="+mj-ea"/>
            </a:rPr>
            <a:t>円、災害復旧費は住民</a:t>
          </a:r>
          <a:r>
            <a:rPr kumimoji="1" lang="en-US" altLang="ja-JP" sz="1300">
              <a:latin typeface="+mj-ea"/>
              <a:ea typeface="+mj-ea"/>
            </a:rPr>
            <a:t>1</a:t>
          </a:r>
          <a:r>
            <a:rPr kumimoji="1" lang="ja-JP" altLang="en-US" sz="1300">
              <a:latin typeface="+mj-ea"/>
              <a:ea typeface="+mj-ea"/>
            </a:rPr>
            <a:t>人当たり</a:t>
          </a:r>
          <a:r>
            <a:rPr kumimoji="1" lang="en-US" altLang="ja-JP" sz="1300">
              <a:latin typeface="+mj-ea"/>
              <a:ea typeface="+mj-ea"/>
            </a:rPr>
            <a:t>46,530</a:t>
          </a:r>
          <a:r>
            <a:rPr kumimoji="1" lang="ja-JP" altLang="en-US" sz="1300">
              <a:latin typeface="+mj-ea"/>
              <a:ea typeface="+mj-ea"/>
            </a:rPr>
            <a:t>円となっており、それぞれ類似団体と比較して住民</a:t>
          </a:r>
          <a:r>
            <a:rPr kumimoji="1" lang="en-US" altLang="ja-JP" sz="1300">
              <a:latin typeface="+mj-ea"/>
              <a:ea typeface="+mj-ea"/>
            </a:rPr>
            <a:t>1</a:t>
          </a:r>
          <a:r>
            <a:rPr kumimoji="1" lang="ja-JP" altLang="en-US" sz="1300">
              <a:latin typeface="+mj-ea"/>
              <a:ea typeface="+mj-ea"/>
            </a:rPr>
            <a:t>人当たりのコストが高い状況となっている。総務費については、前年度比</a:t>
          </a:r>
          <a:r>
            <a:rPr kumimoji="1" lang="en-US" altLang="ja-JP" sz="1300">
              <a:latin typeface="+mj-ea"/>
              <a:ea typeface="+mj-ea"/>
            </a:rPr>
            <a:t>54</a:t>
          </a:r>
          <a:r>
            <a:rPr kumimoji="1" lang="ja-JP" altLang="en-US" sz="1300">
              <a:latin typeface="+mj-ea"/>
              <a:ea typeface="+mj-ea"/>
            </a:rPr>
            <a:t>％減となっており、復興交付金事業による避難施設等整備事業完了等に伴い減額となっている。また、土木費については、前年度比１％減となっており、橋梁補修事業及び災害公営住宅建設事業の完了に伴い減額となっている。また、災害復旧費については、前年度比</a:t>
          </a:r>
          <a:r>
            <a:rPr kumimoji="1" lang="en-US" altLang="ja-JP" sz="1300">
              <a:latin typeface="+mj-ea"/>
              <a:ea typeface="+mj-ea"/>
            </a:rPr>
            <a:t>36</a:t>
          </a:r>
          <a:r>
            <a:rPr kumimoji="1" lang="ja-JP" altLang="en-US" sz="1300">
              <a:latin typeface="+mj-ea"/>
              <a:ea typeface="+mj-ea"/>
            </a:rPr>
            <a:t>％増となっており、漁港に係る災害復旧事業により増額となっている。</a:t>
          </a:r>
          <a:endParaRPr kumimoji="1" lang="en-US" altLang="ja-JP" sz="1300">
            <a:latin typeface="+mj-ea"/>
            <a:ea typeface="+mj-ea"/>
          </a:endParaRPr>
        </a:p>
        <a:p>
          <a:r>
            <a:rPr kumimoji="1" lang="ja-JP" altLang="en-US" sz="1300">
              <a:latin typeface="+mj-ea"/>
              <a:ea typeface="+mj-ea"/>
            </a:rPr>
            <a:t>　</a:t>
          </a:r>
          <a:r>
            <a:rPr kumimoji="1" lang="ja-JP" altLang="ja-JP" sz="1300" baseline="0">
              <a:solidFill>
                <a:schemeClr val="dk1"/>
              </a:solidFill>
              <a:effectLst/>
              <a:latin typeface="+mj-ea"/>
              <a:ea typeface="+mj-ea"/>
              <a:cs typeface="+mn-cs"/>
            </a:rPr>
            <a:t>町の復興事業が完了するまでに時間を要する事から、今後数年においては住民</a:t>
          </a:r>
          <a:r>
            <a:rPr kumimoji="1" lang="en-US" altLang="ja-JP" sz="1300" baseline="0">
              <a:solidFill>
                <a:schemeClr val="dk1"/>
              </a:solidFill>
              <a:effectLst/>
              <a:latin typeface="+mj-ea"/>
              <a:ea typeface="+mj-ea"/>
              <a:cs typeface="+mn-cs"/>
            </a:rPr>
            <a:t>1</a:t>
          </a:r>
          <a:r>
            <a:rPr kumimoji="1" lang="ja-JP" altLang="ja-JP" sz="1300" baseline="0">
              <a:solidFill>
                <a:schemeClr val="dk1"/>
              </a:solidFill>
              <a:effectLst/>
              <a:latin typeface="+mj-ea"/>
              <a:ea typeface="+mj-ea"/>
              <a:cs typeface="+mn-cs"/>
            </a:rPr>
            <a:t>人当たりのコストは高い数値で推移すると予想されるが、事業の取捨選択・事業内容の精査等徹底し、事業費の</a:t>
          </a:r>
          <a:r>
            <a:rPr kumimoji="1" lang="ja-JP" altLang="en-US" sz="1300" baseline="0">
              <a:solidFill>
                <a:schemeClr val="dk1"/>
              </a:solidFill>
              <a:effectLst/>
              <a:latin typeface="+mj-ea"/>
              <a:ea typeface="+mj-ea"/>
              <a:cs typeface="+mn-cs"/>
            </a:rPr>
            <a:t>削減</a:t>
          </a:r>
          <a:r>
            <a:rPr kumimoji="1" lang="ja-JP" altLang="ja-JP" sz="1300" baseline="0">
              <a:solidFill>
                <a:schemeClr val="dk1"/>
              </a:solidFill>
              <a:effectLst/>
              <a:latin typeface="+mj-ea"/>
              <a:ea typeface="+mj-ea"/>
              <a:cs typeface="+mn-cs"/>
            </a:rPr>
            <a:t>に努めていく。</a:t>
          </a:r>
          <a:endParaRPr lang="ja-JP" altLang="ja-JP" sz="1300">
            <a:effectLst/>
            <a:latin typeface="+mj-ea"/>
            <a:ea typeface="+mj-ea"/>
          </a:endParaRPr>
        </a:p>
        <a:p>
          <a:r>
            <a:rPr kumimoji="1" lang="ja-JP" altLang="ja-JP" sz="1300">
              <a:solidFill>
                <a:schemeClr val="dk1"/>
              </a:solidFill>
              <a:effectLst/>
              <a:latin typeface="+mj-ea"/>
              <a:ea typeface="+mj-ea"/>
              <a:cs typeface="+mn-cs"/>
            </a:rPr>
            <a:t>　</a:t>
          </a:r>
          <a:endParaRPr kumimoji="1" lang="ja-JP" altLang="en-US" sz="13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実質収支比率については前年度から</a:t>
          </a:r>
          <a:r>
            <a:rPr kumimoji="1" lang="en-US" altLang="ja-JP" sz="1300">
              <a:latin typeface="ＭＳ ゴシック" pitchFamily="49" charset="-128"/>
              <a:ea typeface="ＭＳ ゴシック" pitchFamily="49" charset="-128"/>
            </a:rPr>
            <a:t>52</a:t>
          </a:r>
          <a:r>
            <a:rPr kumimoji="1" lang="ja-JP" altLang="en-US" sz="1300">
              <a:latin typeface="ＭＳ ゴシック" pitchFamily="49" charset="-128"/>
              <a:ea typeface="ＭＳ ゴシック" pitchFamily="49" charset="-128"/>
            </a:rPr>
            <a:t>ポイント増となっている。東日本大震災復興交付金事業の実施において、多額の不要額がでたこと、また</a:t>
          </a:r>
          <a:r>
            <a:rPr kumimoji="1" lang="ja-JP" altLang="ja-JP" sz="1300">
              <a:solidFill>
                <a:schemeClr val="dk1"/>
              </a:solidFill>
              <a:effectLst/>
              <a:latin typeface="+mn-lt"/>
              <a:ea typeface="+mn-ea"/>
              <a:cs typeface="+mn-cs"/>
            </a:rPr>
            <a:t>繰越明許費及び事故繰越額が減少したことにより実質収支額が前年度より大幅増となったことから</a:t>
          </a:r>
          <a:r>
            <a:rPr kumimoji="1" lang="ja-JP" altLang="en-US" sz="1300">
              <a:latin typeface="ＭＳ ゴシック" pitchFamily="49" charset="-128"/>
              <a:ea typeface="ＭＳ ゴシック" pitchFamily="49" charset="-128"/>
            </a:rPr>
            <a:t>実質収支比率が伸びている。</a:t>
          </a:r>
          <a:endParaRPr kumimoji="1" lang="en-US" altLang="ja-JP" sz="13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mj-ea"/>
              <a:ea typeface="+mj-ea"/>
            </a:rPr>
            <a:t>連結実質赤字比率については、本町においては全会計で黒字を維持ししている。</a:t>
          </a:r>
          <a:endParaRPr kumimoji="1" lang="en-US" altLang="ja-JP" sz="1300">
            <a:latin typeface="+mj-ea"/>
            <a:ea typeface="+mj-ea"/>
          </a:endParaRPr>
        </a:p>
        <a:p>
          <a:r>
            <a:rPr kumimoji="1" lang="ja-JP" altLang="en-US" sz="1300">
              <a:latin typeface="+mj-ea"/>
              <a:ea typeface="+mj-ea"/>
            </a:rPr>
            <a:t>　平成</a:t>
          </a:r>
          <a:r>
            <a:rPr kumimoji="1" lang="en-US" altLang="ja-JP" sz="1300">
              <a:latin typeface="+mj-ea"/>
              <a:ea typeface="+mj-ea"/>
            </a:rPr>
            <a:t>28</a:t>
          </a:r>
          <a:r>
            <a:rPr kumimoji="1" lang="ja-JP" altLang="en-US" sz="1300">
              <a:latin typeface="+mj-ea"/>
              <a:ea typeface="+mj-ea"/>
            </a:rPr>
            <a:t>年度は一般会計においては、</a:t>
          </a:r>
          <a:r>
            <a:rPr kumimoji="1" lang="ja-JP" altLang="ja-JP" sz="1300">
              <a:solidFill>
                <a:schemeClr val="dk1"/>
              </a:solidFill>
              <a:effectLst/>
              <a:latin typeface="+mj-ea"/>
              <a:ea typeface="+mj-ea"/>
              <a:cs typeface="+mn-cs"/>
            </a:rPr>
            <a:t>東日本大震災復興交付金事業の実施において、多額の不要額がでたこと</a:t>
          </a:r>
          <a:r>
            <a:rPr kumimoji="1" lang="ja-JP" altLang="en-US" sz="1300">
              <a:solidFill>
                <a:schemeClr val="dk1"/>
              </a:solidFill>
              <a:effectLst/>
              <a:latin typeface="+mj-ea"/>
              <a:ea typeface="+mj-ea"/>
              <a:cs typeface="+mn-cs"/>
            </a:rPr>
            <a:t>、また</a:t>
          </a:r>
          <a:r>
            <a:rPr kumimoji="1" lang="ja-JP" altLang="en-US" sz="1300">
              <a:latin typeface="+mj-ea"/>
              <a:ea typeface="+mj-ea"/>
            </a:rPr>
            <a:t>繰越明許費及び事故繰越額が減少したことにより実質収支額が前年度より大幅増となったことから連結実質黒字額は増加している。</a:t>
          </a:r>
          <a:endParaRPr kumimoji="1" lang="en-US" altLang="ja-JP" sz="1300">
            <a:latin typeface="+mj-ea"/>
            <a:ea typeface="+mj-ea"/>
          </a:endParaRPr>
        </a:p>
        <a:p>
          <a:r>
            <a:rPr kumimoji="1" lang="ja-JP" altLang="en-US" sz="1300">
              <a:latin typeface="+mj-ea"/>
              <a:ea typeface="+mj-ea"/>
            </a:rPr>
            <a:t>　今後も復旧事業の影響により数値が変動する可能性が高いが、各会計において適切な財源確保に努める。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16968602</v>
      </c>
      <c r="BO4" s="411"/>
      <c r="BP4" s="411"/>
      <c r="BQ4" s="411"/>
      <c r="BR4" s="411"/>
      <c r="BS4" s="411"/>
      <c r="BT4" s="411"/>
      <c r="BU4" s="412"/>
      <c r="BV4" s="410">
        <v>23379090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80</v>
      </c>
      <c r="CU4" s="588"/>
      <c r="CV4" s="588"/>
      <c r="CW4" s="588"/>
      <c r="CX4" s="588"/>
      <c r="CY4" s="588"/>
      <c r="CZ4" s="588"/>
      <c r="DA4" s="589"/>
      <c r="DB4" s="587">
        <v>27.5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12809253</v>
      </c>
      <c r="BO5" s="416"/>
      <c r="BP5" s="416"/>
      <c r="BQ5" s="416"/>
      <c r="BR5" s="416"/>
      <c r="BS5" s="416"/>
      <c r="BT5" s="416"/>
      <c r="BU5" s="417"/>
      <c r="BV5" s="415">
        <v>16345910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92.2</v>
      </c>
      <c r="CU5" s="386"/>
      <c r="CV5" s="386"/>
      <c r="CW5" s="386"/>
      <c r="CX5" s="386"/>
      <c r="CY5" s="386"/>
      <c r="CZ5" s="386"/>
      <c r="DA5" s="387"/>
      <c r="DB5" s="385">
        <v>89.8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4159349</v>
      </c>
      <c r="BO6" s="416"/>
      <c r="BP6" s="416"/>
      <c r="BQ6" s="416"/>
      <c r="BR6" s="416"/>
      <c r="BS6" s="416"/>
      <c r="BT6" s="416"/>
      <c r="BU6" s="417"/>
      <c r="BV6" s="415">
        <v>7033180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95.5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1093853</v>
      </c>
      <c r="BO7" s="416"/>
      <c r="BP7" s="416"/>
      <c r="BQ7" s="416"/>
      <c r="BR7" s="416"/>
      <c r="BS7" s="416"/>
      <c r="BT7" s="416"/>
      <c r="BU7" s="417"/>
      <c r="BV7" s="415">
        <v>5948835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3832282</v>
      </c>
      <c r="CU7" s="416"/>
      <c r="CV7" s="416"/>
      <c r="CW7" s="416"/>
      <c r="CX7" s="416"/>
      <c r="CY7" s="416"/>
      <c r="CZ7" s="416"/>
      <c r="DA7" s="417"/>
      <c r="DB7" s="415">
        <v>3935921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3065496</v>
      </c>
      <c r="BO8" s="416"/>
      <c r="BP8" s="416"/>
      <c r="BQ8" s="416"/>
      <c r="BR8" s="416"/>
      <c r="BS8" s="416"/>
      <c r="BT8" s="416"/>
      <c r="BU8" s="417"/>
      <c r="BV8" s="415">
        <v>1084345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0.45</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14421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1981151</v>
      </c>
      <c r="BO9" s="416"/>
      <c r="BP9" s="416"/>
      <c r="BQ9" s="416"/>
      <c r="BR9" s="416"/>
      <c r="BS9" s="416"/>
      <c r="BT9" s="416"/>
      <c r="BU9" s="417"/>
      <c r="BV9" s="415">
        <v>-3228382</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5</v>
      </c>
      <c r="CU9" s="386"/>
      <c r="CV9" s="386"/>
      <c r="CW9" s="386"/>
      <c r="CX9" s="386"/>
      <c r="CY9" s="386"/>
      <c r="CZ9" s="386"/>
      <c r="DA9" s="387"/>
      <c r="DB9" s="385">
        <v>3.4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15085</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736</v>
      </c>
      <c r="BO10" s="416"/>
      <c r="BP10" s="416"/>
      <c r="BQ10" s="416"/>
      <c r="BR10" s="416"/>
      <c r="BS10" s="416"/>
      <c r="BT10" s="416"/>
      <c r="BU10" s="417"/>
      <c r="BV10" s="415">
        <v>561</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v>6567</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14663</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807616</v>
      </c>
      <c r="BO12" s="416"/>
      <c r="BP12" s="416"/>
      <c r="BQ12" s="416"/>
      <c r="BR12" s="416"/>
      <c r="BS12" s="416"/>
      <c r="BT12" s="416"/>
      <c r="BU12" s="417"/>
      <c r="BV12" s="415">
        <v>4151928</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14625</v>
      </c>
      <c r="S13" s="517"/>
      <c r="T13" s="517"/>
      <c r="U13" s="517"/>
      <c r="V13" s="518"/>
      <c r="W13" s="504" t="s">
        <v>122</v>
      </c>
      <c r="X13" s="428"/>
      <c r="Y13" s="428"/>
      <c r="Z13" s="428"/>
      <c r="AA13" s="428"/>
      <c r="AB13" s="429"/>
      <c r="AC13" s="391">
        <v>352</v>
      </c>
      <c r="AD13" s="392"/>
      <c r="AE13" s="392"/>
      <c r="AF13" s="392"/>
      <c r="AG13" s="393"/>
      <c r="AH13" s="391">
        <v>385</v>
      </c>
      <c r="AI13" s="392"/>
      <c r="AJ13" s="392"/>
      <c r="AK13" s="392"/>
      <c r="AL13" s="394"/>
      <c r="AM13" s="484" t="s">
        <v>123</v>
      </c>
      <c r="AN13" s="389"/>
      <c r="AO13" s="389"/>
      <c r="AP13" s="389"/>
      <c r="AQ13" s="389"/>
      <c r="AR13" s="389"/>
      <c r="AS13" s="389"/>
      <c r="AT13" s="390"/>
      <c r="AU13" s="472" t="s">
        <v>117</v>
      </c>
      <c r="AV13" s="473"/>
      <c r="AW13" s="473"/>
      <c r="AX13" s="473"/>
      <c r="AY13" s="395" t="s">
        <v>124</v>
      </c>
      <c r="AZ13" s="396"/>
      <c r="BA13" s="396"/>
      <c r="BB13" s="396"/>
      <c r="BC13" s="396"/>
      <c r="BD13" s="396"/>
      <c r="BE13" s="396"/>
      <c r="BF13" s="396"/>
      <c r="BG13" s="396"/>
      <c r="BH13" s="396"/>
      <c r="BI13" s="396"/>
      <c r="BJ13" s="396"/>
      <c r="BK13" s="396"/>
      <c r="BL13" s="396"/>
      <c r="BM13" s="397"/>
      <c r="BN13" s="415">
        <v>1174271</v>
      </c>
      <c r="BO13" s="416"/>
      <c r="BP13" s="416"/>
      <c r="BQ13" s="416"/>
      <c r="BR13" s="416"/>
      <c r="BS13" s="416"/>
      <c r="BT13" s="416"/>
      <c r="BU13" s="417"/>
      <c r="BV13" s="415">
        <v>-7373182</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14847</v>
      </c>
      <c r="S14" s="517"/>
      <c r="T14" s="517"/>
      <c r="U14" s="517"/>
      <c r="V14" s="518"/>
      <c r="W14" s="519"/>
      <c r="X14" s="431"/>
      <c r="Y14" s="431"/>
      <c r="Z14" s="431"/>
      <c r="AA14" s="431"/>
      <c r="AB14" s="432"/>
      <c r="AC14" s="509">
        <v>5.2</v>
      </c>
      <c r="AD14" s="510"/>
      <c r="AE14" s="510"/>
      <c r="AF14" s="510"/>
      <c r="AG14" s="511"/>
      <c r="AH14" s="509">
        <v>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71.2</v>
      </c>
      <c r="CU14" s="488"/>
      <c r="CV14" s="488"/>
      <c r="CW14" s="488"/>
      <c r="CX14" s="488"/>
      <c r="CY14" s="488"/>
      <c r="CZ14" s="488"/>
      <c r="DA14" s="489"/>
      <c r="DB14" s="520">
        <v>74.8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14807</v>
      </c>
      <c r="S15" s="517"/>
      <c r="T15" s="517"/>
      <c r="U15" s="517"/>
      <c r="V15" s="518"/>
      <c r="W15" s="504" t="s">
        <v>128</v>
      </c>
      <c r="X15" s="428"/>
      <c r="Y15" s="428"/>
      <c r="Z15" s="428"/>
      <c r="AA15" s="428"/>
      <c r="AB15" s="429"/>
      <c r="AC15" s="391">
        <v>1451</v>
      </c>
      <c r="AD15" s="392"/>
      <c r="AE15" s="392"/>
      <c r="AF15" s="392"/>
      <c r="AG15" s="393"/>
      <c r="AH15" s="391">
        <v>1364</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1511838</v>
      </c>
      <c r="BO15" s="411"/>
      <c r="BP15" s="411"/>
      <c r="BQ15" s="411"/>
      <c r="BR15" s="411"/>
      <c r="BS15" s="411"/>
      <c r="BT15" s="411"/>
      <c r="BU15" s="412"/>
      <c r="BV15" s="410">
        <v>1481096</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21.6</v>
      </c>
      <c r="AD16" s="510"/>
      <c r="AE16" s="510"/>
      <c r="AF16" s="510"/>
      <c r="AG16" s="511"/>
      <c r="AH16" s="509">
        <v>19.899999999999999</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3241320</v>
      </c>
      <c r="BO16" s="416"/>
      <c r="BP16" s="416"/>
      <c r="BQ16" s="416"/>
      <c r="BR16" s="416"/>
      <c r="BS16" s="416"/>
      <c r="BT16" s="416"/>
      <c r="BU16" s="417"/>
      <c r="BV16" s="415">
        <v>3291761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132</v>
      </c>
      <c r="S17" s="502"/>
      <c r="T17" s="502"/>
      <c r="U17" s="502"/>
      <c r="V17" s="503"/>
      <c r="W17" s="504" t="s">
        <v>135</v>
      </c>
      <c r="X17" s="428"/>
      <c r="Y17" s="428"/>
      <c r="Z17" s="428"/>
      <c r="AA17" s="428"/>
      <c r="AB17" s="429"/>
      <c r="AC17" s="391">
        <v>4919</v>
      </c>
      <c r="AD17" s="392"/>
      <c r="AE17" s="392"/>
      <c r="AF17" s="392"/>
      <c r="AG17" s="393"/>
      <c r="AH17" s="391">
        <v>5093</v>
      </c>
      <c r="AI17" s="392"/>
      <c r="AJ17" s="392"/>
      <c r="AK17" s="392"/>
      <c r="AL17" s="394"/>
      <c r="AM17" s="484"/>
      <c r="AN17" s="389"/>
      <c r="AO17" s="389"/>
      <c r="AP17" s="389"/>
      <c r="AQ17" s="389"/>
      <c r="AR17" s="389"/>
      <c r="AS17" s="389"/>
      <c r="AT17" s="390"/>
      <c r="AU17" s="472"/>
      <c r="AV17" s="473"/>
      <c r="AW17" s="473"/>
      <c r="AX17" s="473"/>
      <c r="AY17" s="395" t="s">
        <v>136</v>
      </c>
      <c r="AZ17" s="396"/>
      <c r="BA17" s="396"/>
      <c r="BB17" s="396"/>
      <c r="BC17" s="396"/>
      <c r="BD17" s="396"/>
      <c r="BE17" s="396"/>
      <c r="BF17" s="396"/>
      <c r="BG17" s="396"/>
      <c r="BH17" s="396"/>
      <c r="BI17" s="396"/>
      <c r="BJ17" s="396"/>
      <c r="BK17" s="396"/>
      <c r="BL17" s="396"/>
      <c r="BM17" s="397"/>
      <c r="BN17" s="415">
        <v>1913962</v>
      </c>
      <c r="BO17" s="416"/>
      <c r="BP17" s="416"/>
      <c r="BQ17" s="416"/>
      <c r="BR17" s="416"/>
      <c r="BS17" s="416"/>
      <c r="BT17" s="416"/>
      <c r="BU17" s="417"/>
      <c r="BV17" s="415">
        <v>1881110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137</v>
      </c>
      <c r="C18" s="478"/>
      <c r="D18" s="478"/>
      <c r="E18" s="479"/>
      <c r="F18" s="479"/>
      <c r="G18" s="479"/>
      <c r="H18" s="479"/>
      <c r="I18" s="479"/>
      <c r="J18" s="479"/>
      <c r="K18" s="479"/>
      <c r="L18" s="480">
        <v>53.56</v>
      </c>
      <c r="M18" s="480"/>
      <c r="N18" s="480"/>
      <c r="O18" s="480"/>
      <c r="P18" s="480"/>
      <c r="Q18" s="480"/>
      <c r="R18" s="481"/>
      <c r="S18" s="481"/>
      <c r="T18" s="481"/>
      <c r="U18" s="481"/>
      <c r="V18" s="482"/>
      <c r="W18" s="496"/>
      <c r="X18" s="497"/>
      <c r="Y18" s="497"/>
      <c r="Z18" s="497"/>
      <c r="AA18" s="497"/>
      <c r="AB18" s="505"/>
      <c r="AC18" s="379">
        <v>73.2</v>
      </c>
      <c r="AD18" s="380"/>
      <c r="AE18" s="380"/>
      <c r="AF18" s="380"/>
      <c r="AG18" s="483"/>
      <c r="AH18" s="379">
        <v>74.400000000000006</v>
      </c>
      <c r="AI18" s="380"/>
      <c r="AJ18" s="380"/>
      <c r="AK18" s="380"/>
      <c r="AL18" s="381"/>
      <c r="AM18" s="484"/>
      <c r="AN18" s="389"/>
      <c r="AO18" s="389"/>
      <c r="AP18" s="389"/>
      <c r="AQ18" s="389"/>
      <c r="AR18" s="389"/>
      <c r="AS18" s="389"/>
      <c r="AT18" s="390"/>
      <c r="AU18" s="472"/>
      <c r="AV18" s="473"/>
      <c r="AW18" s="473"/>
      <c r="AX18" s="473"/>
      <c r="AY18" s="395" t="s">
        <v>138</v>
      </c>
      <c r="AZ18" s="396"/>
      <c r="BA18" s="396"/>
      <c r="BB18" s="396"/>
      <c r="BC18" s="396"/>
      <c r="BD18" s="396"/>
      <c r="BE18" s="396"/>
      <c r="BF18" s="396"/>
      <c r="BG18" s="396"/>
      <c r="BH18" s="396"/>
      <c r="BI18" s="396"/>
      <c r="BJ18" s="396"/>
      <c r="BK18" s="396"/>
      <c r="BL18" s="396"/>
      <c r="BM18" s="397"/>
      <c r="BN18" s="415">
        <v>3632812</v>
      </c>
      <c r="BO18" s="416"/>
      <c r="BP18" s="416"/>
      <c r="BQ18" s="416"/>
      <c r="BR18" s="416"/>
      <c r="BS18" s="416"/>
      <c r="BT18" s="416"/>
      <c r="BU18" s="417"/>
      <c r="BV18" s="415">
        <v>3671802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139</v>
      </c>
      <c r="C19" s="478"/>
      <c r="D19" s="478"/>
      <c r="E19" s="479"/>
      <c r="F19" s="479"/>
      <c r="G19" s="479"/>
      <c r="H19" s="479"/>
      <c r="I19" s="479"/>
      <c r="J19" s="479"/>
      <c r="K19" s="479"/>
      <c r="L19" s="485">
        <v>269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140</v>
      </c>
      <c r="AZ19" s="396"/>
      <c r="BA19" s="396"/>
      <c r="BB19" s="396"/>
      <c r="BC19" s="396"/>
      <c r="BD19" s="396"/>
      <c r="BE19" s="396"/>
      <c r="BF19" s="396"/>
      <c r="BG19" s="396"/>
      <c r="BH19" s="396"/>
      <c r="BI19" s="396"/>
      <c r="BJ19" s="396"/>
      <c r="BK19" s="396"/>
      <c r="BL19" s="396"/>
      <c r="BM19" s="397"/>
      <c r="BN19" s="415">
        <v>10105364</v>
      </c>
      <c r="BO19" s="416"/>
      <c r="BP19" s="416"/>
      <c r="BQ19" s="416"/>
      <c r="BR19" s="416"/>
      <c r="BS19" s="416"/>
      <c r="BT19" s="416"/>
      <c r="BU19" s="417"/>
      <c r="BV19" s="415">
        <v>15481883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141</v>
      </c>
      <c r="C20" s="478"/>
      <c r="D20" s="478"/>
      <c r="E20" s="479"/>
      <c r="F20" s="479"/>
      <c r="G20" s="479"/>
      <c r="H20" s="479"/>
      <c r="I20" s="479"/>
      <c r="J20" s="479"/>
      <c r="K20" s="479"/>
      <c r="L20" s="485">
        <v>5112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142</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149</v>
      </c>
      <c r="AZ23" s="408"/>
      <c r="BA23" s="408"/>
      <c r="BB23" s="408"/>
      <c r="BC23" s="408"/>
      <c r="BD23" s="408"/>
      <c r="BE23" s="408"/>
      <c r="BF23" s="408"/>
      <c r="BG23" s="408"/>
      <c r="BH23" s="408"/>
      <c r="BI23" s="408"/>
      <c r="BJ23" s="408"/>
      <c r="BK23" s="408"/>
      <c r="BL23" s="408"/>
      <c r="BM23" s="409"/>
      <c r="BN23" s="415">
        <v>6022783</v>
      </c>
      <c r="BO23" s="416"/>
      <c r="BP23" s="416"/>
      <c r="BQ23" s="416"/>
      <c r="BR23" s="416"/>
      <c r="BS23" s="416"/>
      <c r="BT23" s="416"/>
      <c r="BU23" s="417"/>
      <c r="BV23" s="415">
        <v>6238126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150</v>
      </c>
      <c r="F24" s="389"/>
      <c r="G24" s="389"/>
      <c r="H24" s="389"/>
      <c r="I24" s="389"/>
      <c r="J24" s="389"/>
      <c r="K24" s="390"/>
      <c r="L24" s="391">
        <v>1</v>
      </c>
      <c r="M24" s="392"/>
      <c r="N24" s="392"/>
      <c r="O24" s="392"/>
      <c r="P24" s="393"/>
      <c r="Q24" s="391">
        <v>8430</v>
      </c>
      <c r="R24" s="392"/>
      <c r="S24" s="392"/>
      <c r="T24" s="392"/>
      <c r="U24" s="392"/>
      <c r="V24" s="393"/>
      <c r="W24" s="457"/>
      <c r="X24" s="448"/>
      <c r="Y24" s="449"/>
      <c r="Z24" s="388" t="s">
        <v>151</v>
      </c>
      <c r="AA24" s="389"/>
      <c r="AB24" s="389"/>
      <c r="AC24" s="389"/>
      <c r="AD24" s="389"/>
      <c r="AE24" s="389"/>
      <c r="AF24" s="389"/>
      <c r="AG24" s="390"/>
      <c r="AH24" s="391">
        <v>135</v>
      </c>
      <c r="AI24" s="392"/>
      <c r="AJ24" s="392"/>
      <c r="AK24" s="392"/>
      <c r="AL24" s="393"/>
      <c r="AM24" s="391">
        <v>380835</v>
      </c>
      <c r="AN24" s="392"/>
      <c r="AO24" s="392"/>
      <c r="AP24" s="392"/>
      <c r="AQ24" s="392"/>
      <c r="AR24" s="393"/>
      <c r="AS24" s="391">
        <v>2821</v>
      </c>
      <c r="AT24" s="392"/>
      <c r="AU24" s="392"/>
      <c r="AV24" s="392"/>
      <c r="AW24" s="392"/>
      <c r="AX24" s="394"/>
      <c r="AY24" s="382" t="s">
        <v>152</v>
      </c>
      <c r="AZ24" s="383"/>
      <c r="BA24" s="383"/>
      <c r="BB24" s="383"/>
      <c r="BC24" s="383"/>
      <c r="BD24" s="383"/>
      <c r="BE24" s="383"/>
      <c r="BF24" s="383"/>
      <c r="BG24" s="383"/>
      <c r="BH24" s="383"/>
      <c r="BI24" s="383"/>
      <c r="BJ24" s="383"/>
      <c r="BK24" s="383"/>
      <c r="BL24" s="383"/>
      <c r="BM24" s="384"/>
      <c r="BN24" s="415">
        <v>1798034</v>
      </c>
      <c r="BO24" s="416"/>
      <c r="BP24" s="416"/>
      <c r="BQ24" s="416"/>
      <c r="BR24" s="416"/>
      <c r="BS24" s="416"/>
      <c r="BT24" s="416"/>
      <c r="BU24" s="417"/>
      <c r="BV24" s="415">
        <v>2067023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153</v>
      </c>
      <c r="F25" s="389"/>
      <c r="G25" s="389"/>
      <c r="H25" s="389"/>
      <c r="I25" s="389"/>
      <c r="J25" s="389"/>
      <c r="K25" s="390"/>
      <c r="L25" s="391">
        <v>1</v>
      </c>
      <c r="M25" s="392"/>
      <c r="N25" s="392"/>
      <c r="O25" s="392"/>
      <c r="P25" s="393"/>
      <c r="Q25" s="391">
        <v>6450</v>
      </c>
      <c r="R25" s="392"/>
      <c r="S25" s="392"/>
      <c r="T25" s="392"/>
      <c r="U25" s="392"/>
      <c r="V25" s="393"/>
      <c r="W25" s="457"/>
      <c r="X25" s="448"/>
      <c r="Y25" s="449"/>
      <c r="Z25" s="388" t="s">
        <v>154</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155</v>
      </c>
      <c r="AZ25" s="408"/>
      <c r="BA25" s="408"/>
      <c r="BB25" s="408"/>
      <c r="BC25" s="408"/>
      <c r="BD25" s="408"/>
      <c r="BE25" s="408"/>
      <c r="BF25" s="408"/>
      <c r="BG25" s="408"/>
      <c r="BH25" s="408"/>
      <c r="BI25" s="408"/>
      <c r="BJ25" s="408"/>
      <c r="BK25" s="408"/>
      <c r="BL25" s="408"/>
      <c r="BM25" s="409"/>
      <c r="BN25" s="410">
        <v>2275014</v>
      </c>
      <c r="BO25" s="411"/>
      <c r="BP25" s="411"/>
      <c r="BQ25" s="411"/>
      <c r="BR25" s="411"/>
      <c r="BS25" s="411"/>
      <c r="BT25" s="411"/>
      <c r="BU25" s="412"/>
      <c r="BV25" s="410">
        <v>2355897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156</v>
      </c>
      <c r="F26" s="389"/>
      <c r="G26" s="389"/>
      <c r="H26" s="389"/>
      <c r="I26" s="389"/>
      <c r="J26" s="389"/>
      <c r="K26" s="390"/>
      <c r="L26" s="391">
        <v>1</v>
      </c>
      <c r="M26" s="392"/>
      <c r="N26" s="392"/>
      <c r="O26" s="392"/>
      <c r="P26" s="393"/>
      <c r="Q26" s="391">
        <v>5440</v>
      </c>
      <c r="R26" s="392"/>
      <c r="S26" s="392"/>
      <c r="T26" s="392"/>
      <c r="U26" s="392"/>
      <c r="V26" s="393"/>
      <c r="W26" s="457"/>
      <c r="X26" s="448"/>
      <c r="Y26" s="449"/>
      <c r="Z26" s="388" t="s">
        <v>157</v>
      </c>
      <c r="AA26" s="470"/>
      <c r="AB26" s="470"/>
      <c r="AC26" s="470"/>
      <c r="AD26" s="470"/>
      <c r="AE26" s="470"/>
      <c r="AF26" s="470"/>
      <c r="AG26" s="471"/>
      <c r="AH26" s="391">
        <v>4</v>
      </c>
      <c r="AI26" s="392"/>
      <c r="AJ26" s="392"/>
      <c r="AK26" s="392"/>
      <c r="AL26" s="393"/>
      <c r="AM26" s="391">
        <v>11788</v>
      </c>
      <c r="AN26" s="392"/>
      <c r="AO26" s="392"/>
      <c r="AP26" s="392"/>
      <c r="AQ26" s="392"/>
      <c r="AR26" s="393"/>
      <c r="AS26" s="391">
        <v>2947</v>
      </c>
      <c r="AT26" s="392"/>
      <c r="AU26" s="392"/>
      <c r="AV26" s="392"/>
      <c r="AW26" s="392"/>
      <c r="AX26" s="394"/>
      <c r="AY26" s="424" t="s">
        <v>158</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159</v>
      </c>
      <c r="F27" s="389"/>
      <c r="G27" s="389"/>
      <c r="H27" s="389"/>
      <c r="I27" s="389"/>
      <c r="J27" s="389"/>
      <c r="K27" s="390"/>
      <c r="L27" s="391">
        <v>1</v>
      </c>
      <c r="M27" s="392"/>
      <c r="N27" s="392"/>
      <c r="O27" s="392"/>
      <c r="P27" s="393"/>
      <c r="Q27" s="391">
        <v>3210</v>
      </c>
      <c r="R27" s="392"/>
      <c r="S27" s="392"/>
      <c r="T27" s="392"/>
      <c r="U27" s="392"/>
      <c r="V27" s="393"/>
      <c r="W27" s="457"/>
      <c r="X27" s="448"/>
      <c r="Y27" s="449"/>
      <c r="Z27" s="388" t="s">
        <v>160</v>
      </c>
      <c r="AA27" s="389"/>
      <c r="AB27" s="389"/>
      <c r="AC27" s="389"/>
      <c r="AD27" s="389"/>
      <c r="AE27" s="389"/>
      <c r="AF27" s="389"/>
      <c r="AG27" s="390"/>
      <c r="AH27" s="391">
        <v>13</v>
      </c>
      <c r="AI27" s="392"/>
      <c r="AJ27" s="392"/>
      <c r="AK27" s="392"/>
      <c r="AL27" s="393"/>
      <c r="AM27" s="391">
        <v>38011</v>
      </c>
      <c r="AN27" s="392"/>
      <c r="AO27" s="392"/>
      <c r="AP27" s="392"/>
      <c r="AQ27" s="392"/>
      <c r="AR27" s="393"/>
      <c r="AS27" s="391">
        <v>2924</v>
      </c>
      <c r="AT27" s="392"/>
      <c r="AU27" s="392"/>
      <c r="AV27" s="392"/>
      <c r="AW27" s="392"/>
      <c r="AX27" s="394"/>
      <c r="AY27" s="421" t="s">
        <v>161</v>
      </c>
      <c r="AZ27" s="422"/>
      <c r="BA27" s="422"/>
      <c r="BB27" s="422"/>
      <c r="BC27" s="422"/>
      <c r="BD27" s="422"/>
      <c r="BE27" s="422"/>
      <c r="BF27" s="422"/>
      <c r="BG27" s="422"/>
      <c r="BH27" s="422"/>
      <c r="BI27" s="422"/>
      <c r="BJ27" s="422"/>
      <c r="BK27" s="422"/>
      <c r="BL27" s="422"/>
      <c r="BM27" s="423"/>
      <c r="BN27" s="418">
        <v>253593</v>
      </c>
      <c r="BO27" s="419"/>
      <c r="BP27" s="419"/>
      <c r="BQ27" s="419"/>
      <c r="BR27" s="419"/>
      <c r="BS27" s="419"/>
      <c r="BT27" s="419"/>
      <c r="BU27" s="420"/>
      <c r="BV27" s="418">
        <v>253533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162</v>
      </c>
      <c r="F28" s="389"/>
      <c r="G28" s="389"/>
      <c r="H28" s="389"/>
      <c r="I28" s="389"/>
      <c r="J28" s="389"/>
      <c r="K28" s="390"/>
      <c r="L28" s="391">
        <v>1</v>
      </c>
      <c r="M28" s="392"/>
      <c r="N28" s="392"/>
      <c r="O28" s="392"/>
      <c r="P28" s="393"/>
      <c r="Q28" s="391">
        <v>2750</v>
      </c>
      <c r="R28" s="392"/>
      <c r="S28" s="392"/>
      <c r="T28" s="392"/>
      <c r="U28" s="392"/>
      <c r="V28" s="393"/>
      <c r="W28" s="457"/>
      <c r="X28" s="448"/>
      <c r="Y28" s="449"/>
      <c r="Z28" s="388" t="s">
        <v>163</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164</v>
      </c>
      <c r="AZ28" s="399"/>
      <c r="BA28" s="399"/>
      <c r="BB28" s="400"/>
      <c r="BC28" s="407" t="s">
        <v>165</v>
      </c>
      <c r="BD28" s="408"/>
      <c r="BE28" s="408"/>
      <c r="BF28" s="408"/>
      <c r="BG28" s="408"/>
      <c r="BH28" s="408"/>
      <c r="BI28" s="408"/>
      <c r="BJ28" s="408"/>
      <c r="BK28" s="408"/>
      <c r="BL28" s="408"/>
      <c r="BM28" s="409"/>
      <c r="BN28" s="410">
        <v>1799631</v>
      </c>
      <c r="BO28" s="411"/>
      <c r="BP28" s="411"/>
      <c r="BQ28" s="411"/>
      <c r="BR28" s="411"/>
      <c r="BS28" s="411"/>
      <c r="BT28" s="411"/>
      <c r="BU28" s="412"/>
      <c r="BV28" s="410">
        <v>2063512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166</v>
      </c>
      <c r="F29" s="389"/>
      <c r="G29" s="389"/>
      <c r="H29" s="389"/>
      <c r="I29" s="389"/>
      <c r="J29" s="389"/>
      <c r="K29" s="390"/>
      <c r="L29" s="391">
        <v>12</v>
      </c>
      <c r="M29" s="392"/>
      <c r="N29" s="392"/>
      <c r="O29" s="392"/>
      <c r="P29" s="393"/>
      <c r="Q29" s="391">
        <v>2540</v>
      </c>
      <c r="R29" s="392"/>
      <c r="S29" s="392"/>
      <c r="T29" s="392"/>
      <c r="U29" s="392"/>
      <c r="V29" s="393"/>
      <c r="W29" s="458"/>
      <c r="X29" s="459"/>
      <c r="Y29" s="460"/>
      <c r="Z29" s="388" t="s">
        <v>167</v>
      </c>
      <c r="AA29" s="389"/>
      <c r="AB29" s="389"/>
      <c r="AC29" s="389"/>
      <c r="AD29" s="389"/>
      <c r="AE29" s="389"/>
      <c r="AF29" s="389"/>
      <c r="AG29" s="390"/>
      <c r="AH29" s="391">
        <v>148</v>
      </c>
      <c r="AI29" s="392"/>
      <c r="AJ29" s="392"/>
      <c r="AK29" s="392"/>
      <c r="AL29" s="393"/>
      <c r="AM29" s="391">
        <v>418846</v>
      </c>
      <c r="AN29" s="392"/>
      <c r="AO29" s="392"/>
      <c r="AP29" s="392"/>
      <c r="AQ29" s="392"/>
      <c r="AR29" s="393"/>
      <c r="AS29" s="391">
        <v>2830</v>
      </c>
      <c r="AT29" s="392"/>
      <c r="AU29" s="392"/>
      <c r="AV29" s="392"/>
      <c r="AW29" s="392"/>
      <c r="AX29" s="394"/>
      <c r="AY29" s="401"/>
      <c r="AZ29" s="402"/>
      <c r="BA29" s="402"/>
      <c r="BB29" s="403"/>
      <c r="BC29" s="395" t="s">
        <v>168</v>
      </c>
      <c r="BD29" s="396"/>
      <c r="BE29" s="396"/>
      <c r="BF29" s="396"/>
      <c r="BG29" s="396"/>
      <c r="BH29" s="396"/>
      <c r="BI29" s="396"/>
      <c r="BJ29" s="396"/>
      <c r="BK29" s="396"/>
      <c r="BL29" s="396"/>
      <c r="BM29" s="397"/>
      <c r="BN29" s="415">
        <v>300614</v>
      </c>
      <c r="BO29" s="416"/>
      <c r="BP29" s="416"/>
      <c r="BQ29" s="416"/>
      <c r="BR29" s="416"/>
      <c r="BS29" s="416"/>
      <c r="BT29" s="416"/>
      <c r="BU29" s="417"/>
      <c r="BV29" s="415">
        <v>300512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169</v>
      </c>
      <c r="X30" s="468"/>
      <c r="Y30" s="468"/>
      <c r="Z30" s="468"/>
      <c r="AA30" s="468"/>
      <c r="AB30" s="468"/>
      <c r="AC30" s="468"/>
      <c r="AD30" s="468"/>
      <c r="AE30" s="468"/>
      <c r="AF30" s="468"/>
      <c r="AG30" s="469"/>
      <c r="AH30" s="379">
        <v>92.1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170</v>
      </c>
      <c r="BD30" s="383"/>
      <c r="BE30" s="383"/>
      <c r="BF30" s="383"/>
      <c r="BG30" s="383"/>
      <c r="BH30" s="383"/>
      <c r="BI30" s="383"/>
      <c r="BJ30" s="383"/>
      <c r="BK30" s="383"/>
      <c r="BL30" s="383"/>
      <c r="BM30" s="384"/>
      <c r="BN30" s="418">
        <v>2613063</v>
      </c>
      <c r="BO30" s="419"/>
      <c r="BP30" s="419"/>
      <c r="BQ30" s="419"/>
      <c r="BR30" s="419"/>
      <c r="BS30" s="419"/>
      <c r="BT30" s="419"/>
      <c r="BU30" s="420"/>
      <c r="BV30" s="418">
        <v>3300943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177</v>
      </c>
      <c r="D33" s="378"/>
      <c r="E33" s="377" t="s">
        <v>178</v>
      </c>
      <c r="F33" s="377"/>
      <c r="G33" s="377"/>
      <c r="H33" s="377"/>
      <c r="I33" s="377"/>
      <c r="J33" s="377"/>
      <c r="K33" s="377"/>
      <c r="L33" s="377"/>
      <c r="M33" s="377"/>
      <c r="N33" s="377"/>
      <c r="O33" s="377"/>
      <c r="P33" s="377"/>
      <c r="Q33" s="377"/>
      <c r="R33" s="377"/>
      <c r="S33" s="377"/>
      <c r="T33" s="169"/>
      <c r="U33" s="378" t="s">
        <v>177</v>
      </c>
      <c r="V33" s="378"/>
      <c r="W33" s="377" t="s">
        <v>178</v>
      </c>
      <c r="X33" s="377"/>
      <c r="Y33" s="377"/>
      <c r="Z33" s="377"/>
      <c r="AA33" s="377"/>
      <c r="AB33" s="377"/>
      <c r="AC33" s="377"/>
      <c r="AD33" s="377"/>
      <c r="AE33" s="377"/>
      <c r="AF33" s="377"/>
      <c r="AG33" s="377"/>
      <c r="AH33" s="377"/>
      <c r="AI33" s="377"/>
      <c r="AJ33" s="377"/>
      <c r="AK33" s="377"/>
      <c r="AL33" s="169"/>
      <c r="AM33" s="378" t="s">
        <v>177</v>
      </c>
      <c r="AN33" s="378"/>
      <c r="AO33" s="377" t="s">
        <v>178</v>
      </c>
      <c r="AP33" s="377"/>
      <c r="AQ33" s="377"/>
      <c r="AR33" s="377"/>
      <c r="AS33" s="377"/>
      <c r="AT33" s="377"/>
      <c r="AU33" s="377"/>
      <c r="AV33" s="377"/>
      <c r="AW33" s="377"/>
      <c r="AX33" s="377"/>
      <c r="AY33" s="377"/>
      <c r="AZ33" s="377"/>
      <c r="BA33" s="377"/>
      <c r="BB33" s="377"/>
      <c r="BC33" s="377"/>
      <c r="BD33" s="170"/>
      <c r="BE33" s="377" t="s">
        <v>179</v>
      </c>
      <c r="BF33" s="377"/>
      <c r="BG33" s="377" t="s">
        <v>180</v>
      </c>
      <c r="BH33" s="377"/>
      <c r="BI33" s="377"/>
      <c r="BJ33" s="377"/>
      <c r="BK33" s="377"/>
      <c r="BL33" s="377"/>
      <c r="BM33" s="377"/>
      <c r="BN33" s="377"/>
      <c r="BO33" s="377"/>
      <c r="BP33" s="377"/>
      <c r="BQ33" s="377"/>
      <c r="BR33" s="377"/>
      <c r="BS33" s="377"/>
      <c r="BT33" s="377"/>
      <c r="BU33" s="377"/>
      <c r="BV33" s="170"/>
      <c r="BW33" s="378" t="s">
        <v>179</v>
      </c>
      <c r="BX33" s="378"/>
      <c r="BY33" s="377" t="s">
        <v>181</v>
      </c>
      <c r="BZ33" s="377"/>
      <c r="CA33" s="377"/>
      <c r="CB33" s="377"/>
      <c r="CC33" s="377"/>
      <c r="CD33" s="377"/>
      <c r="CE33" s="377"/>
      <c r="CF33" s="377"/>
      <c r="CG33" s="377"/>
      <c r="CH33" s="377"/>
      <c r="CI33" s="377"/>
      <c r="CJ33" s="377"/>
      <c r="CK33" s="377"/>
      <c r="CL33" s="377"/>
      <c r="CM33" s="377"/>
      <c r="CN33" s="169"/>
      <c r="CO33" s="378" t="s">
        <v>177</v>
      </c>
      <c r="CP33" s="378"/>
      <c r="CQ33" s="377" t="s">
        <v>182</v>
      </c>
      <c r="CR33" s="377"/>
      <c r="CS33" s="377"/>
      <c r="CT33" s="377"/>
      <c r="CU33" s="377"/>
      <c r="CV33" s="377"/>
      <c r="CW33" s="377"/>
      <c r="CX33" s="377"/>
      <c r="CY33" s="377"/>
      <c r="CZ33" s="377"/>
      <c r="DA33" s="377"/>
      <c r="DB33" s="377"/>
      <c r="DC33" s="377"/>
      <c r="DD33" s="377"/>
      <c r="DE33" s="377"/>
      <c r="DF33" s="169"/>
      <c r="DG33" s="377" t="s">
        <v>183</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松島町国民健康保険特別会計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松島町水道事業会計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松島町観瀾亭等特別会計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塩釜地区消防事務組合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品井沼ステーション</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松島町松島区外区有財産特別会計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松島町介護保険事業特別会計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松島町下水道事業特別会計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宮城東部衛生処理組合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松島町後期高齢者医療特別会計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宮城県後期高齢者医療広域連合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松島町介護サービス事業特別会計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吉田川流域溜池大和町外２市町4ヶ町組合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宮城県市町村職員退職手当組合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宮城県市町村非常勤消防団員補償報償組合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宮城県市町村自治振興センター</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188</v>
      </c>
    </row>
    <row r="50" spans="5:5" x14ac:dyDescent="0.15">
      <c r="E50" s="141" t="s">
        <v>189</v>
      </c>
    </row>
    <row r="51" spans="5:5" x14ac:dyDescent="0.15">
      <c r="E51" s="141" t="s">
        <v>190</v>
      </c>
    </row>
    <row r="52" spans="5:5" x14ac:dyDescent="0.15">
      <c r="E52" s="141"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7.54</v>
      </c>
      <c r="G34" s="33">
        <v>7.92</v>
      </c>
      <c r="H34" s="33">
        <v>110.46</v>
      </c>
      <c r="I34" s="33">
        <v>27.54</v>
      </c>
      <c r="J34" s="34">
        <v>79.959999999999994</v>
      </c>
      <c r="K34" s="22"/>
      <c r="L34" s="22"/>
      <c r="M34" s="22"/>
      <c r="N34" s="22"/>
      <c r="O34" s="22"/>
      <c r="P34" s="22"/>
    </row>
    <row r="35" spans="1:16" ht="39" customHeight="1" x14ac:dyDescent="0.15">
      <c r="A35" s="22"/>
      <c r="B35" s="35"/>
      <c r="C35" s="1178" t="s">
        <v>525</v>
      </c>
      <c r="D35" s="1179"/>
      <c r="E35" s="1180"/>
      <c r="F35" s="36">
        <v>3.61</v>
      </c>
      <c r="G35" s="37">
        <v>17.98</v>
      </c>
      <c r="H35" s="37">
        <v>18.3</v>
      </c>
      <c r="I35" s="37">
        <v>36.03</v>
      </c>
      <c r="J35" s="38">
        <v>53.68</v>
      </c>
      <c r="K35" s="22"/>
      <c r="L35" s="22"/>
      <c r="M35" s="22"/>
      <c r="N35" s="22"/>
      <c r="O35" s="22"/>
      <c r="P35" s="22"/>
    </row>
    <row r="36" spans="1:16" ht="39" customHeight="1" x14ac:dyDescent="0.15">
      <c r="A36" s="22"/>
      <c r="B36" s="35"/>
      <c r="C36" s="1178" t="s">
        <v>526</v>
      </c>
      <c r="D36" s="1179"/>
      <c r="E36" s="1180"/>
      <c r="F36" s="36">
        <v>27.6</v>
      </c>
      <c r="G36" s="37">
        <v>28.84</v>
      </c>
      <c r="H36" s="37">
        <v>29.58</v>
      </c>
      <c r="I36" s="37">
        <v>32.93</v>
      </c>
      <c r="J36" s="38">
        <v>36.56</v>
      </c>
      <c r="K36" s="22"/>
      <c r="L36" s="22"/>
      <c r="M36" s="22"/>
      <c r="N36" s="22"/>
      <c r="O36" s="22"/>
      <c r="P36" s="22"/>
    </row>
    <row r="37" spans="1:16" ht="39" customHeight="1" x14ac:dyDescent="0.15">
      <c r="A37" s="22"/>
      <c r="B37" s="35"/>
      <c r="C37" s="1178" t="s">
        <v>527</v>
      </c>
      <c r="D37" s="1179"/>
      <c r="E37" s="1180"/>
      <c r="F37" s="36">
        <v>6.43</v>
      </c>
      <c r="G37" s="37">
        <v>5.6</v>
      </c>
      <c r="H37" s="37">
        <v>5.88</v>
      </c>
      <c r="I37" s="37">
        <v>3.51</v>
      </c>
      <c r="J37" s="38">
        <v>4.91</v>
      </c>
      <c r="K37" s="22"/>
      <c r="L37" s="22"/>
      <c r="M37" s="22"/>
      <c r="N37" s="22"/>
      <c r="O37" s="22"/>
      <c r="P37" s="22"/>
    </row>
    <row r="38" spans="1:16" ht="39" customHeight="1" x14ac:dyDescent="0.15">
      <c r="A38" s="22"/>
      <c r="B38" s="35"/>
      <c r="C38" s="1178" t="s">
        <v>528</v>
      </c>
      <c r="D38" s="1179"/>
      <c r="E38" s="1180"/>
      <c r="F38" s="36">
        <v>0.95</v>
      </c>
      <c r="G38" s="37">
        <v>1.24</v>
      </c>
      <c r="H38" s="37">
        <v>1.29</v>
      </c>
      <c r="I38" s="37">
        <v>1.33</v>
      </c>
      <c r="J38" s="38">
        <v>1.33</v>
      </c>
      <c r="K38" s="22"/>
      <c r="L38" s="22"/>
      <c r="M38" s="22"/>
      <c r="N38" s="22"/>
      <c r="O38" s="22"/>
      <c r="P38" s="22"/>
    </row>
    <row r="39" spans="1:16" ht="39" customHeight="1" x14ac:dyDescent="0.15">
      <c r="A39" s="22"/>
      <c r="B39" s="35"/>
      <c r="C39" s="1178" t="s">
        <v>529</v>
      </c>
      <c r="D39" s="1179"/>
      <c r="E39" s="1180"/>
      <c r="F39" s="36">
        <v>0.12</v>
      </c>
      <c r="G39" s="37">
        <v>0.21</v>
      </c>
      <c r="H39" s="37">
        <v>0.27</v>
      </c>
      <c r="I39" s="37">
        <v>0.22</v>
      </c>
      <c r="J39" s="38">
        <v>0.11</v>
      </c>
      <c r="K39" s="22"/>
      <c r="L39" s="22"/>
      <c r="M39" s="22"/>
      <c r="N39" s="22"/>
      <c r="O39" s="22"/>
      <c r="P39" s="22"/>
    </row>
    <row r="40" spans="1:16" ht="39" customHeight="1" x14ac:dyDescent="0.15">
      <c r="A40" s="22"/>
      <c r="B40" s="35"/>
      <c r="C40" s="1178" t="s">
        <v>530</v>
      </c>
      <c r="D40" s="1179"/>
      <c r="E40" s="1180"/>
      <c r="F40" s="36">
        <v>0</v>
      </c>
      <c r="G40" s="37">
        <v>0</v>
      </c>
      <c r="H40" s="37">
        <v>0.01</v>
      </c>
      <c r="I40" s="37">
        <v>0</v>
      </c>
      <c r="J40" s="38">
        <v>0.02</v>
      </c>
      <c r="K40" s="22"/>
      <c r="L40" s="22"/>
      <c r="M40" s="22"/>
      <c r="N40" s="22"/>
      <c r="O40" s="22"/>
      <c r="P40" s="22"/>
    </row>
    <row r="41" spans="1:16" ht="39" customHeight="1" x14ac:dyDescent="0.15">
      <c r="A41" s="22"/>
      <c r="B41" s="35"/>
      <c r="C41" s="1178" t="s">
        <v>531</v>
      </c>
      <c r="D41" s="1179"/>
      <c r="E41" s="1180"/>
      <c r="F41" s="36">
        <v>7.0000000000000007E-2</v>
      </c>
      <c r="G41" s="37">
        <v>0.02</v>
      </c>
      <c r="H41" s="37">
        <v>0.03</v>
      </c>
      <c r="I41" s="37">
        <v>0.02</v>
      </c>
      <c r="J41" s="38">
        <v>0</v>
      </c>
      <c r="K41" s="22"/>
      <c r="L41" s="22"/>
      <c r="M41" s="22"/>
      <c r="N41" s="22"/>
      <c r="O41" s="22"/>
      <c r="P41" s="22"/>
    </row>
    <row r="42" spans="1:16" ht="39" customHeight="1" x14ac:dyDescent="0.15">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621</v>
      </c>
      <c r="L45" s="60">
        <v>594</v>
      </c>
      <c r="M45" s="60">
        <v>578</v>
      </c>
      <c r="N45" s="60">
        <v>539</v>
      </c>
      <c r="O45" s="61">
        <v>510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298</v>
      </c>
      <c r="L48" s="64">
        <v>321</v>
      </c>
      <c r="M48" s="64">
        <v>385</v>
      </c>
      <c r="N48" s="64">
        <v>373</v>
      </c>
      <c r="O48" s="65">
        <v>360</v>
      </c>
      <c r="P48" s="48"/>
      <c r="Q48" s="48"/>
      <c r="R48" s="48"/>
      <c r="S48" s="48"/>
      <c r="T48" s="48"/>
      <c r="U48" s="48"/>
    </row>
    <row r="49" spans="1:21" ht="30.75" customHeight="1" x14ac:dyDescent="0.15">
      <c r="A49" s="48"/>
      <c r="B49" s="1196"/>
      <c r="C49" s="1197"/>
      <c r="D49" s="62"/>
      <c r="E49" s="1188" t="s">
        <v>16</v>
      </c>
      <c r="F49" s="1188"/>
      <c r="G49" s="1188"/>
      <c r="H49" s="1188"/>
      <c r="I49" s="1188"/>
      <c r="J49" s="1189"/>
      <c r="K49" s="63">
        <v>32</v>
      </c>
      <c r="L49" s="64">
        <v>29</v>
      </c>
      <c r="M49" s="64">
        <v>12</v>
      </c>
      <c r="N49" s="64">
        <v>12</v>
      </c>
      <c r="O49" s="65">
        <v>12</v>
      </c>
      <c r="P49" s="48"/>
      <c r="Q49" s="48"/>
      <c r="R49" s="48"/>
      <c r="S49" s="48"/>
      <c r="T49" s="48"/>
      <c r="U49" s="48"/>
    </row>
    <row r="50" spans="1:21" ht="30.75" customHeight="1" x14ac:dyDescent="0.15">
      <c r="A50" s="48"/>
      <c r="B50" s="1196"/>
      <c r="C50" s="1197"/>
      <c r="D50" s="62"/>
      <c r="E50" s="1188" t="s">
        <v>17</v>
      </c>
      <c r="F50" s="1188"/>
      <c r="G50" s="1188"/>
      <c r="H50" s="1188"/>
      <c r="I50" s="1188"/>
      <c r="J50" s="1189"/>
      <c r="K50" s="63">
        <v>4</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666</v>
      </c>
      <c r="L52" s="64">
        <v>671</v>
      </c>
      <c r="M52" s="64">
        <v>660</v>
      </c>
      <c r="N52" s="64">
        <v>616</v>
      </c>
      <c r="O52" s="65">
        <v>568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289</v>
      </c>
      <c r="L53" s="69">
        <v>273</v>
      </c>
      <c r="M53" s="69">
        <v>315</v>
      </c>
      <c r="N53" s="69">
        <v>308</v>
      </c>
      <c r="O53" s="70">
        <v>314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5768</v>
      </c>
      <c r="J41" s="83">
        <v>6016</v>
      </c>
      <c r="K41" s="83">
        <v>6323</v>
      </c>
      <c r="L41" s="83">
        <v>6238</v>
      </c>
      <c r="M41" s="84">
        <v>6023</v>
      </c>
    </row>
    <row r="42" spans="2:13" ht="27.75" customHeight="1" x14ac:dyDescent="0.15">
      <c r="B42" s="1204"/>
      <c r="C42" s="1205"/>
      <c r="D42" s="85"/>
      <c r="E42" s="1208" t="s">
        <v>26</v>
      </c>
      <c r="F42" s="1208"/>
      <c r="G42" s="1208"/>
      <c r="H42" s="1209"/>
      <c r="I42" s="86">
        <v>79</v>
      </c>
      <c r="J42" s="87">
        <v>66</v>
      </c>
      <c r="K42" s="87">
        <v>57</v>
      </c>
      <c r="L42" s="87">
        <v>45</v>
      </c>
      <c r="M42" s="88">
        <v>35</v>
      </c>
    </row>
    <row r="43" spans="2:13" ht="27.75" customHeight="1" x14ac:dyDescent="0.15">
      <c r="B43" s="1204"/>
      <c r="C43" s="1205"/>
      <c r="D43" s="85"/>
      <c r="E43" s="1208" t="s">
        <v>27</v>
      </c>
      <c r="F43" s="1208"/>
      <c r="G43" s="1208"/>
      <c r="H43" s="1209"/>
      <c r="I43" s="86">
        <v>4193</v>
      </c>
      <c r="J43" s="87">
        <v>4239</v>
      </c>
      <c r="K43" s="87">
        <v>4410</v>
      </c>
      <c r="L43" s="87">
        <v>4642</v>
      </c>
      <c r="M43" s="88">
        <v>4773</v>
      </c>
    </row>
    <row r="44" spans="2:13" ht="27.75" customHeight="1" x14ac:dyDescent="0.15">
      <c r="B44" s="1204"/>
      <c r="C44" s="1205"/>
      <c r="D44" s="85"/>
      <c r="E44" s="1208" t="s">
        <v>28</v>
      </c>
      <c r="F44" s="1208"/>
      <c r="G44" s="1208"/>
      <c r="H44" s="1209"/>
      <c r="I44" s="86">
        <v>71</v>
      </c>
      <c r="J44" s="87">
        <v>47</v>
      </c>
      <c r="K44" s="87">
        <v>42</v>
      </c>
      <c r="L44" s="87">
        <v>33</v>
      </c>
      <c r="M44" s="88">
        <v>21</v>
      </c>
    </row>
    <row r="45" spans="2:13" ht="27.75" customHeight="1" x14ac:dyDescent="0.15">
      <c r="B45" s="1204"/>
      <c r="C45" s="1205"/>
      <c r="D45" s="85"/>
      <c r="E45" s="1208" t="s">
        <v>29</v>
      </c>
      <c r="F45" s="1208"/>
      <c r="G45" s="1208"/>
      <c r="H45" s="1209"/>
      <c r="I45" s="86">
        <v>1316</v>
      </c>
      <c r="J45" s="87">
        <v>1257</v>
      </c>
      <c r="K45" s="87">
        <v>1156</v>
      </c>
      <c r="L45" s="87">
        <v>1088</v>
      </c>
      <c r="M45" s="88">
        <v>1017</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2910</v>
      </c>
      <c r="J50" s="87">
        <v>1486</v>
      </c>
      <c r="K50" s="87">
        <v>2941</v>
      </c>
      <c r="L50" s="87">
        <v>2578</v>
      </c>
      <c r="M50" s="88">
        <v>3021</v>
      </c>
    </row>
    <row r="51" spans="2:13" ht="27.75" customHeight="1" x14ac:dyDescent="0.15">
      <c r="B51" s="1204"/>
      <c r="C51" s="1205"/>
      <c r="D51" s="85"/>
      <c r="E51" s="1208" t="s">
        <v>36</v>
      </c>
      <c r="F51" s="1208"/>
      <c r="G51" s="1208"/>
      <c r="H51" s="1209"/>
      <c r="I51" s="86">
        <v>716</v>
      </c>
      <c r="J51" s="87">
        <v>596</v>
      </c>
      <c r="K51" s="87">
        <v>648</v>
      </c>
      <c r="L51" s="87">
        <v>564</v>
      </c>
      <c r="M51" s="88">
        <v>439</v>
      </c>
    </row>
    <row r="52" spans="2:13" ht="27.75" customHeight="1" x14ac:dyDescent="0.15">
      <c r="B52" s="1206"/>
      <c r="C52" s="1207"/>
      <c r="D52" s="85"/>
      <c r="E52" s="1208" t="s">
        <v>37</v>
      </c>
      <c r="F52" s="1208"/>
      <c r="G52" s="1208"/>
      <c r="H52" s="1209"/>
      <c r="I52" s="86">
        <v>6809</v>
      </c>
      <c r="J52" s="87">
        <v>6658</v>
      </c>
      <c r="K52" s="87">
        <v>6406</v>
      </c>
      <c r="L52" s="87">
        <v>6400</v>
      </c>
      <c r="M52" s="88">
        <v>6073</v>
      </c>
    </row>
    <row r="53" spans="2:13" ht="27.75" customHeight="1" thickBot="1" x14ac:dyDescent="0.2">
      <c r="B53" s="1210" t="s">
        <v>21</v>
      </c>
      <c r="C53" s="1211"/>
      <c r="D53" s="92"/>
      <c r="E53" s="1212" t="s">
        <v>38</v>
      </c>
      <c r="F53" s="1212"/>
      <c r="G53" s="1212"/>
      <c r="H53" s="1213"/>
      <c r="I53" s="93">
        <v>992</v>
      </c>
      <c r="J53" s="94">
        <v>2886</v>
      </c>
      <c r="K53" s="94">
        <v>1994</v>
      </c>
      <c r="L53" s="94">
        <v>2505</v>
      </c>
      <c r="M53" s="95">
        <v>2338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552</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554</v>
      </c>
    </row>
    <row r="50" spans="1:17" ht="13.5" x14ac:dyDescent="0.15">
      <c r="B50" s="250"/>
      <c r="C50" s="246"/>
      <c r="D50" s="246"/>
      <c r="E50" s="246"/>
      <c r="F50" s="246"/>
      <c r="G50" s="1230"/>
      <c r="H50" s="1231"/>
      <c r="I50" s="1231"/>
      <c r="J50" s="1232"/>
      <c r="K50" s="347" t="s">
        <v>517</v>
      </c>
      <c r="L50" s="347" t="s">
        <v>518</v>
      </c>
      <c r="M50" s="347" t="s">
        <v>519</v>
      </c>
      <c r="N50" s="347" t="s">
        <v>520</v>
      </c>
      <c r="O50" s="347" t="s">
        <v>521</v>
      </c>
    </row>
    <row r="51" spans="1:17" ht="13.5" x14ac:dyDescent="0.15">
      <c r="B51" s="250"/>
      <c r="C51" s="246"/>
      <c r="D51" s="246"/>
      <c r="E51" s="246"/>
      <c r="F51" s="246"/>
      <c r="G51" s="1233" t="s">
        <v>550</v>
      </c>
      <c r="H51" s="1234"/>
      <c r="I51" s="1239" t="s">
        <v>548</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557</v>
      </c>
      <c r="J53" s="1243"/>
      <c r="K53" s="1244"/>
      <c r="L53" s="1244"/>
      <c r="M53" s="1244"/>
      <c r="N53" s="1244"/>
      <c r="O53" s="1244"/>
    </row>
    <row r="54" spans="1:17" ht="13.5" x14ac:dyDescent="0.15">
      <c r="A54" s="357"/>
      <c r="B54" s="250"/>
      <c r="C54" s="246"/>
      <c r="D54" s="246"/>
      <c r="E54" s="246"/>
      <c r="F54" s="246"/>
      <c r="G54" s="1237"/>
      <c r="H54" s="1238"/>
      <c r="I54" s="1243"/>
      <c r="J54" s="1243"/>
      <c r="K54" s="1245"/>
      <c r="L54" s="1245"/>
      <c r="M54" s="1245"/>
      <c r="N54" s="1245"/>
      <c r="O54" s="1245"/>
    </row>
    <row r="55" spans="1:17" ht="13.5" x14ac:dyDescent="0.15">
      <c r="A55" s="357"/>
      <c r="B55" s="250"/>
      <c r="C55" s="246"/>
      <c r="D55" s="246"/>
      <c r="E55" s="246"/>
      <c r="F55" s="246"/>
      <c r="G55" s="1246" t="s">
        <v>549</v>
      </c>
      <c r="H55" s="1247"/>
      <c r="I55" s="1243" t="s">
        <v>548</v>
      </c>
      <c r="J55" s="1243"/>
      <c r="K55" s="1241"/>
      <c r="L55" s="1241"/>
      <c r="M55" s="1241"/>
      <c r="N55" s="1241"/>
      <c r="O55" s="1241"/>
    </row>
    <row r="56" spans="1:17" ht="13.5" x14ac:dyDescent="0.15">
      <c r="A56" s="357"/>
      <c r="B56" s="250"/>
      <c r="C56" s="246"/>
      <c r="D56" s="246"/>
      <c r="E56" s="246"/>
      <c r="F56" s="246"/>
      <c r="G56" s="1248"/>
      <c r="H56" s="1249"/>
      <c r="I56" s="1243"/>
      <c r="J56" s="1243"/>
      <c r="K56" s="1242"/>
      <c r="L56" s="1242"/>
      <c r="M56" s="1242"/>
      <c r="N56" s="1242"/>
      <c r="O56" s="1242"/>
    </row>
    <row r="57" spans="1:17" s="357" customFormat="1" ht="13.5" x14ac:dyDescent="0.15">
      <c r="B57" s="358"/>
      <c r="C57" s="354"/>
      <c r="D57" s="354"/>
      <c r="E57" s="354"/>
      <c r="F57" s="354"/>
      <c r="G57" s="1248"/>
      <c r="H57" s="1249"/>
      <c r="I57" s="1252" t="s">
        <v>557</v>
      </c>
      <c r="J57" s="1252"/>
      <c r="K57" s="1244"/>
      <c r="L57" s="1244"/>
      <c r="M57" s="1244"/>
      <c r="N57" s="1244"/>
      <c r="O57" s="1244"/>
      <c r="P57" s="363"/>
      <c r="Q57" s="358"/>
    </row>
    <row r="58" spans="1:17" s="357" customFormat="1" ht="13.5" x14ac:dyDescent="0.15">
      <c r="A58" s="245"/>
      <c r="B58" s="358"/>
      <c r="C58" s="354"/>
      <c r="D58" s="354"/>
      <c r="E58" s="354"/>
      <c r="F58" s="354"/>
      <c r="G58" s="1250"/>
      <c r="H58" s="1251"/>
      <c r="I58" s="1252"/>
      <c r="J58" s="1252"/>
      <c r="K58" s="1245"/>
      <c r="L58" s="1245"/>
      <c r="M58" s="1245"/>
      <c r="N58" s="1245"/>
      <c r="O58" s="1245"/>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552</v>
      </c>
      <c r="I64" s="354"/>
      <c r="J64" s="354"/>
      <c r="K64" s="354"/>
      <c r="L64" s="246"/>
      <c r="M64" s="246"/>
      <c r="N64" s="246"/>
      <c r="O64" s="246"/>
    </row>
    <row r="65" spans="2:30" ht="13.5" x14ac:dyDescent="0.15">
      <c r="B65" s="250"/>
      <c r="C65" s="246"/>
      <c r="D65" s="246"/>
      <c r="E65" s="246"/>
      <c r="F65" s="246"/>
      <c r="G65" s="1221" t="s">
        <v>558</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551</v>
      </c>
      <c r="I71" s="351"/>
      <c r="J71" s="350"/>
      <c r="K71" s="350"/>
      <c r="L71" s="349"/>
      <c r="M71" s="350"/>
      <c r="N71" s="349"/>
      <c r="O71" s="348"/>
    </row>
    <row r="72" spans="2:30" ht="13.5" x14ac:dyDescent="0.15">
      <c r="B72" s="250"/>
      <c r="C72" s="246"/>
      <c r="D72" s="246"/>
      <c r="E72" s="246"/>
      <c r="F72" s="246"/>
      <c r="G72" s="1230"/>
      <c r="H72" s="1231"/>
      <c r="I72" s="1231"/>
      <c r="J72" s="1232"/>
      <c r="K72" s="347" t="s">
        <v>517</v>
      </c>
      <c r="L72" s="347" t="s">
        <v>518</v>
      </c>
      <c r="M72" s="347" t="s">
        <v>519</v>
      </c>
      <c r="N72" s="347" t="s">
        <v>520</v>
      </c>
      <c r="O72" s="347" t="s">
        <v>521</v>
      </c>
    </row>
    <row r="73" spans="2:30" ht="13.5" x14ac:dyDescent="0.15">
      <c r="B73" s="250"/>
      <c r="C73" s="246"/>
      <c r="D73" s="246"/>
      <c r="E73" s="246"/>
      <c r="F73" s="246"/>
      <c r="G73" s="1233" t="s">
        <v>550</v>
      </c>
      <c r="H73" s="1234"/>
      <c r="I73" s="1239" t="s">
        <v>548</v>
      </c>
      <c r="J73" s="1239"/>
      <c r="K73" s="1253">
        <v>30.4</v>
      </c>
      <c r="L73" s="1253">
        <v>87.5</v>
      </c>
      <c r="M73" s="1242">
        <v>60.7</v>
      </c>
      <c r="N73" s="1242">
        <v>74.8</v>
      </c>
      <c r="O73" s="1242">
        <v>71.2</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547</v>
      </c>
      <c r="J75" s="1243"/>
      <c r="K75" s="1254">
        <v>9.8000000000000007</v>
      </c>
      <c r="L75" s="1254">
        <v>9.1999999999999993</v>
      </c>
      <c r="M75" s="1254">
        <v>8.9</v>
      </c>
      <c r="N75" s="1254">
        <v>9</v>
      </c>
      <c r="O75" s="1254">
        <v>9.4</v>
      </c>
      <c r="U75" s="245">
        <v>81.2</v>
      </c>
      <c r="W75" s="245">
        <v>87.2</v>
      </c>
      <c r="Y75" s="245">
        <v>99.8</v>
      </c>
      <c r="AA75" s="245">
        <v>109.5</v>
      </c>
      <c r="AC75" s="245">
        <v>115.2</v>
      </c>
    </row>
    <row r="76" spans="2:30" ht="13.5" x14ac:dyDescent="0.15">
      <c r="B76" s="250"/>
      <c r="C76" s="246"/>
      <c r="D76" s="246"/>
      <c r="E76" s="246"/>
      <c r="F76" s="246"/>
      <c r="G76" s="1237"/>
      <c r="H76" s="1238"/>
      <c r="I76" s="1243"/>
      <c r="J76" s="1243"/>
      <c r="K76" s="1245"/>
      <c r="L76" s="1245"/>
      <c r="M76" s="1245"/>
      <c r="N76" s="1245"/>
      <c r="O76" s="1245"/>
    </row>
    <row r="77" spans="2:30" ht="13.5" x14ac:dyDescent="0.15">
      <c r="B77" s="250"/>
      <c r="C77" s="246"/>
      <c r="D77" s="246"/>
      <c r="E77" s="246"/>
      <c r="F77" s="246"/>
      <c r="G77" s="1246" t="s">
        <v>549</v>
      </c>
      <c r="H77" s="1247"/>
      <c r="I77" s="1243" t="s">
        <v>548</v>
      </c>
      <c r="J77" s="1243"/>
      <c r="K77" s="1253">
        <v>61.3</v>
      </c>
      <c r="L77" s="1253">
        <v>54.6</v>
      </c>
      <c r="M77" s="1242">
        <v>48.7</v>
      </c>
      <c r="N77" s="1242">
        <v>13.1</v>
      </c>
      <c r="O77" s="1242">
        <v>0</v>
      </c>
      <c r="R77" s="245">
        <v>12.3</v>
      </c>
      <c r="T77" s="245">
        <v>11.1</v>
      </c>
    </row>
    <row r="78" spans="2:30" ht="13.5" x14ac:dyDescent="0.15">
      <c r="B78" s="250"/>
      <c r="C78" s="246"/>
      <c r="D78" s="246"/>
      <c r="E78" s="246"/>
      <c r="F78" s="246"/>
      <c r="G78" s="1248"/>
      <c r="H78" s="1249"/>
      <c r="I78" s="1243"/>
      <c r="J78" s="1243"/>
      <c r="K78" s="1253"/>
      <c r="L78" s="1253"/>
      <c r="M78" s="1242"/>
      <c r="N78" s="1242"/>
      <c r="O78" s="1242"/>
    </row>
    <row r="79" spans="2:30" ht="13.5" x14ac:dyDescent="0.15">
      <c r="B79" s="250"/>
      <c r="C79" s="246"/>
      <c r="D79" s="246"/>
      <c r="E79" s="246"/>
      <c r="F79" s="246"/>
      <c r="G79" s="1248"/>
      <c r="H79" s="1249"/>
      <c r="I79" s="1255" t="s">
        <v>547</v>
      </c>
      <c r="J79" s="1252"/>
      <c r="K79" s="1256">
        <v>11.7</v>
      </c>
      <c r="L79" s="1256">
        <v>11.2</v>
      </c>
      <c r="M79" s="1256">
        <v>10.4</v>
      </c>
      <c r="N79" s="1256">
        <v>8.9</v>
      </c>
      <c r="O79" s="1256">
        <v>7.9</v>
      </c>
      <c r="V79" s="245">
        <v>53.5</v>
      </c>
      <c r="X79" s="245">
        <v>48.2</v>
      </c>
      <c r="Z79" s="245">
        <v>34.200000000000003</v>
      </c>
      <c r="AB79" s="245">
        <v>30.3</v>
      </c>
      <c r="AD79" s="245">
        <v>28.9</v>
      </c>
    </row>
    <row r="80" spans="2:30" ht="13.5" x14ac:dyDescent="0.15">
      <c r="B80" s="250"/>
      <c r="C80" s="246"/>
      <c r="D80" s="246"/>
      <c r="E80" s="246"/>
      <c r="F80" s="246"/>
      <c r="G80" s="1250"/>
      <c r="H80" s="1251"/>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81501</v>
      </c>
      <c r="E3" s="118"/>
      <c r="F3" s="119">
        <v>69806</v>
      </c>
      <c r="G3" s="120"/>
      <c r="H3" s="121"/>
    </row>
    <row r="4" spans="1:8" x14ac:dyDescent="0.15">
      <c r="A4" s="122"/>
      <c r="B4" s="123"/>
      <c r="C4" s="124"/>
      <c r="D4" s="125">
        <v>21074</v>
      </c>
      <c r="E4" s="126"/>
      <c r="F4" s="127">
        <v>32823</v>
      </c>
      <c r="G4" s="128"/>
      <c r="H4" s="129"/>
    </row>
    <row r="5" spans="1:8" x14ac:dyDescent="0.15">
      <c r="A5" s="110" t="s">
        <v>511</v>
      </c>
      <c r="B5" s="115"/>
      <c r="C5" s="116"/>
      <c r="D5" s="117">
        <v>119891</v>
      </c>
      <c r="E5" s="118"/>
      <c r="F5" s="119">
        <v>74444</v>
      </c>
      <c r="G5" s="120"/>
      <c r="H5" s="121"/>
    </row>
    <row r="6" spans="1:8" x14ac:dyDescent="0.15">
      <c r="A6" s="122"/>
      <c r="B6" s="123"/>
      <c r="C6" s="124"/>
      <c r="D6" s="125">
        <v>25867</v>
      </c>
      <c r="E6" s="126"/>
      <c r="F6" s="127">
        <v>34175</v>
      </c>
      <c r="G6" s="128"/>
      <c r="H6" s="129"/>
    </row>
    <row r="7" spans="1:8" x14ac:dyDescent="0.15">
      <c r="A7" s="110" t="s">
        <v>512</v>
      </c>
      <c r="B7" s="115"/>
      <c r="C7" s="116"/>
      <c r="D7" s="117">
        <v>343397</v>
      </c>
      <c r="E7" s="118"/>
      <c r="F7" s="119">
        <v>85205</v>
      </c>
      <c r="G7" s="120"/>
      <c r="H7" s="121"/>
    </row>
    <row r="8" spans="1:8" x14ac:dyDescent="0.15">
      <c r="A8" s="122"/>
      <c r="B8" s="123"/>
      <c r="C8" s="124"/>
      <c r="D8" s="125">
        <v>34244</v>
      </c>
      <c r="E8" s="126"/>
      <c r="F8" s="127">
        <v>38847</v>
      </c>
      <c r="G8" s="128"/>
      <c r="H8" s="129"/>
    </row>
    <row r="9" spans="1:8" x14ac:dyDescent="0.15">
      <c r="A9" s="110" t="s">
        <v>513</v>
      </c>
      <c r="B9" s="115"/>
      <c r="C9" s="116"/>
      <c r="D9" s="117">
        <v>319163</v>
      </c>
      <c r="E9" s="118"/>
      <c r="F9" s="119">
        <v>75972</v>
      </c>
      <c r="G9" s="120"/>
      <c r="H9" s="121"/>
    </row>
    <row r="10" spans="1:8" x14ac:dyDescent="0.15">
      <c r="A10" s="122"/>
      <c r="B10" s="123"/>
      <c r="C10" s="124"/>
      <c r="D10" s="125">
        <v>24036</v>
      </c>
      <c r="E10" s="126"/>
      <c r="F10" s="127">
        <v>40712</v>
      </c>
      <c r="G10" s="128"/>
      <c r="H10" s="129"/>
    </row>
    <row r="11" spans="1:8" x14ac:dyDescent="0.15">
      <c r="A11" s="110" t="s">
        <v>514</v>
      </c>
      <c r="B11" s="115"/>
      <c r="C11" s="116"/>
      <c r="D11" s="117">
        <v>245670</v>
      </c>
      <c r="E11" s="118"/>
      <c r="F11" s="119">
        <v>79466</v>
      </c>
      <c r="G11" s="120"/>
      <c r="H11" s="121"/>
    </row>
    <row r="12" spans="1:8" x14ac:dyDescent="0.15">
      <c r="A12" s="122"/>
      <c r="B12" s="123"/>
      <c r="C12" s="130"/>
      <c r="D12" s="125">
        <v>15964</v>
      </c>
      <c r="E12" s="126"/>
      <c r="F12" s="127">
        <v>44645</v>
      </c>
      <c r="G12" s="128"/>
      <c r="H12" s="129"/>
    </row>
    <row r="13" spans="1:8" x14ac:dyDescent="0.15">
      <c r="A13" s="110"/>
      <c r="B13" s="115"/>
      <c r="C13" s="131"/>
      <c r="D13" s="132">
        <v>221924</v>
      </c>
      <c r="E13" s="133"/>
      <c r="F13" s="134">
        <v>76979</v>
      </c>
      <c r="G13" s="135"/>
      <c r="H13" s="121"/>
    </row>
    <row r="14" spans="1:8" x14ac:dyDescent="0.15">
      <c r="A14" s="122"/>
      <c r="B14" s="123"/>
      <c r="C14" s="124"/>
      <c r="D14" s="125">
        <v>24237</v>
      </c>
      <c r="E14" s="126"/>
      <c r="F14" s="127">
        <v>38240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7.55</v>
      </c>
      <c r="C19" s="136">
        <f>ROUND(VALUE(SUBSTITUTE(実質収支比率等に係る経年分析!G$48,"▲","-")),2)</f>
        <v>7.94</v>
      </c>
      <c r="D19" s="136">
        <f>ROUND(VALUE(SUBSTITUTE(実質収支比率等に係る経年分析!H$48,"▲","-")),2)</f>
        <v>110.47</v>
      </c>
      <c r="E19" s="136">
        <f>ROUND(VALUE(SUBSTITUTE(実質収支比率等に係る経年分析!I$48,"▲","-")),2)</f>
        <v>27.55</v>
      </c>
      <c r="F19" s="136">
        <f>ROUND(VALUE(SUBSTITUTE(実質収支比率等に係る経年分析!J$48,"▲","-")),2)</f>
        <v>79.989999999999995</v>
      </c>
    </row>
    <row r="20" spans="1:11" x14ac:dyDescent="0.15">
      <c r="A20" s="136" t="s">
        <v>43</v>
      </c>
      <c r="B20" s="136">
        <f>ROUND(VALUE(SUBSTITUTE(実質収支比率等に係る経年分析!F$47,"▲","-")),2)</f>
        <v>49.45</v>
      </c>
      <c r="C20" s="136">
        <f>ROUND(VALUE(SUBSTITUTE(実質収支比率等に係る経年分析!G$47,"▲","-")),2)</f>
        <v>11.37</v>
      </c>
      <c r="D20" s="136">
        <f>ROUND(VALUE(SUBSTITUTE(実質収支比率等に係る経年分析!H$47,"▲","-")),2)</f>
        <v>52.12</v>
      </c>
      <c r="E20" s="136">
        <f>ROUND(VALUE(SUBSTITUTE(実質収支比率等に係る経年分析!I$47,"▲","-")),2)</f>
        <v>52.43</v>
      </c>
      <c r="F20" s="136">
        <f>ROUND(VALUE(SUBSTITUTE(実質収支比率等に係る経年分析!J$47,"▲","-")),2)</f>
        <v>46.96</v>
      </c>
    </row>
    <row r="21" spans="1:11" x14ac:dyDescent="0.15">
      <c r="A21" s="136" t="s">
        <v>44</v>
      </c>
      <c r="B21" s="136">
        <f>IF(ISNUMBER(VALUE(SUBSTITUTE(実質収支比率等に係る経年分析!F$49,"▲","-"))),ROUND(VALUE(SUBSTITUTE(実質収支比率等に係る経年分析!F$49,"▲","-")),2),NA())</f>
        <v>18.91</v>
      </c>
      <c r="C21" s="136">
        <f>IF(ISNUMBER(VALUE(SUBSTITUTE(実質収支比率等に係る経年分析!G$49,"▲","-"))),ROUND(VALUE(SUBSTITUTE(実質収支比率等に係る経年分析!G$49,"▲","-")),2),NA())</f>
        <v>-41.81</v>
      </c>
      <c r="D21" s="136">
        <f>IF(ISNUMBER(VALUE(SUBSTITUTE(実質収支比率等に係る経年分析!H$49,"▲","-"))),ROUND(VALUE(SUBSTITUTE(実質収支比率等に係る経年分析!H$49,"▲","-")),2),NA())</f>
        <v>136.41</v>
      </c>
      <c r="E21" s="136">
        <f>IF(ISNUMBER(VALUE(SUBSTITUTE(実質収支比率等に係る経年分析!I$49,"▲","-"))),ROUND(VALUE(SUBSTITUTE(実質収支比率等に係る経年分析!I$49,"▲","-")),2),NA())</f>
        <v>-187.33</v>
      </c>
      <c r="F21" s="136">
        <f>IF(ISNUMBER(VALUE(SUBSTITUTE(実質収支比率等に係る経年分析!J$49,"▲","-"))),ROUND(VALUE(SUBSTITUTE(実質収支比率等に係る経年分析!J$49,"▲","-")),2),NA())</f>
        <v>30.64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松島町後期高齢者医療特別会計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松島町松島区外区有財産特別会計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松島町観瀾亭等特別会計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松島町介護保険事業特別会計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1.33</v>
      </c>
    </row>
    <row r="33" spans="1:16" x14ac:dyDescent="0.15">
      <c r="A33" s="137" t="str">
        <f>IF(連結実質赤字比率に係る赤字・黒字の構成分析!C$37="",NA(),連結実質赤字比率に係る赤字・黒字の構成分析!C$37)</f>
        <v>松島町国民健康保険特別会計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6.43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4.91</v>
      </c>
    </row>
    <row r="34" spans="1:16" x14ac:dyDescent="0.15">
      <c r="A34" s="137" t="str">
        <f>IF(連結実質赤字比率に係る赤字・黒字の構成分析!C$36="",NA(),連結実質赤字比率に係る赤字・黒字の構成分析!C$36)</f>
        <v>松島町水道事業会計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36.56</v>
      </c>
    </row>
    <row r="35" spans="1:16" x14ac:dyDescent="0.15">
      <c r="A35" s="137" t="str">
        <f>IF(連結実質赤字比率に係る赤字・黒字の構成分析!C$35="",NA(),連結実質赤字比率に係る赤字・黒字の構成分析!C$35)</f>
        <v>松島町下水道事業特別会計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53.68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110.46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27.54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79.959999999999994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666</v>
      </c>
      <c r="E42" s="138"/>
      <c r="F42" s="138"/>
      <c r="G42" s="138">
        <f>'実質公債費比率（分子）の構造'!L$52</f>
        <v>671</v>
      </c>
      <c r="H42" s="138"/>
      <c r="I42" s="138"/>
      <c r="J42" s="138">
        <f>'実質公債費比率（分子）の構造'!M$52</f>
        <v>660</v>
      </c>
      <c r="K42" s="138"/>
      <c r="L42" s="138"/>
      <c r="M42" s="138">
        <f>'実質公債費比率（分子）の構造'!N$52</f>
        <v>616</v>
      </c>
      <c r="N42" s="138"/>
      <c r="O42" s="138"/>
      <c r="P42" s="138">
        <f>'実質公債費比率（分子）の構造'!O$52</f>
        <v>568</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32</v>
      </c>
      <c r="C45" s="138"/>
      <c r="D45" s="138"/>
      <c r="E45" s="138">
        <f>'実質公債費比率（分子）の構造'!L$49</f>
        <v>29</v>
      </c>
      <c r="F45" s="138"/>
      <c r="G45" s="138"/>
      <c r="H45" s="138">
        <f>'実質公債費比率（分子）の構造'!M$49</f>
        <v>12</v>
      </c>
      <c r="I45" s="138"/>
      <c r="J45" s="138"/>
      <c r="K45" s="138">
        <f>'実質公債費比率（分子）の構造'!N$49</f>
        <v>12</v>
      </c>
      <c r="L45" s="138"/>
      <c r="M45" s="138"/>
      <c r="N45" s="138">
        <f>'実質公債費比率（分子）の構造'!O$49</f>
        <v>12</v>
      </c>
      <c r="O45" s="138"/>
      <c r="P45" s="138"/>
    </row>
    <row r="46" spans="1:16" x14ac:dyDescent="0.15">
      <c r="A46" s="138" t="s">
        <v>55</v>
      </c>
      <c r="B46" s="138">
        <f>'実質公債費比率（分子）の構造'!K$48</f>
        <v>298</v>
      </c>
      <c r="C46" s="138"/>
      <c r="D46" s="138"/>
      <c r="E46" s="138">
        <f>'実質公債費比率（分子）の構造'!L$48</f>
        <v>321</v>
      </c>
      <c r="F46" s="138"/>
      <c r="G46" s="138"/>
      <c r="H46" s="138">
        <f>'実質公債費比率（分子）の構造'!M$48</f>
        <v>385</v>
      </c>
      <c r="I46" s="138"/>
      <c r="J46" s="138"/>
      <c r="K46" s="138">
        <f>'実質公債費比率（分子）の構造'!N$48</f>
        <v>373</v>
      </c>
      <c r="L46" s="138"/>
      <c r="M46" s="138"/>
      <c r="N46" s="138">
        <f>'実質公債費比率（分子）の構造'!O$48</f>
        <v>360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621</v>
      </c>
      <c r="C49" s="138"/>
      <c r="D49" s="138"/>
      <c r="E49" s="138">
        <f>'実質公債費比率（分子）の構造'!L$45</f>
        <v>594</v>
      </c>
      <c r="F49" s="138"/>
      <c r="G49" s="138"/>
      <c r="H49" s="138">
        <f>'実質公債費比率（分子）の構造'!M$45</f>
        <v>578</v>
      </c>
      <c r="I49" s="138"/>
      <c r="J49" s="138"/>
      <c r="K49" s="138">
        <f>'実質公債費比率（分子）の構造'!N$45</f>
        <v>539</v>
      </c>
      <c r="L49" s="138"/>
      <c r="M49" s="138"/>
      <c r="N49" s="138">
        <f>'実質公債費比率（分子）の構造'!O$45</f>
        <v>510</v>
      </c>
      <c r="O49" s="138"/>
      <c r="P49" s="138"/>
    </row>
    <row r="50" spans="1:16" x14ac:dyDescent="0.15">
      <c r="A50" s="138" t="s">
        <v>59</v>
      </c>
      <c r="B50" s="138" t="e">
        <f>NA()</f>
        <v>#N/A</v>
      </c>
      <c r="C50" s="138">
        <f>IF(ISNUMBER('実質公債費比率（分子）の構造'!K$53),'実質公債費比率（分子）の構造'!K$53,NA())</f>
        <v>289</v>
      </c>
      <c r="D50" s="138" t="e">
        <f>NA()</f>
        <v>#N/A</v>
      </c>
      <c r="E50" s="138" t="e">
        <f>NA()</f>
        <v>#N/A</v>
      </c>
      <c r="F50" s="138">
        <f>IF(ISNUMBER('実質公債費比率（分子）の構造'!L$53),'実質公債費比率（分子）の構造'!L$53,NA())</f>
        <v>273</v>
      </c>
      <c r="G50" s="138" t="e">
        <f>NA()</f>
        <v>#N/A</v>
      </c>
      <c r="H50" s="138" t="e">
        <f>NA()</f>
        <v>#N/A</v>
      </c>
      <c r="I50" s="138">
        <f>IF(ISNUMBER('実質公債費比率（分子）の構造'!M$53),'実質公債費比率（分子）の構造'!M$53,NA())</f>
        <v>315</v>
      </c>
      <c r="J50" s="138" t="e">
        <f>NA()</f>
        <v>#N/A</v>
      </c>
      <c r="K50" s="138" t="e">
        <f>NA()</f>
        <v>#N/A</v>
      </c>
      <c r="L50" s="138">
        <f>IF(ISNUMBER('実質公債費比率（分子）の構造'!N$53),'実質公債費比率（分子）の構造'!N$53,NA())</f>
        <v>308</v>
      </c>
      <c r="M50" s="138" t="e">
        <f>NA()</f>
        <v>#N/A</v>
      </c>
      <c r="N50" s="138" t="e">
        <f>NA()</f>
        <v>#N/A</v>
      </c>
      <c r="O50" s="138">
        <f>IF(ISNUMBER('実質公債費比率（分子）の構造'!O$53),'実質公債費比率（分子）の構造'!O$53,NA())</f>
        <v>314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6809</v>
      </c>
      <c r="E56" s="137"/>
      <c r="F56" s="137"/>
      <c r="G56" s="137">
        <f>'将来負担比率（分子）の構造'!J$52</f>
        <v>6658</v>
      </c>
      <c r="H56" s="137"/>
      <c r="I56" s="137"/>
      <c r="J56" s="137">
        <f>'将来負担比率（分子）の構造'!K$52</f>
        <v>6406</v>
      </c>
      <c r="K56" s="137"/>
      <c r="L56" s="137"/>
      <c r="M56" s="137">
        <f>'将来負担比率（分子）の構造'!L$52</f>
        <v>6400</v>
      </c>
      <c r="N56" s="137"/>
      <c r="O56" s="137"/>
      <c r="P56" s="137">
        <f>'将来負担比率（分子）の構造'!M$52</f>
        <v>6073</v>
      </c>
    </row>
    <row r="57" spans="1:16" x14ac:dyDescent="0.15">
      <c r="A57" s="137" t="s">
        <v>36</v>
      </c>
      <c r="B57" s="137"/>
      <c r="C57" s="137"/>
      <c r="D57" s="137">
        <f>'将来負担比率（分子）の構造'!I$51</f>
        <v>716</v>
      </c>
      <c r="E57" s="137"/>
      <c r="F57" s="137"/>
      <c r="G57" s="137">
        <f>'将来負担比率（分子）の構造'!J$51</f>
        <v>596</v>
      </c>
      <c r="H57" s="137"/>
      <c r="I57" s="137"/>
      <c r="J57" s="137">
        <f>'将来負担比率（分子）の構造'!K$51</f>
        <v>648</v>
      </c>
      <c r="K57" s="137"/>
      <c r="L57" s="137"/>
      <c r="M57" s="137">
        <f>'将来負担比率（分子）の構造'!L$51</f>
        <v>564</v>
      </c>
      <c r="N57" s="137"/>
      <c r="O57" s="137"/>
      <c r="P57" s="137">
        <f>'将来負担比率（分子）の構造'!M$51</f>
        <v>439</v>
      </c>
    </row>
    <row r="58" spans="1:16" x14ac:dyDescent="0.15">
      <c r="A58" s="137" t="s">
        <v>35</v>
      </c>
      <c r="B58" s="137"/>
      <c r="C58" s="137"/>
      <c r="D58" s="137">
        <f>'将来負担比率（分子）の構造'!I$50</f>
        <v>2910</v>
      </c>
      <c r="E58" s="137"/>
      <c r="F58" s="137"/>
      <c r="G58" s="137">
        <f>'将来負担比率（分子）の構造'!J$50</f>
        <v>1486</v>
      </c>
      <c r="H58" s="137"/>
      <c r="I58" s="137"/>
      <c r="J58" s="137">
        <f>'将来負担比率（分子）の構造'!K$50</f>
        <v>2941</v>
      </c>
      <c r="K58" s="137"/>
      <c r="L58" s="137"/>
      <c r="M58" s="137">
        <f>'将来負担比率（分子）の構造'!L$50</f>
        <v>2578</v>
      </c>
      <c r="N58" s="137"/>
      <c r="O58" s="137"/>
      <c r="P58" s="137">
        <f>'将来負担比率（分子）の構造'!M$50</f>
        <v>3021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1316</v>
      </c>
      <c r="C62" s="137"/>
      <c r="D62" s="137"/>
      <c r="E62" s="137">
        <f>'将来負担比率（分子）の構造'!J$45</f>
        <v>1257</v>
      </c>
      <c r="F62" s="137"/>
      <c r="G62" s="137"/>
      <c r="H62" s="137">
        <f>'将来負担比率（分子）の構造'!K$45</f>
        <v>1156</v>
      </c>
      <c r="I62" s="137"/>
      <c r="J62" s="137"/>
      <c r="K62" s="137">
        <f>'将来負担比率（分子）の構造'!L$45</f>
        <v>1088</v>
      </c>
      <c r="L62" s="137"/>
      <c r="M62" s="137"/>
      <c r="N62" s="137">
        <f>'将来負担比率（分子）の構造'!M$45</f>
        <v>1017</v>
      </c>
      <c r="O62" s="137"/>
      <c r="P62" s="137"/>
    </row>
    <row r="63" spans="1:16" x14ac:dyDescent="0.15">
      <c r="A63" s="137" t="s">
        <v>28</v>
      </c>
      <c r="B63" s="137">
        <f>'将来負担比率（分子）の構造'!I$44</f>
        <v>71</v>
      </c>
      <c r="C63" s="137"/>
      <c r="D63" s="137"/>
      <c r="E63" s="137">
        <f>'将来負担比率（分子）の構造'!J$44</f>
        <v>47</v>
      </c>
      <c r="F63" s="137"/>
      <c r="G63" s="137"/>
      <c r="H63" s="137">
        <f>'将来負担比率（分子）の構造'!K$44</f>
        <v>42</v>
      </c>
      <c r="I63" s="137"/>
      <c r="J63" s="137"/>
      <c r="K63" s="137">
        <f>'将来負担比率（分子）の構造'!L$44</f>
        <v>33</v>
      </c>
      <c r="L63" s="137"/>
      <c r="M63" s="137"/>
      <c r="N63" s="137">
        <f>'将来負担比率（分子）の構造'!M$44</f>
        <v>21</v>
      </c>
      <c r="O63" s="137"/>
      <c r="P63" s="137"/>
    </row>
    <row r="64" spans="1:16" x14ac:dyDescent="0.15">
      <c r="A64" s="137" t="s">
        <v>27</v>
      </c>
      <c r="B64" s="137">
        <f>'将来負担比率（分子）の構造'!I$43</f>
        <v>4193</v>
      </c>
      <c r="C64" s="137"/>
      <c r="D64" s="137"/>
      <c r="E64" s="137">
        <f>'将来負担比率（分子）の構造'!J$43</f>
        <v>4239</v>
      </c>
      <c r="F64" s="137"/>
      <c r="G64" s="137"/>
      <c r="H64" s="137">
        <f>'将来負担比率（分子）の構造'!K$43</f>
        <v>4410</v>
      </c>
      <c r="I64" s="137"/>
      <c r="J64" s="137"/>
      <c r="K64" s="137">
        <f>'将来負担比率（分子）の構造'!L$43</f>
        <v>4642</v>
      </c>
      <c r="L64" s="137"/>
      <c r="M64" s="137"/>
      <c r="N64" s="137">
        <f>'将来負担比率（分子）の構造'!M$43</f>
        <v>4773</v>
      </c>
      <c r="O64" s="137"/>
      <c r="P64" s="137"/>
    </row>
    <row r="65" spans="1:16" x14ac:dyDescent="0.15">
      <c r="A65" s="137" t="s">
        <v>26</v>
      </c>
      <c r="B65" s="137">
        <f>'将来負担比率（分子）の構造'!I$42</f>
        <v>79</v>
      </c>
      <c r="C65" s="137"/>
      <c r="D65" s="137"/>
      <c r="E65" s="137">
        <f>'将来負担比率（分子）の構造'!J$42</f>
        <v>66</v>
      </c>
      <c r="F65" s="137"/>
      <c r="G65" s="137"/>
      <c r="H65" s="137">
        <f>'将来負担比率（分子）の構造'!K$42</f>
        <v>57</v>
      </c>
      <c r="I65" s="137"/>
      <c r="J65" s="137"/>
      <c r="K65" s="137">
        <f>'将来負担比率（分子）の構造'!L$42</f>
        <v>45</v>
      </c>
      <c r="L65" s="137"/>
      <c r="M65" s="137"/>
      <c r="N65" s="137">
        <f>'将来負担比率（分子）の構造'!M$42</f>
        <v>35</v>
      </c>
      <c r="O65" s="137"/>
      <c r="P65" s="137"/>
    </row>
    <row r="66" spans="1:16" x14ac:dyDescent="0.15">
      <c r="A66" s="137" t="s">
        <v>25</v>
      </c>
      <c r="B66" s="137">
        <f>'将来負担比率（分子）の構造'!I$41</f>
        <v>5768</v>
      </c>
      <c r="C66" s="137"/>
      <c r="D66" s="137"/>
      <c r="E66" s="137">
        <f>'将来負担比率（分子）の構造'!J$41</f>
        <v>6016</v>
      </c>
      <c r="F66" s="137"/>
      <c r="G66" s="137"/>
      <c r="H66" s="137">
        <f>'将来負担比率（分子）の構造'!K$41</f>
        <v>6323</v>
      </c>
      <c r="I66" s="137"/>
      <c r="J66" s="137"/>
      <c r="K66" s="137">
        <f>'将来負担比率（分子）の構造'!L$41</f>
        <v>6238</v>
      </c>
      <c r="L66" s="137"/>
      <c r="M66" s="137"/>
      <c r="N66" s="137">
        <f>'将来負担比率（分子）の構造'!M$41</f>
        <v>6023</v>
      </c>
      <c r="O66" s="137"/>
      <c r="P66" s="137"/>
    </row>
    <row r="67" spans="1:16" x14ac:dyDescent="0.15">
      <c r="A67" s="137" t="s">
        <v>63</v>
      </c>
      <c r="B67" s="137" t="e">
        <f>NA()</f>
        <v>#N/A</v>
      </c>
      <c r="C67" s="137">
        <f>IF(ISNUMBER('将来負担比率（分子）の構造'!I$53), IF('将来負担比率（分子）の構造'!I$53 &lt; 0, 0, '将来負担比率（分子）の構造'!I$53), NA())</f>
        <v>992</v>
      </c>
      <c r="D67" s="137" t="e">
        <f>NA()</f>
        <v>#N/A</v>
      </c>
      <c r="E67" s="137" t="e">
        <f>NA()</f>
        <v>#N/A</v>
      </c>
      <c r="F67" s="137">
        <f>IF(ISNUMBER('将来負担比率（分子）の構造'!J$53), IF('将来負担比率（分子）の構造'!J$53 &lt; 0, 0, '将来負担比率（分子）の構造'!J$53), NA())</f>
        <v>2886</v>
      </c>
      <c r="G67" s="137" t="e">
        <f>NA()</f>
        <v>#N/A</v>
      </c>
      <c r="H67" s="137" t="e">
        <f>NA()</f>
        <v>#N/A</v>
      </c>
      <c r="I67" s="137">
        <f>IF(ISNUMBER('将来負担比率（分子）の構造'!K$53), IF('将来負担比率（分子）の構造'!K$53 &lt; 0, 0, '将来負担比率（分子）の構造'!K$53), NA())</f>
        <v>1994</v>
      </c>
      <c r="J67" s="137" t="e">
        <f>NA()</f>
        <v>#N/A</v>
      </c>
      <c r="K67" s="137" t="e">
        <f>NA()</f>
        <v>#N/A</v>
      </c>
      <c r="L67" s="137">
        <f>IF(ISNUMBER('将来負担比率（分子）の構造'!L$53), IF('将来負担比率（分子）の構造'!L$53 &lt; 0, 0, '将来負担比率（分子）の構造'!L$53), NA())</f>
        <v>2505</v>
      </c>
      <c r="M67" s="137" t="e">
        <f>NA()</f>
        <v>#N/A</v>
      </c>
      <c r="N67" s="137" t="e">
        <f>NA()</f>
        <v>#N/A</v>
      </c>
      <c r="O67" s="137">
        <f>IF(ISNUMBER('将来負担比率（分子）の構造'!M$53), IF('将来負担比率（分子）の構造'!M$53 &lt; 0, 0, '将来負担比率（分子）の構造'!M$53), NA())</f>
        <v>2338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192</v>
      </c>
      <c r="DI1" s="734"/>
      <c r="DJ1" s="734"/>
      <c r="DK1" s="734"/>
      <c r="DL1" s="734"/>
      <c r="DM1" s="734"/>
      <c r="DN1" s="735"/>
      <c r="DP1" s="733" t="s">
        <v>193</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195</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196</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197</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198</v>
      </c>
      <c r="S4" s="681"/>
      <c r="T4" s="681"/>
      <c r="U4" s="681"/>
      <c r="V4" s="681"/>
      <c r="W4" s="681"/>
      <c r="X4" s="681"/>
      <c r="Y4" s="682"/>
      <c r="Z4" s="680" t="s">
        <v>199</v>
      </c>
      <c r="AA4" s="681"/>
      <c r="AB4" s="681"/>
      <c r="AC4" s="682"/>
      <c r="AD4" s="680" t="s">
        <v>200</v>
      </c>
      <c r="AE4" s="681"/>
      <c r="AF4" s="681"/>
      <c r="AG4" s="681"/>
      <c r="AH4" s="681"/>
      <c r="AI4" s="681"/>
      <c r="AJ4" s="681"/>
      <c r="AK4" s="682"/>
      <c r="AL4" s="680" t="s">
        <v>199</v>
      </c>
      <c r="AM4" s="681"/>
      <c r="AN4" s="681"/>
      <c r="AO4" s="682"/>
      <c r="AP4" s="736" t="s">
        <v>201</v>
      </c>
      <c r="AQ4" s="736"/>
      <c r="AR4" s="736"/>
      <c r="AS4" s="736"/>
      <c r="AT4" s="736"/>
      <c r="AU4" s="736"/>
      <c r="AV4" s="736"/>
      <c r="AW4" s="736"/>
      <c r="AX4" s="736"/>
      <c r="AY4" s="736"/>
      <c r="AZ4" s="736"/>
      <c r="BA4" s="736"/>
      <c r="BB4" s="736"/>
      <c r="BC4" s="736"/>
      <c r="BD4" s="736"/>
      <c r="BE4" s="736"/>
      <c r="BF4" s="736"/>
      <c r="BG4" s="736" t="s">
        <v>202</v>
      </c>
      <c r="BH4" s="736"/>
      <c r="BI4" s="736"/>
      <c r="BJ4" s="736"/>
      <c r="BK4" s="736"/>
      <c r="BL4" s="736"/>
      <c r="BM4" s="736"/>
      <c r="BN4" s="736"/>
      <c r="BO4" s="736" t="s">
        <v>199</v>
      </c>
      <c r="BP4" s="736"/>
      <c r="BQ4" s="736"/>
      <c r="BR4" s="736"/>
      <c r="BS4" s="736" t="s">
        <v>203</v>
      </c>
      <c r="BT4" s="736"/>
      <c r="BU4" s="736"/>
      <c r="BV4" s="736"/>
      <c r="BW4" s="736"/>
      <c r="BX4" s="736"/>
      <c r="BY4" s="736"/>
      <c r="BZ4" s="736"/>
      <c r="CA4" s="736"/>
      <c r="CB4" s="736"/>
      <c r="CD4" s="725" t="s">
        <v>204</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205</v>
      </c>
      <c r="C5" s="708"/>
      <c r="D5" s="708"/>
      <c r="E5" s="708"/>
      <c r="F5" s="708"/>
      <c r="G5" s="708"/>
      <c r="H5" s="708"/>
      <c r="I5" s="708"/>
      <c r="J5" s="708"/>
      <c r="K5" s="708"/>
      <c r="L5" s="708"/>
      <c r="M5" s="708"/>
      <c r="N5" s="708"/>
      <c r="O5" s="708"/>
      <c r="P5" s="708"/>
      <c r="Q5" s="709"/>
      <c r="R5" s="670">
        <v>1696944</v>
      </c>
      <c r="S5" s="671"/>
      <c r="T5" s="671"/>
      <c r="U5" s="671"/>
      <c r="V5" s="671"/>
      <c r="W5" s="671"/>
      <c r="X5" s="671"/>
      <c r="Y5" s="718"/>
      <c r="Z5" s="731">
        <v>10</v>
      </c>
      <c r="AA5" s="731"/>
      <c r="AB5" s="731"/>
      <c r="AC5" s="731"/>
      <c r="AD5" s="732">
        <v>1627426</v>
      </c>
      <c r="AE5" s="732"/>
      <c r="AF5" s="732"/>
      <c r="AG5" s="732"/>
      <c r="AH5" s="732"/>
      <c r="AI5" s="732"/>
      <c r="AJ5" s="732"/>
      <c r="AK5" s="732"/>
      <c r="AL5" s="719">
        <v>43.5</v>
      </c>
      <c r="AM5" s="688"/>
      <c r="AN5" s="688"/>
      <c r="AO5" s="720"/>
      <c r="AP5" s="707" t="s">
        <v>206</v>
      </c>
      <c r="AQ5" s="708"/>
      <c r="AR5" s="708"/>
      <c r="AS5" s="708"/>
      <c r="AT5" s="708"/>
      <c r="AU5" s="708"/>
      <c r="AV5" s="708"/>
      <c r="AW5" s="708"/>
      <c r="AX5" s="708"/>
      <c r="AY5" s="708"/>
      <c r="AZ5" s="708"/>
      <c r="BA5" s="708"/>
      <c r="BB5" s="708"/>
      <c r="BC5" s="708"/>
      <c r="BD5" s="708"/>
      <c r="BE5" s="708"/>
      <c r="BF5" s="709"/>
      <c r="BG5" s="620">
        <v>1578831</v>
      </c>
      <c r="BH5" s="621"/>
      <c r="BI5" s="621"/>
      <c r="BJ5" s="621"/>
      <c r="BK5" s="621"/>
      <c r="BL5" s="621"/>
      <c r="BM5" s="621"/>
      <c r="BN5" s="622"/>
      <c r="BO5" s="673">
        <v>93</v>
      </c>
      <c r="BP5" s="673"/>
      <c r="BQ5" s="673"/>
      <c r="BR5" s="673"/>
      <c r="BS5" s="674" t="s">
        <v>207</v>
      </c>
      <c r="BT5" s="674"/>
      <c r="BU5" s="674"/>
      <c r="BV5" s="674"/>
      <c r="BW5" s="674"/>
      <c r="BX5" s="674"/>
      <c r="BY5" s="674"/>
      <c r="BZ5" s="674"/>
      <c r="CA5" s="674"/>
      <c r="CB5" s="710"/>
      <c r="CD5" s="725" t="s">
        <v>201</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199</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x14ac:dyDescent="0.15">
      <c r="B6" s="617" t="s">
        <v>211</v>
      </c>
      <c r="C6" s="618"/>
      <c r="D6" s="618"/>
      <c r="E6" s="618"/>
      <c r="F6" s="618"/>
      <c r="G6" s="618"/>
      <c r="H6" s="618"/>
      <c r="I6" s="618"/>
      <c r="J6" s="618"/>
      <c r="K6" s="618"/>
      <c r="L6" s="618"/>
      <c r="M6" s="618"/>
      <c r="N6" s="618"/>
      <c r="O6" s="618"/>
      <c r="P6" s="618"/>
      <c r="Q6" s="619"/>
      <c r="R6" s="620">
        <v>51118</v>
      </c>
      <c r="S6" s="621"/>
      <c r="T6" s="621"/>
      <c r="U6" s="621"/>
      <c r="V6" s="621"/>
      <c r="W6" s="621"/>
      <c r="X6" s="621"/>
      <c r="Y6" s="622"/>
      <c r="Z6" s="673">
        <v>0.3</v>
      </c>
      <c r="AA6" s="673"/>
      <c r="AB6" s="673"/>
      <c r="AC6" s="673"/>
      <c r="AD6" s="674">
        <v>51118</v>
      </c>
      <c r="AE6" s="674"/>
      <c r="AF6" s="674"/>
      <c r="AG6" s="674"/>
      <c r="AH6" s="674"/>
      <c r="AI6" s="674"/>
      <c r="AJ6" s="674"/>
      <c r="AK6" s="674"/>
      <c r="AL6" s="643">
        <v>1.4</v>
      </c>
      <c r="AM6" s="675"/>
      <c r="AN6" s="675"/>
      <c r="AO6" s="676"/>
      <c r="AP6" s="617" t="s">
        <v>212</v>
      </c>
      <c r="AQ6" s="618"/>
      <c r="AR6" s="618"/>
      <c r="AS6" s="618"/>
      <c r="AT6" s="618"/>
      <c r="AU6" s="618"/>
      <c r="AV6" s="618"/>
      <c r="AW6" s="618"/>
      <c r="AX6" s="618"/>
      <c r="AY6" s="618"/>
      <c r="AZ6" s="618"/>
      <c r="BA6" s="618"/>
      <c r="BB6" s="618"/>
      <c r="BC6" s="618"/>
      <c r="BD6" s="618"/>
      <c r="BE6" s="618"/>
      <c r="BF6" s="619"/>
      <c r="BG6" s="620">
        <v>1578831</v>
      </c>
      <c r="BH6" s="621"/>
      <c r="BI6" s="621"/>
      <c r="BJ6" s="621"/>
      <c r="BK6" s="621"/>
      <c r="BL6" s="621"/>
      <c r="BM6" s="621"/>
      <c r="BN6" s="622"/>
      <c r="BO6" s="673">
        <v>93</v>
      </c>
      <c r="BP6" s="673"/>
      <c r="BQ6" s="673"/>
      <c r="BR6" s="673"/>
      <c r="BS6" s="674" t="s">
        <v>207</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99185</v>
      </c>
      <c r="CS6" s="621"/>
      <c r="CT6" s="621"/>
      <c r="CU6" s="621"/>
      <c r="CV6" s="621"/>
      <c r="CW6" s="621"/>
      <c r="CX6" s="621"/>
      <c r="CY6" s="622"/>
      <c r="CZ6" s="673">
        <v>0.8</v>
      </c>
      <c r="DA6" s="673"/>
      <c r="DB6" s="673"/>
      <c r="DC6" s="673"/>
      <c r="DD6" s="626" t="s">
        <v>207</v>
      </c>
      <c r="DE6" s="621"/>
      <c r="DF6" s="621"/>
      <c r="DG6" s="621"/>
      <c r="DH6" s="621"/>
      <c r="DI6" s="621"/>
      <c r="DJ6" s="621"/>
      <c r="DK6" s="621"/>
      <c r="DL6" s="621"/>
      <c r="DM6" s="621"/>
      <c r="DN6" s="621"/>
      <c r="DO6" s="621"/>
      <c r="DP6" s="622"/>
      <c r="DQ6" s="626">
        <v>99185</v>
      </c>
      <c r="DR6" s="621"/>
      <c r="DS6" s="621"/>
      <c r="DT6" s="621"/>
      <c r="DU6" s="621"/>
      <c r="DV6" s="621"/>
      <c r="DW6" s="621"/>
      <c r="DX6" s="621"/>
      <c r="DY6" s="621"/>
      <c r="DZ6" s="621"/>
      <c r="EA6" s="621"/>
      <c r="EB6" s="621"/>
      <c r="EC6" s="656"/>
    </row>
    <row r="7" spans="2:143" ht="11.25" customHeight="1" x14ac:dyDescent="0.15">
      <c r="B7" s="617" t="s">
        <v>214</v>
      </c>
      <c r="C7" s="618"/>
      <c r="D7" s="618"/>
      <c r="E7" s="618"/>
      <c r="F7" s="618"/>
      <c r="G7" s="618"/>
      <c r="H7" s="618"/>
      <c r="I7" s="618"/>
      <c r="J7" s="618"/>
      <c r="K7" s="618"/>
      <c r="L7" s="618"/>
      <c r="M7" s="618"/>
      <c r="N7" s="618"/>
      <c r="O7" s="618"/>
      <c r="P7" s="618"/>
      <c r="Q7" s="619"/>
      <c r="R7" s="620">
        <v>1064</v>
      </c>
      <c r="S7" s="621"/>
      <c r="T7" s="621"/>
      <c r="U7" s="621"/>
      <c r="V7" s="621"/>
      <c r="W7" s="621"/>
      <c r="X7" s="621"/>
      <c r="Y7" s="622"/>
      <c r="Z7" s="673">
        <v>0</v>
      </c>
      <c r="AA7" s="673"/>
      <c r="AB7" s="673"/>
      <c r="AC7" s="673"/>
      <c r="AD7" s="674">
        <v>1064</v>
      </c>
      <c r="AE7" s="674"/>
      <c r="AF7" s="674"/>
      <c r="AG7" s="674"/>
      <c r="AH7" s="674"/>
      <c r="AI7" s="674"/>
      <c r="AJ7" s="674"/>
      <c r="AK7" s="674"/>
      <c r="AL7" s="643">
        <v>0</v>
      </c>
      <c r="AM7" s="675"/>
      <c r="AN7" s="675"/>
      <c r="AO7" s="676"/>
      <c r="AP7" s="617" t="s">
        <v>215</v>
      </c>
      <c r="AQ7" s="618"/>
      <c r="AR7" s="618"/>
      <c r="AS7" s="618"/>
      <c r="AT7" s="618"/>
      <c r="AU7" s="618"/>
      <c r="AV7" s="618"/>
      <c r="AW7" s="618"/>
      <c r="AX7" s="618"/>
      <c r="AY7" s="618"/>
      <c r="AZ7" s="618"/>
      <c r="BA7" s="618"/>
      <c r="BB7" s="618"/>
      <c r="BC7" s="618"/>
      <c r="BD7" s="618"/>
      <c r="BE7" s="618"/>
      <c r="BF7" s="619"/>
      <c r="BG7" s="620">
        <v>621022</v>
      </c>
      <c r="BH7" s="621"/>
      <c r="BI7" s="621"/>
      <c r="BJ7" s="621"/>
      <c r="BK7" s="621"/>
      <c r="BL7" s="621"/>
      <c r="BM7" s="621"/>
      <c r="BN7" s="622"/>
      <c r="BO7" s="673">
        <v>36.6</v>
      </c>
      <c r="BP7" s="673"/>
      <c r="BQ7" s="673"/>
      <c r="BR7" s="673"/>
      <c r="BS7" s="674" t="s">
        <v>207</v>
      </c>
      <c r="BT7" s="674"/>
      <c r="BU7" s="674"/>
      <c r="BV7" s="674"/>
      <c r="BW7" s="674"/>
      <c r="BX7" s="674"/>
      <c r="BY7" s="674"/>
      <c r="BZ7" s="674"/>
      <c r="CA7" s="674"/>
      <c r="CB7" s="710"/>
      <c r="CD7" s="657" t="s">
        <v>216</v>
      </c>
      <c r="CE7" s="654"/>
      <c r="CF7" s="654"/>
      <c r="CG7" s="654"/>
      <c r="CH7" s="654"/>
      <c r="CI7" s="654"/>
      <c r="CJ7" s="654"/>
      <c r="CK7" s="654"/>
      <c r="CL7" s="654"/>
      <c r="CM7" s="654"/>
      <c r="CN7" s="654"/>
      <c r="CO7" s="654"/>
      <c r="CP7" s="654"/>
      <c r="CQ7" s="655"/>
      <c r="CR7" s="620">
        <v>3474304</v>
      </c>
      <c r="CS7" s="621"/>
      <c r="CT7" s="621"/>
      <c r="CU7" s="621"/>
      <c r="CV7" s="621"/>
      <c r="CW7" s="621"/>
      <c r="CX7" s="621"/>
      <c r="CY7" s="622"/>
      <c r="CZ7" s="673">
        <v>27.1</v>
      </c>
      <c r="DA7" s="673"/>
      <c r="DB7" s="673"/>
      <c r="DC7" s="673"/>
      <c r="DD7" s="626">
        <v>1503062</v>
      </c>
      <c r="DE7" s="621"/>
      <c r="DF7" s="621"/>
      <c r="DG7" s="621"/>
      <c r="DH7" s="621"/>
      <c r="DI7" s="621"/>
      <c r="DJ7" s="621"/>
      <c r="DK7" s="621"/>
      <c r="DL7" s="621"/>
      <c r="DM7" s="621"/>
      <c r="DN7" s="621"/>
      <c r="DO7" s="621"/>
      <c r="DP7" s="622"/>
      <c r="DQ7" s="626">
        <v>1537928</v>
      </c>
      <c r="DR7" s="621"/>
      <c r="DS7" s="621"/>
      <c r="DT7" s="621"/>
      <c r="DU7" s="621"/>
      <c r="DV7" s="621"/>
      <c r="DW7" s="621"/>
      <c r="DX7" s="621"/>
      <c r="DY7" s="621"/>
      <c r="DZ7" s="621"/>
      <c r="EA7" s="621"/>
      <c r="EB7" s="621"/>
      <c r="EC7" s="656"/>
    </row>
    <row r="8" spans="2:143" ht="11.25" customHeight="1" x14ac:dyDescent="0.15">
      <c r="B8" s="617" t="s">
        <v>217</v>
      </c>
      <c r="C8" s="618"/>
      <c r="D8" s="618"/>
      <c r="E8" s="618"/>
      <c r="F8" s="618"/>
      <c r="G8" s="618"/>
      <c r="H8" s="618"/>
      <c r="I8" s="618"/>
      <c r="J8" s="618"/>
      <c r="K8" s="618"/>
      <c r="L8" s="618"/>
      <c r="M8" s="618"/>
      <c r="N8" s="618"/>
      <c r="O8" s="618"/>
      <c r="P8" s="618"/>
      <c r="Q8" s="619"/>
      <c r="R8" s="620">
        <v>3079</v>
      </c>
      <c r="S8" s="621"/>
      <c r="T8" s="621"/>
      <c r="U8" s="621"/>
      <c r="V8" s="621"/>
      <c r="W8" s="621"/>
      <c r="X8" s="621"/>
      <c r="Y8" s="622"/>
      <c r="Z8" s="673">
        <v>0</v>
      </c>
      <c r="AA8" s="673"/>
      <c r="AB8" s="673"/>
      <c r="AC8" s="673"/>
      <c r="AD8" s="674">
        <v>3079</v>
      </c>
      <c r="AE8" s="674"/>
      <c r="AF8" s="674"/>
      <c r="AG8" s="674"/>
      <c r="AH8" s="674"/>
      <c r="AI8" s="674"/>
      <c r="AJ8" s="674"/>
      <c r="AK8" s="674"/>
      <c r="AL8" s="643">
        <v>0.1</v>
      </c>
      <c r="AM8" s="675"/>
      <c r="AN8" s="675"/>
      <c r="AO8" s="676"/>
      <c r="AP8" s="617" t="s">
        <v>218</v>
      </c>
      <c r="AQ8" s="618"/>
      <c r="AR8" s="618"/>
      <c r="AS8" s="618"/>
      <c r="AT8" s="618"/>
      <c r="AU8" s="618"/>
      <c r="AV8" s="618"/>
      <c r="AW8" s="618"/>
      <c r="AX8" s="618"/>
      <c r="AY8" s="618"/>
      <c r="AZ8" s="618"/>
      <c r="BA8" s="618"/>
      <c r="BB8" s="618"/>
      <c r="BC8" s="618"/>
      <c r="BD8" s="618"/>
      <c r="BE8" s="618"/>
      <c r="BF8" s="619"/>
      <c r="BG8" s="620">
        <v>20228</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219</v>
      </c>
      <c r="CE8" s="654"/>
      <c r="CF8" s="654"/>
      <c r="CG8" s="654"/>
      <c r="CH8" s="654"/>
      <c r="CI8" s="654"/>
      <c r="CJ8" s="654"/>
      <c r="CK8" s="654"/>
      <c r="CL8" s="654"/>
      <c r="CM8" s="654"/>
      <c r="CN8" s="654"/>
      <c r="CO8" s="654"/>
      <c r="CP8" s="654"/>
      <c r="CQ8" s="655"/>
      <c r="CR8" s="620">
        <v>1632069</v>
      </c>
      <c r="CS8" s="621"/>
      <c r="CT8" s="621"/>
      <c r="CU8" s="621"/>
      <c r="CV8" s="621"/>
      <c r="CW8" s="621"/>
      <c r="CX8" s="621"/>
      <c r="CY8" s="622"/>
      <c r="CZ8" s="673">
        <v>12.7</v>
      </c>
      <c r="DA8" s="673"/>
      <c r="DB8" s="673"/>
      <c r="DC8" s="673"/>
      <c r="DD8" s="626">
        <v>10426</v>
      </c>
      <c r="DE8" s="621"/>
      <c r="DF8" s="621"/>
      <c r="DG8" s="621"/>
      <c r="DH8" s="621"/>
      <c r="DI8" s="621"/>
      <c r="DJ8" s="621"/>
      <c r="DK8" s="621"/>
      <c r="DL8" s="621"/>
      <c r="DM8" s="621"/>
      <c r="DN8" s="621"/>
      <c r="DO8" s="621"/>
      <c r="DP8" s="622"/>
      <c r="DQ8" s="626">
        <v>976429</v>
      </c>
      <c r="DR8" s="621"/>
      <c r="DS8" s="621"/>
      <c r="DT8" s="621"/>
      <c r="DU8" s="621"/>
      <c r="DV8" s="621"/>
      <c r="DW8" s="621"/>
      <c r="DX8" s="621"/>
      <c r="DY8" s="621"/>
      <c r="DZ8" s="621"/>
      <c r="EA8" s="621"/>
      <c r="EB8" s="621"/>
      <c r="EC8" s="656"/>
    </row>
    <row r="9" spans="2:143" ht="11.25" customHeight="1" x14ac:dyDescent="0.15">
      <c r="B9" s="617" t="s">
        <v>220</v>
      </c>
      <c r="C9" s="618"/>
      <c r="D9" s="618"/>
      <c r="E9" s="618"/>
      <c r="F9" s="618"/>
      <c r="G9" s="618"/>
      <c r="H9" s="618"/>
      <c r="I9" s="618"/>
      <c r="J9" s="618"/>
      <c r="K9" s="618"/>
      <c r="L9" s="618"/>
      <c r="M9" s="618"/>
      <c r="N9" s="618"/>
      <c r="O9" s="618"/>
      <c r="P9" s="618"/>
      <c r="Q9" s="619"/>
      <c r="R9" s="620">
        <v>1779</v>
      </c>
      <c r="S9" s="621"/>
      <c r="T9" s="621"/>
      <c r="U9" s="621"/>
      <c r="V9" s="621"/>
      <c r="W9" s="621"/>
      <c r="X9" s="621"/>
      <c r="Y9" s="622"/>
      <c r="Z9" s="673">
        <v>0</v>
      </c>
      <c r="AA9" s="673"/>
      <c r="AB9" s="673"/>
      <c r="AC9" s="673"/>
      <c r="AD9" s="674">
        <v>1779</v>
      </c>
      <c r="AE9" s="674"/>
      <c r="AF9" s="674"/>
      <c r="AG9" s="674"/>
      <c r="AH9" s="674"/>
      <c r="AI9" s="674"/>
      <c r="AJ9" s="674"/>
      <c r="AK9" s="674"/>
      <c r="AL9" s="643">
        <v>0</v>
      </c>
      <c r="AM9" s="675"/>
      <c r="AN9" s="675"/>
      <c r="AO9" s="676"/>
      <c r="AP9" s="617" t="s">
        <v>221</v>
      </c>
      <c r="AQ9" s="618"/>
      <c r="AR9" s="618"/>
      <c r="AS9" s="618"/>
      <c r="AT9" s="618"/>
      <c r="AU9" s="618"/>
      <c r="AV9" s="618"/>
      <c r="AW9" s="618"/>
      <c r="AX9" s="618"/>
      <c r="AY9" s="618"/>
      <c r="AZ9" s="618"/>
      <c r="BA9" s="618"/>
      <c r="BB9" s="618"/>
      <c r="BC9" s="618"/>
      <c r="BD9" s="618"/>
      <c r="BE9" s="618"/>
      <c r="BF9" s="619"/>
      <c r="BG9" s="620">
        <v>526472</v>
      </c>
      <c r="BH9" s="621"/>
      <c r="BI9" s="621"/>
      <c r="BJ9" s="621"/>
      <c r="BK9" s="621"/>
      <c r="BL9" s="621"/>
      <c r="BM9" s="621"/>
      <c r="BN9" s="622"/>
      <c r="BO9" s="673">
        <v>31</v>
      </c>
      <c r="BP9" s="673"/>
      <c r="BQ9" s="673"/>
      <c r="BR9" s="673"/>
      <c r="BS9" s="626" t="s">
        <v>110</v>
      </c>
      <c r="BT9" s="621"/>
      <c r="BU9" s="621"/>
      <c r="BV9" s="621"/>
      <c r="BW9" s="621"/>
      <c r="BX9" s="621"/>
      <c r="BY9" s="621"/>
      <c r="BZ9" s="621"/>
      <c r="CA9" s="621"/>
      <c r="CB9" s="656"/>
      <c r="CD9" s="657" t="s">
        <v>222</v>
      </c>
      <c r="CE9" s="654"/>
      <c r="CF9" s="654"/>
      <c r="CG9" s="654"/>
      <c r="CH9" s="654"/>
      <c r="CI9" s="654"/>
      <c r="CJ9" s="654"/>
      <c r="CK9" s="654"/>
      <c r="CL9" s="654"/>
      <c r="CM9" s="654"/>
      <c r="CN9" s="654"/>
      <c r="CO9" s="654"/>
      <c r="CP9" s="654"/>
      <c r="CQ9" s="655"/>
      <c r="CR9" s="620">
        <v>456817</v>
      </c>
      <c r="CS9" s="621"/>
      <c r="CT9" s="621"/>
      <c r="CU9" s="621"/>
      <c r="CV9" s="621"/>
      <c r="CW9" s="621"/>
      <c r="CX9" s="621"/>
      <c r="CY9" s="622"/>
      <c r="CZ9" s="673">
        <v>3.6</v>
      </c>
      <c r="DA9" s="673"/>
      <c r="DB9" s="673"/>
      <c r="DC9" s="673"/>
      <c r="DD9" s="626">
        <v>11341</v>
      </c>
      <c r="DE9" s="621"/>
      <c r="DF9" s="621"/>
      <c r="DG9" s="621"/>
      <c r="DH9" s="621"/>
      <c r="DI9" s="621"/>
      <c r="DJ9" s="621"/>
      <c r="DK9" s="621"/>
      <c r="DL9" s="621"/>
      <c r="DM9" s="621"/>
      <c r="DN9" s="621"/>
      <c r="DO9" s="621"/>
      <c r="DP9" s="622"/>
      <c r="DQ9" s="626">
        <v>407602</v>
      </c>
      <c r="DR9" s="621"/>
      <c r="DS9" s="621"/>
      <c r="DT9" s="621"/>
      <c r="DU9" s="621"/>
      <c r="DV9" s="621"/>
      <c r="DW9" s="621"/>
      <c r="DX9" s="621"/>
      <c r="DY9" s="621"/>
      <c r="DZ9" s="621"/>
      <c r="EA9" s="621"/>
      <c r="EB9" s="621"/>
      <c r="EC9" s="656"/>
    </row>
    <row r="10" spans="2:143" ht="11.25" customHeight="1" x14ac:dyDescent="0.15">
      <c r="B10" s="617" t="s">
        <v>223</v>
      </c>
      <c r="C10" s="618"/>
      <c r="D10" s="618"/>
      <c r="E10" s="618"/>
      <c r="F10" s="618"/>
      <c r="G10" s="618"/>
      <c r="H10" s="618"/>
      <c r="I10" s="618"/>
      <c r="J10" s="618"/>
      <c r="K10" s="618"/>
      <c r="L10" s="618"/>
      <c r="M10" s="618"/>
      <c r="N10" s="618"/>
      <c r="O10" s="618"/>
      <c r="P10" s="618"/>
      <c r="Q10" s="619"/>
      <c r="R10" s="620">
        <v>233195</v>
      </c>
      <c r="S10" s="621"/>
      <c r="T10" s="621"/>
      <c r="U10" s="621"/>
      <c r="V10" s="621"/>
      <c r="W10" s="621"/>
      <c r="X10" s="621"/>
      <c r="Y10" s="622"/>
      <c r="Z10" s="673">
        <v>1.4</v>
      </c>
      <c r="AA10" s="673"/>
      <c r="AB10" s="673"/>
      <c r="AC10" s="673"/>
      <c r="AD10" s="674">
        <v>233195</v>
      </c>
      <c r="AE10" s="674"/>
      <c r="AF10" s="674"/>
      <c r="AG10" s="674"/>
      <c r="AH10" s="674"/>
      <c r="AI10" s="674"/>
      <c r="AJ10" s="674"/>
      <c r="AK10" s="674"/>
      <c r="AL10" s="643">
        <v>6.2</v>
      </c>
      <c r="AM10" s="675"/>
      <c r="AN10" s="675"/>
      <c r="AO10" s="676"/>
      <c r="AP10" s="617" t="s">
        <v>224</v>
      </c>
      <c r="AQ10" s="618"/>
      <c r="AR10" s="618"/>
      <c r="AS10" s="618"/>
      <c r="AT10" s="618"/>
      <c r="AU10" s="618"/>
      <c r="AV10" s="618"/>
      <c r="AW10" s="618"/>
      <c r="AX10" s="618"/>
      <c r="AY10" s="618"/>
      <c r="AZ10" s="618"/>
      <c r="BA10" s="618"/>
      <c r="BB10" s="618"/>
      <c r="BC10" s="618"/>
      <c r="BD10" s="618"/>
      <c r="BE10" s="618"/>
      <c r="BF10" s="619"/>
      <c r="BG10" s="620">
        <v>29238</v>
      </c>
      <c r="BH10" s="621"/>
      <c r="BI10" s="621"/>
      <c r="BJ10" s="621"/>
      <c r="BK10" s="621"/>
      <c r="BL10" s="621"/>
      <c r="BM10" s="621"/>
      <c r="BN10" s="622"/>
      <c r="BO10" s="673">
        <v>1.7</v>
      </c>
      <c r="BP10" s="673"/>
      <c r="BQ10" s="673"/>
      <c r="BR10" s="673"/>
      <c r="BS10" s="626" t="s">
        <v>110</v>
      </c>
      <c r="BT10" s="621"/>
      <c r="BU10" s="621"/>
      <c r="BV10" s="621"/>
      <c r="BW10" s="621"/>
      <c r="BX10" s="621"/>
      <c r="BY10" s="621"/>
      <c r="BZ10" s="621"/>
      <c r="CA10" s="621"/>
      <c r="CB10" s="656"/>
      <c r="CD10" s="657" t="s">
        <v>225</v>
      </c>
      <c r="CE10" s="654"/>
      <c r="CF10" s="654"/>
      <c r="CG10" s="654"/>
      <c r="CH10" s="654"/>
      <c r="CI10" s="654"/>
      <c r="CJ10" s="654"/>
      <c r="CK10" s="654"/>
      <c r="CL10" s="654"/>
      <c r="CM10" s="654"/>
      <c r="CN10" s="654"/>
      <c r="CO10" s="654"/>
      <c r="CP10" s="654"/>
      <c r="CQ10" s="655"/>
      <c r="CR10" s="620">
        <v>49710</v>
      </c>
      <c r="CS10" s="621"/>
      <c r="CT10" s="621"/>
      <c r="CU10" s="621"/>
      <c r="CV10" s="621"/>
      <c r="CW10" s="621"/>
      <c r="CX10" s="621"/>
      <c r="CY10" s="622"/>
      <c r="CZ10" s="673">
        <v>0.4</v>
      </c>
      <c r="DA10" s="673"/>
      <c r="DB10" s="673"/>
      <c r="DC10" s="673"/>
      <c r="DD10" s="626" t="s">
        <v>110</v>
      </c>
      <c r="DE10" s="621"/>
      <c r="DF10" s="621"/>
      <c r="DG10" s="621"/>
      <c r="DH10" s="621"/>
      <c r="DI10" s="621"/>
      <c r="DJ10" s="621"/>
      <c r="DK10" s="621"/>
      <c r="DL10" s="621"/>
      <c r="DM10" s="621"/>
      <c r="DN10" s="621"/>
      <c r="DO10" s="621"/>
      <c r="DP10" s="622"/>
      <c r="DQ10" s="626">
        <v>16222</v>
      </c>
      <c r="DR10" s="621"/>
      <c r="DS10" s="621"/>
      <c r="DT10" s="621"/>
      <c r="DU10" s="621"/>
      <c r="DV10" s="621"/>
      <c r="DW10" s="621"/>
      <c r="DX10" s="621"/>
      <c r="DY10" s="621"/>
      <c r="DZ10" s="621"/>
      <c r="EA10" s="621"/>
      <c r="EB10" s="621"/>
      <c r="EC10" s="656"/>
    </row>
    <row r="11" spans="2:143" ht="11.25" customHeight="1" x14ac:dyDescent="0.15">
      <c r="B11" s="617" t="s">
        <v>226</v>
      </c>
      <c r="C11" s="618"/>
      <c r="D11" s="618"/>
      <c r="E11" s="618"/>
      <c r="F11" s="618"/>
      <c r="G11" s="618"/>
      <c r="H11" s="618"/>
      <c r="I11" s="618"/>
      <c r="J11" s="618"/>
      <c r="K11" s="618"/>
      <c r="L11" s="618"/>
      <c r="M11" s="618"/>
      <c r="N11" s="618"/>
      <c r="O11" s="618"/>
      <c r="P11" s="618"/>
      <c r="Q11" s="619"/>
      <c r="R11" s="620">
        <v>21258</v>
      </c>
      <c r="S11" s="621"/>
      <c r="T11" s="621"/>
      <c r="U11" s="621"/>
      <c r="V11" s="621"/>
      <c r="W11" s="621"/>
      <c r="X11" s="621"/>
      <c r="Y11" s="622"/>
      <c r="Z11" s="673">
        <v>0.1</v>
      </c>
      <c r="AA11" s="673"/>
      <c r="AB11" s="673"/>
      <c r="AC11" s="673"/>
      <c r="AD11" s="674">
        <v>21258</v>
      </c>
      <c r="AE11" s="674"/>
      <c r="AF11" s="674"/>
      <c r="AG11" s="674"/>
      <c r="AH11" s="674"/>
      <c r="AI11" s="674"/>
      <c r="AJ11" s="674"/>
      <c r="AK11" s="674"/>
      <c r="AL11" s="643">
        <v>0.6</v>
      </c>
      <c r="AM11" s="675"/>
      <c r="AN11" s="675"/>
      <c r="AO11" s="676"/>
      <c r="AP11" s="617" t="s">
        <v>227</v>
      </c>
      <c r="AQ11" s="618"/>
      <c r="AR11" s="618"/>
      <c r="AS11" s="618"/>
      <c r="AT11" s="618"/>
      <c r="AU11" s="618"/>
      <c r="AV11" s="618"/>
      <c r="AW11" s="618"/>
      <c r="AX11" s="618"/>
      <c r="AY11" s="618"/>
      <c r="AZ11" s="618"/>
      <c r="BA11" s="618"/>
      <c r="BB11" s="618"/>
      <c r="BC11" s="618"/>
      <c r="BD11" s="618"/>
      <c r="BE11" s="618"/>
      <c r="BF11" s="619"/>
      <c r="BG11" s="620">
        <v>45084</v>
      </c>
      <c r="BH11" s="621"/>
      <c r="BI11" s="621"/>
      <c r="BJ11" s="621"/>
      <c r="BK11" s="621"/>
      <c r="BL11" s="621"/>
      <c r="BM11" s="621"/>
      <c r="BN11" s="622"/>
      <c r="BO11" s="673">
        <v>2.7</v>
      </c>
      <c r="BP11" s="673"/>
      <c r="BQ11" s="673"/>
      <c r="BR11" s="673"/>
      <c r="BS11" s="626" t="s">
        <v>110</v>
      </c>
      <c r="BT11" s="621"/>
      <c r="BU11" s="621"/>
      <c r="BV11" s="621"/>
      <c r="BW11" s="621"/>
      <c r="BX11" s="621"/>
      <c r="BY11" s="621"/>
      <c r="BZ11" s="621"/>
      <c r="CA11" s="621"/>
      <c r="CB11" s="656"/>
      <c r="CD11" s="657" t="s">
        <v>228</v>
      </c>
      <c r="CE11" s="654"/>
      <c r="CF11" s="654"/>
      <c r="CG11" s="654"/>
      <c r="CH11" s="654"/>
      <c r="CI11" s="654"/>
      <c r="CJ11" s="654"/>
      <c r="CK11" s="654"/>
      <c r="CL11" s="654"/>
      <c r="CM11" s="654"/>
      <c r="CN11" s="654"/>
      <c r="CO11" s="654"/>
      <c r="CP11" s="654"/>
      <c r="CQ11" s="655"/>
      <c r="CR11" s="620">
        <v>759827</v>
      </c>
      <c r="CS11" s="621"/>
      <c r="CT11" s="621"/>
      <c r="CU11" s="621"/>
      <c r="CV11" s="621"/>
      <c r="CW11" s="621"/>
      <c r="CX11" s="621"/>
      <c r="CY11" s="622"/>
      <c r="CZ11" s="673">
        <v>5.9</v>
      </c>
      <c r="DA11" s="673"/>
      <c r="DB11" s="673"/>
      <c r="DC11" s="673"/>
      <c r="DD11" s="626">
        <v>218332</v>
      </c>
      <c r="DE11" s="621"/>
      <c r="DF11" s="621"/>
      <c r="DG11" s="621"/>
      <c r="DH11" s="621"/>
      <c r="DI11" s="621"/>
      <c r="DJ11" s="621"/>
      <c r="DK11" s="621"/>
      <c r="DL11" s="621"/>
      <c r="DM11" s="621"/>
      <c r="DN11" s="621"/>
      <c r="DO11" s="621"/>
      <c r="DP11" s="622"/>
      <c r="DQ11" s="626">
        <v>217841</v>
      </c>
      <c r="DR11" s="621"/>
      <c r="DS11" s="621"/>
      <c r="DT11" s="621"/>
      <c r="DU11" s="621"/>
      <c r="DV11" s="621"/>
      <c r="DW11" s="621"/>
      <c r="DX11" s="621"/>
      <c r="DY11" s="621"/>
      <c r="DZ11" s="621"/>
      <c r="EA11" s="621"/>
      <c r="EB11" s="621"/>
      <c r="EC11" s="656"/>
    </row>
    <row r="12" spans="2:143" ht="11.25" customHeight="1" x14ac:dyDescent="0.15">
      <c r="B12" s="617" t="s">
        <v>229</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230</v>
      </c>
      <c r="AQ12" s="618"/>
      <c r="AR12" s="618"/>
      <c r="AS12" s="618"/>
      <c r="AT12" s="618"/>
      <c r="AU12" s="618"/>
      <c r="AV12" s="618"/>
      <c r="AW12" s="618"/>
      <c r="AX12" s="618"/>
      <c r="AY12" s="618"/>
      <c r="AZ12" s="618"/>
      <c r="BA12" s="618"/>
      <c r="BB12" s="618"/>
      <c r="BC12" s="618"/>
      <c r="BD12" s="618"/>
      <c r="BE12" s="618"/>
      <c r="BF12" s="619"/>
      <c r="BG12" s="620">
        <v>830310</v>
      </c>
      <c r="BH12" s="621"/>
      <c r="BI12" s="621"/>
      <c r="BJ12" s="621"/>
      <c r="BK12" s="621"/>
      <c r="BL12" s="621"/>
      <c r="BM12" s="621"/>
      <c r="BN12" s="622"/>
      <c r="BO12" s="673">
        <v>48.9</v>
      </c>
      <c r="BP12" s="673"/>
      <c r="BQ12" s="673"/>
      <c r="BR12" s="673"/>
      <c r="BS12" s="626" t="s">
        <v>110</v>
      </c>
      <c r="BT12" s="621"/>
      <c r="BU12" s="621"/>
      <c r="BV12" s="621"/>
      <c r="BW12" s="621"/>
      <c r="BX12" s="621"/>
      <c r="BY12" s="621"/>
      <c r="BZ12" s="621"/>
      <c r="CA12" s="621"/>
      <c r="CB12" s="656"/>
      <c r="CD12" s="657" t="s">
        <v>231</v>
      </c>
      <c r="CE12" s="654"/>
      <c r="CF12" s="654"/>
      <c r="CG12" s="654"/>
      <c r="CH12" s="654"/>
      <c r="CI12" s="654"/>
      <c r="CJ12" s="654"/>
      <c r="CK12" s="654"/>
      <c r="CL12" s="654"/>
      <c r="CM12" s="654"/>
      <c r="CN12" s="654"/>
      <c r="CO12" s="654"/>
      <c r="CP12" s="654"/>
      <c r="CQ12" s="655"/>
      <c r="CR12" s="620">
        <v>265843</v>
      </c>
      <c r="CS12" s="621"/>
      <c r="CT12" s="621"/>
      <c r="CU12" s="621"/>
      <c r="CV12" s="621"/>
      <c r="CW12" s="621"/>
      <c r="CX12" s="621"/>
      <c r="CY12" s="622"/>
      <c r="CZ12" s="673">
        <v>2.1</v>
      </c>
      <c r="DA12" s="673"/>
      <c r="DB12" s="673"/>
      <c r="DC12" s="673"/>
      <c r="DD12" s="626">
        <v>21462</v>
      </c>
      <c r="DE12" s="621"/>
      <c r="DF12" s="621"/>
      <c r="DG12" s="621"/>
      <c r="DH12" s="621"/>
      <c r="DI12" s="621"/>
      <c r="DJ12" s="621"/>
      <c r="DK12" s="621"/>
      <c r="DL12" s="621"/>
      <c r="DM12" s="621"/>
      <c r="DN12" s="621"/>
      <c r="DO12" s="621"/>
      <c r="DP12" s="622"/>
      <c r="DQ12" s="626">
        <v>169463</v>
      </c>
      <c r="DR12" s="621"/>
      <c r="DS12" s="621"/>
      <c r="DT12" s="621"/>
      <c r="DU12" s="621"/>
      <c r="DV12" s="621"/>
      <c r="DW12" s="621"/>
      <c r="DX12" s="621"/>
      <c r="DY12" s="621"/>
      <c r="DZ12" s="621"/>
      <c r="EA12" s="621"/>
      <c r="EB12" s="621"/>
      <c r="EC12" s="656"/>
    </row>
    <row r="13" spans="2:143" ht="11.25" customHeight="1" x14ac:dyDescent="0.15">
      <c r="B13" s="617" t="s">
        <v>232</v>
      </c>
      <c r="C13" s="618"/>
      <c r="D13" s="618"/>
      <c r="E13" s="618"/>
      <c r="F13" s="618"/>
      <c r="G13" s="618"/>
      <c r="H13" s="618"/>
      <c r="I13" s="618"/>
      <c r="J13" s="618"/>
      <c r="K13" s="618"/>
      <c r="L13" s="618"/>
      <c r="M13" s="618"/>
      <c r="N13" s="618"/>
      <c r="O13" s="618"/>
      <c r="P13" s="618"/>
      <c r="Q13" s="619"/>
      <c r="R13" s="620">
        <v>12189</v>
      </c>
      <c r="S13" s="621"/>
      <c r="T13" s="621"/>
      <c r="U13" s="621"/>
      <c r="V13" s="621"/>
      <c r="W13" s="621"/>
      <c r="X13" s="621"/>
      <c r="Y13" s="622"/>
      <c r="Z13" s="673">
        <v>0.1</v>
      </c>
      <c r="AA13" s="673"/>
      <c r="AB13" s="673"/>
      <c r="AC13" s="673"/>
      <c r="AD13" s="674">
        <v>12189</v>
      </c>
      <c r="AE13" s="674"/>
      <c r="AF13" s="674"/>
      <c r="AG13" s="674"/>
      <c r="AH13" s="674"/>
      <c r="AI13" s="674"/>
      <c r="AJ13" s="674"/>
      <c r="AK13" s="674"/>
      <c r="AL13" s="643">
        <v>0.3</v>
      </c>
      <c r="AM13" s="675"/>
      <c r="AN13" s="675"/>
      <c r="AO13" s="676"/>
      <c r="AP13" s="617" t="s">
        <v>233</v>
      </c>
      <c r="AQ13" s="618"/>
      <c r="AR13" s="618"/>
      <c r="AS13" s="618"/>
      <c r="AT13" s="618"/>
      <c r="AU13" s="618"/>
      <c r="AV13" s="618"/>
      <c r="AW13" s="618"/>
      <c r="AX13" s="618"/>
      <c r="AY13" s="618"/>
      <c r="AZ13" s="618"/>
      <c r="BA13" s="618"/>
      <c r="BB13" s="618"/>
      <c r="BC13" s="618"/>
      <c r="BD13" s="618"/>
      <c r="BE13" s="618"/>
      <c r="BF13" s="619"/>
      <c r="BG13" s="620">
        <v>824473</v>
      </c>
      <c r="BH13" s="621"/>
      <c r="BI13" s="621"/>
      <c r="BJ13" s="621"/>
      <c r="BK13" s="621"/>
      <c r="BL13" s="621"/>
      <c r="BM13" s="621"/>
      <c r="BN13" s="622"/>
      <c r="BO13" s="673">
        <v>48.6</v>
      </c>
      <c r="BP13" s="673"/>
      <c r="BQ13" s="673"/>
      <c r="BR13" s="673"/>
      <c r="BS13" s="626" t="s">
        <v>110</v>
      </c>
      <c r="BT13" s="621"/>
      <c r="BU13" s="621"/>
      <c r="BV13" s="621"/>
      <c r="BW13" s="621"/>
      <c r="BX13" s="621"/>
      <c r="BY13" s="621"/>
      <c r="BZ13" s="621"/>
      <c r="CA13" s="621"/>
      <c r="CB13" s="656"/>
      <c r="CD13" s="657" t="s">
        <v>234</v>
      </c>
      <c r="CE13" s="654"/>
      <c r="CF13" s="654"/>
      <c r="CG13" s="654"/>
      <c r="CH13" s="654"/>
      <c r="CI13" s="654"/>
      <c r="CJ13" s="654"/>
      <c r="CK13" s="654"/>
      <c r="CL13" s="654"/>
      <c r="CM13" s="654"/>
      <c r="CN13" s="654"/>
      <c r="CO13" s="654"/>
      <c r="CP13" s="654"/>
      <c r="CQ13" s="655"/>
      <c r="CR13" s="620">
        <v>3991268</v>
      </c>
      <c r="CS13" s="621"/>
      <c r="CT13" s="621"/>
      <c r="CU13" s="621"/>
      <c r="CV13" s="621"/>
      <c r="CW13" s="621"/>
      <c r="CX13" s="621"/>
      <c r="CY13" s="622"/>
      <c r="CZ13" s="673">
        <v>31.2</v>
      </c>
      <c r="DA13" s="673"/>
      <c r="DB13" s="673"/>
      <c r="DC13" s="673"/>
      <c r="DD13" s="626">
        <v>1799649</v>
      </c>
      <c r="DE13" s="621"/>
      <c r="DF13" s="621"/>
      <c r="DG13" s="621"/>
      <c r="DH13" s="621"/>
      <c r="DI13" s="621"/>
      <c r="DJ13" s="621"/>
      <c r="DK13" s="621"/>
      <c r="DL13" s="621"/>
      <c r="DM13" s="621"/>
      <c r="DN13" s="621"/>
      <c r="DO13" s="621"/>
      <c r="DP13" s="622"/>
      <c r="DQ13" s="626">
        <v>1181157</v>
      </c>
      <c r="DR13" s="621"/>
      <c r="DS13" s="621"/>
      <c r="DT13" s="621"/>
      <c r="DU13" s="621"/>
      <c r="DV13" s="621"/>
      <c r="DW13" s="621"/>
      <c r="DX13" s="621"/>
      <c r="DY13" s="621"/>
      <c r="DZ13" s="621"/>
      <c r="EA13" s="621"/>
      <c r="EB13" s="621"/>
      <c r="EC13" s="656"/>
    </row>
    <row r="14" spans="2:143" ht="11.25" customHeight="1" x14ac:dyDescent="0.15">
      <c r="B14" s="617" t="s">
        <v>235</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236</v>
      </c>
      <c r="AQ14" s="618"/>
      <c r="AR14" s="618"/>
      <c r="AS14" s="618"/>
      <c r="AT14" s="618"/>
      <c r="AU14" s="618"/>
      <c r="AV14" s="618"/>
      <c r="AW14" s="618"/>
      <c r="AX14" s="618"/>
      <c r="AY14" s="618"/>
      <c r="AZ14" s="618"/>
      <c r="BA14" s="618"/>
      <c r="BB14" s="618"/>
      <c r="BC14" s="618"/>
      <c r="BD14" s="618"/>
      <c r="BE14" s="618"/>
      <c r="BF14" s="619"/>
      <c r="BG14" s="620">
        <v>31315</v>
      </c>
      <c r="BH14" s="621"/>
      <c r="BI14" s="621"/>
      <c r="BJ14" s="621"/>
      <c r="BK14" s="621"/>
      <c r="BL14" s="621"/>
      <c r="BM14" s="621"/>
      <c r="BN14" s="622"/>
      <c r="BO14" s="673">
        <v>1.8</v>
      </c>
      <c r="BP14" s="673"/>
      <c r="BQ14" s="673"/>
      <c r="BR14" s="673"/>
      <c r="BS14" s="626" t="s">
        <v>110</v>
      </c>
      <c r="BT14" s="621"/>
      <c r="BU14" s="621"/>
      <c r="BV14" s="621"/>
      <c r="BW14" s="621"/>
      <c r="BX14" s="621"/>
      <c r="BY14" s="621"/>
      <c r="BZ14" s="621"/>
      <c r="CA14" s="621"/>
      <c r="CB14" s="656"/>
      <c r="CD14" s="657" t="s">
        <v>237</v>
      </c>
      <c r="CE14" s="654"/>
      <c r="CF14" s="654"/>
      <c r="CG14" s="654"/>
      <c r="CH14" s="654"/>
      <c r="CI14" s="654"/>
      <c r="CJ14" s="654"/>
      <c r="CK14" s="654"/>
      <c r="CL14" s="654"/>
      <c r="CM14" s="654"/>
      <c r="CN14" s="654"/>
      <c r="CO14" s="654"/>
      <c r="CP14" s="654"/>
      <c r="CQ14" s="655"/>
      <c r="CR14" s="620">
        <v>254671</v>
      </c>
      <c r="CS14" s="621"/>
      <c r="CT14" s="621"/>
      <c r="CU14" s="621"/>
      <c r="CV14" s="621"/>
      <c r="CW14" s="621"/>
      <c r="CX14" s="621"/>
      <c r="CY14" s="622"/>
      <c r="CZ14" s="673">
        <v>2</v>
      </c>
      <c r="DA14" s="673"/>
      <c r="DB14" s="673"/>
      <c r="DC14" s="673"/>
      <c r="DD14" s="626">
        <v>13465</v>
      </c>
      <c r="DE14" s="621"/>
      <c r="DF14" s="621"/>
      <c r="DG14" s="621"/>
      <c r="DH14" s="621"/>
      <c r="DI14" s="621"/>
      <c r="DJ14" s="621"/>
      <c r="DK14" s="621"/>
      <c r="DL14" s="621"/>
      <c r="DM14" s="621"/>
      <c r="DN14" s="621"/>
      <c r="DO14" s="621"/>
      <c r="DP14" s="622"/>
      <c r="DQ14" s="626">
        <v>236767</v>
      </c>
      <c r="DR14" s="621"/>
      <c r="DS14" s="621"/>
      <c r="DT14" s="621"/>
      <c r="DU14" s="621"/>
      <c r="DV14" s="621"/>
      <c r="DW14" s="621"/>
      <c r="DX14" s="621"/>
      <c r="DY14" s="621"/>
      <c r="DZ14" s="621"/>
      <c r="EA14" s="621"/>
      <c r="EB14" s="621"/>
      <c r="EC14" s="656"/>
    </row>
    <row r="15" spans="2:143" ht="11.25" customHeight="1" x14ac:dyDescent="0.15">
      <c r="B15" s="617" t="s">
        <v>238</v>
      </c>
      <c r="C15" s="618"/>
      <c r="D15" s="618"/>
      <c r="E15" s="618"/>
      <c r="F15" s="618"/>
      <c r="G15" s="618"/>
      <c r="H15" s="618"/>
      <c r="I15" s="618"/>
      <c r="J15" s="618"/>
      <c r="K15" s="618"/>
      <c r="L15" s="618"/>
      <c r="M15" s="618"/>
      <c r="N15" s="618"/>
      <c r="O15" s="618"/>
      <c r="P15" s="618"/>
      <c r="Q15" s="619"/>
      <c r="R15" s="620">
        <v>6986</v>
      </c>
      <c r="S15" s="621"/>
      <c r="T15" s="621"/>
      <c r="U15" s="621"/>
      <c r="V15" s="621"/>
      <c r="W15" s="621"/>
      <c r="X15" s="621"/>
      <c r="Y15" s="622"/>
      <c r="Z15" s="673">
        <v>0</v>
      </c>
      <c r="AA15" s="673"/>
      <c r="AB15" s="673"/>
      <c r="AC15" s="673"/>
      <c r="AD15" s="674">
        <v>6986</v>
      </c>
      <c r="AE15" s="674"/>
      <c r="AF15" s="674"/>
      <c r="AG15" s="674"/>
      <c r="AH15" s="674"/>
      <c r="AI15" s="674"/>
      <c r="AJ15" s="674"/>
      <c r="AK15" s="674"/>
      <c r="AL15" s="643">
        <v>0.2</v>
      </c>
      <c r="AM15" s="675"/>
      <c r="AN15" s="675"/>
      <c r="AO15" s="676"/>
      <c r="AP15" s="617" t="s">
        <v>239</v>
      </c>
      <c r="AQ15" s="618"/>
      <c r="AR15" s="618"/>
      <c r="AS15" s="618"/>
      <c r="AT15" s="618"/>
      <c r="AU15" s="618"/>
      <c r="AV15" s="618"/>
      <c r="AW15" s="618"/>
      <c r="AX15" s="618"/>
      <c r="AY15" s="618"/>
      <c r="AZ15" s="618"/>
      <c r="BA15" s="618"/>
      <c r="BB15" s="618"/>
      <c r="BC15" s="618"/>
      <c r="BD15" s="618"/>
      <c r="BE15" s="618"/>
      <c r="BF15" s="619"/>
      <c r="BG15" s="620">
        <v>96184</v>
      </c>
      <c r="BH15" s="621"/>
      <c r="BI15" s="621"/>
      <c r="BJ15" s="621"/>
      <c r="BK15" s="621"/>
      <c r="BL15" s="621"/>
      <c r="BM15" s="621"/>
      <c r="BN15" s="622"/>
      <c r="BO15" s="673">
        <v>5.7</v>
      </c>
      <c r="BP15" s="673"/>
      <c r="BQ15" s="673"/>
      <c r="BR15" s="673"/>
      <c r="BS15" s="626" t="s">
        <v>110</v>
      </c>
      <c r="BT15" s="621"/>
      <c r="BU15" s="621"/>
      <c r="BV15" s="621"/>
      <c r="BW15" s="621"/>
      <c r="BX15" s="621"/>
      <c r="BY15" s="621"/>
      <c r="BZ15" s="621"/>
      <c r="CA15" s="621"/>
      <c r="CB15" s="656"/>
      <c r="CD15" s="657" t="s">
        <v>240</v>
      </c>
      <c r="CE15" s="654"/>
      <c r="CF15" s="654"/>
      <c r="CG15" s="654"/>
      <c r="CH15" s="654"/>
      <c r="CI15" s="654"/>
      <c r="CJ15" s="654"/>
      <c r="CK15" s="654"/>
      <c r="CL15" s="654"/>
      <c r="CM15" s="654"/>
      <c r="CN15" s="654"/>
      <c r="CO15" s="654"/>
      <c r="CP15" s="654"/>
      <c r="CQ15" s="655"/>
      <c r="CR15" s="620">
        <v>633233</v>
      </c>
      <c r="CS15" s="621"/>
      <c r="CT15" s="621"/>
      <c r="CU15" s="621"/>
      <c r="CV15" s="621"/>
      <c r="CW15" s="621"/>
      <c r="CX15" s="621"/>
      <c r="CY15" s="622"/>
      <c r="CZ15" s="673">
        <v>4.9000000000000004</v>
      </c>
      <c r="DA15" s="673"/>
      <c r="DB15" s="673"/>
      <c r="DC15" s="673"/>
      <c r="DD15" s="626">
        <v>24525</v>
      </c>
      <c r="DE15" s="621"/>
      <c r="DF15" s="621"/>
      <c r="DG15" s="621"/>
      <c r="DH15" s="621"/>
      <c r="DI15" s="621"/>
      <c r="DJ15" s="621"/>
      <c r="DK15" s="621"/>
      <c r="DL15" s="621"/>
      <c r="DM15" s="621"/>
      <c r="DN15" s="621"/>
      <c r="DO15" s="621"/>
      <c r="DP15" s="622"/>
      <c r="DQ15" s="626">
        <v>546530</v>
      </c>
      <c r="DR15" s="621"/>
      <c r="DS15" s="621"/>
      <c r="DT15" s="621"/>
      <c r="DU15" s="621"/>
      <c r="DV15" s="621"/>
      <c r="DW15" s="621"/>
      <c r="DX15" s="621"/>
      <c r="DY15" s="621"/>
      <c r="DZ15" s="621"/>
      <c r="EA15" s="621"/>
      <c r="EB15" s="621"/>
      <c r="EC15" s="656"/>
    </row>
    <row r="16" spans="2:143" ht="11.25" customHeight="1" x14ac:dyDescent="0.15">
      <c r="B16" s="617" t="s">
        <v>241</v>
      </c>
      <c r="C16" s="618"/>
      <c r="D16" s="618"/>
      <c r="E16" s="618"/>
      <c r="F16" s="618"/>
      <c r="G16" s="618"/>
      <c r="H16" s="618"/>
      <c r="I16" s="618"/>
      <c r="J16" s="618"/>
      <c r="K16" s="618"/>
      <c r="L16" s="618"/>
      <c r="M16" s="618"/>
      <c r="N16" s="618"/>
      <c r="O16" s="618"/>
      <c r="P16" s="618"/>
      <c r="Q16" s="619"/>
      <c r="R16" s="620">
        <v>2507084</v>
      </c>
      <c r="S16" s="621"/>
      <c r="T16" s="621"/>
      <c r="U16" s="621"/>
      <c r="V16" s="621"/>
      <c r="W16" s="621"/>
      <c r="X16" s="621"/>
      <c r="Y16" s="622"/>
      <c r="Z16" s="673">
        <v>14.8</v>
      </c>
      <c r="AA16" s="673"/>
      <c r="AB16" s="673"/>
      <c r="AC16" s="673"/>
      <c r="AD16" s="674">
        <v>1719316</v>
      </c>
      <c r="AE16" s="674"/>
      <c r="AF16" s="674"/>
      <c r="AG16" s="674"/>
      <c r="AH16" s="674"/>
      <c r="AI16" s="674"/>
      <c r="AJ16" s="674"/>
      <c r="AK16" s="674"/>
      <c r="AL16" s="643">
        <v>46</v>
      </c>
      <c r="AM16" s="675"/>
      <c r="AN16" s="675"/>
      <c r="AO16" s="676"/>
      <c r="AP16" s="617" t="s">
        <v>242</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243</v>
      </c>
      <c r="CE16" s="654"/>
      <c r="CF16" s="654"/>
      <c r="CG16" s="654"/>
      <c r="CH16" s="654"/>
      <c r="CI16" s="654"/>
      <c r="CJ16" s="654"/>
      <c r="CK16" s="654"/>
      <c r="CL16" s="654"/>
      <c r="CM16" s="654"/>
      <c r="CN16" s="654"/>
      <c r="CO16" s="654"/>
      <c r="CP16" s="654"/>
      <c r="CQ16" s="655"/>
      <c r="CR16" s="620">
        <v>682275</v>
      </c>
      <c r="CS16" s="621"/>
      <c r="CT16" s="621"/>
      <c r="CU16" s="621"/>
      <c r="CV16" s="621"/>
      <c r="CW16" s="621"/>
      <c r="CX16" s="621"/>
      <c r="CY16" s="622"/>
      <c r="CZ16" s="673">
        <v>5.3</v>
      </c>
      <c r="DA16" s="673"/>
      <c r="DB16" s="673"/>
      <c r="DC16" s="673"/>
      <c r="DD16" s="626" t="s">
        <v>110</v>
      </c>
      <c r="DE16" s="621"/>
      <c r="DF16" s="621"/>
      <c r="DG16" s="621"/>
      <c r="DH16" s="621"/>
      <c r="DI16" s="621"/>
      <c r="DJ16" s="621"/>
      <c r="DK16" s="621"/>
      <c r="DL16" s="621"/>
      <c r="DM16" s="621"/>
      <c r="DN16" s="621"/>
      <c r="DO16" s="621"/>
      <c r="DP16" s="622"/>
      <c r="DQ16" s="626">
        <v>48582</v>
      </c>
      <c r="DR16" s="621"/>
      <c r="DS16" s="621"/>
      <c r="DT16" s="621"/>
      <c r="DU16" s="621"/>
      <c r="DV16" s="621"/>
      <c r="DW16" s="621"/>
      <c r="DX16" s="621"/>
      <c r="DY16" s="621"/>
      <c r="DZ16" s="621"/>
      <c r="EA16" s="621"/>
      <c r="EB16" s="621"/>
      <c r="EC16" s="656"/>
    </row>
    <row r="17" spans="2:133" ht="11.25" customHeight="1" x14ac:dyDescent="0.15">
      <c r="B17" s="617" t="s">
        <v>244</v>
      </c>
      <c r="C17" s="618"/>
      <c r="D17" s="618"/>
      <c r="E17" s="618"/>
      <c r="F17" s="618"/>
      <c r="G17" s="618"/>
      <c r="H17" s="618"/>
      <c r="I17" s="618"/>
      <c r="J17" s="618"/>
      <c r="K17" s="618"/>
      <c r="L17" s="618"/>
      <c r="M17" s="618"/>
      <c r="N17" s="618"/>
      <c r="O17" s="618"/>
      <c r="P17" s="618"/>
      <c r="Q17" s="619"/>
      <c r="R17" s="620">
        <v>1719316</v>
      </c>
      <c r="S17" s="621"/>
      <c r="T17" s="621"/>
      <c r="U17" s="621"/>
      <c r="V17" s="621"/>
      <c r="W17" s="621"/>
      <c r="X17" s="621"/>
      <c r="Y17" s="622"/>
      <c r="Z17" s="673">
        <v>10.1</v>
      </c>
      <c r="AA17" s="673"/>
      <c r="AB17" s="673"/>
      <c r="AC17" s="673"/>
      <c r="AD17" s="674">
        <v>1719316</v>
      </c>
      <c r="AE17" s="674"/>
      <c r="AF17" s="674"/>
      <c r="AG17" s="674"/>
      <c r="AH17" s="674"/>
      <c r="AI17" s="674"/>
      <c r="AJ17" s="674"/>
      <c r="AK17" s="674"/>
      <c r="AL17" s="643">
        <v>46</v>
      </c>
      <c r="AM17" s="675"/>
      <c r="AN17" s="675"/>
      <c r="AO17" s="676"/>
      <c r="AP17" s="617" t="s">
        <v>245</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246</v>
      </c>
      <c r="CE17" s="654"/>
      <c r="CF17" s="654"/>
      <c r="CG17" s="654"/>
      <c r="CH17" s="654"/>
      <c r="CI17" s="654"/>
      <c r="CJ17" s="654"/>
      <c r="CK17" s="654"/>
      <c r="CL17" s="654"/>
      <c r="CM17" s="654"/>
      <c r="CN17" s="654"/>
      <c r="CO17" s="654"/>
      <c r="CP17" s="654"/>
      <c r="CQ17" s="655"/>
      <c r="CR17" s="620">
        <v>510051</v>
      </c>
      <c r="CS17" s="621"/>
      <c r="CT17" s="621"/>
      <c r="CU17" s="621"/>
      <c r="CV17" s="621"/>
      <c r="CW17" s="621"/>
      <c r="CX17" s="621"/>
      <c r="CY17" s="622"/>
      <c r="CZ17" s="673">
        <v>4</v>
      </c>
      <c r="DA17" s="673"/>
      <c r="DB17" s="673"/>
      <c r="DC17" s="673"/>
      <c r="DD17" s="626" t="s">
        <v>110</v>
      </c>
      <c r="DE17" s="621"/>
      <c r="DF17" s="621"/>
      <c r="DG17" s="621"/>
      <c r="DH17" s="621"/>
      <c r="DI17" s="621"/>
      <c r="DJ17" s="621"/>
      <c r="DK17" s="621"/>
      <c r="DL17" s="621"/>
      <c r="DM17" s="621"/>
      <c r="DN17" s="621"/>
      <c r="DO17" s="621"/>
      <c r="DP17" s="622"/>
      <c r="DQ17" s="626">
        <v>508309</v>
      </c>
      <c r="DR17" s="621"/>
      <c r="DS17" s="621"/>
      <c r="DT17" s="621"/>
      <c r="DU17" s="621"/>
      <c r="DV17" s="621"/>
      <c r="DW17" s="621"/>
      <c r="DX17" s="621"/>
      <c r="DY17" s="621"/>
      <c r="DZ17" s="621"/>
      <c r="EA17" s="621"/>
      <c r="EB17" s="621"/>
      <c r="EC17" s="656"/>
    </row>
    <row r="18" spans="2:133" ht="11.25" customHeight="1" x14ac:dyDescent="0.15">
      <c r="B18" s="617" t="s">
        <v>247</v>
      </c>
      <c r="C18" s="618"/>
      <c r="D18" s="618"/>
      <c r="E18" s="618"/>
      <c r="F18" s="618"/>
      <c r="G18" s="618"/>
      <c r="H18" s="618"/>
      <c r="I18" s="618"/>
      <c r="J18" s="618"/>
      <c r="K18" s="618"/>
      <c r="L18" s="618"/>
      <c r="M18" s="618"/>
      <c r="N18" s="618"/>
      <c r="O18" s="618"/>
      <c r="P18" s="618"/>
      <c r="Q18" s="619"/>
      <c r="R18" s="620">
        <v>181690</v>
      </c>
      <c r="S18" s="621"/>
      <c r="T18" s="621"/>
      <c r="U18" s="621"/>
      <c r="V18" s="621"/>
      <c r="W18" s="621"/>
      <c r="X18" s="621"/>
      <c r="Y18" s="622"/>
      <c r="Z18" s="673">
        <v>1.1000000000000001</v>
      </c>
      <c r="AA18" s="673"/>
      <c r="AB18" s="673"/>
      <c r="AC18" s="673"/>
      <c r="AD18" s="674" t="s">
        <v>110</v>
      </c>
      <c r="AE18" s="674"/>
      <c r="AF18" s="674"/>
      <c r="AG18" s="674"/>
      <c r="AH18" s="674"/>
      <c r="AI18" s="674"/>
      <c r="AJ18" s="674"/>
      <c r="AK18" s="674"/>
      <c r="AL18" s="643" t="s">
        <v>110</v>
      </c>
      <c r="AM18" s="675"/>
      <c r="AN18" s="675"/>
      <c r="AO18" s="676"/>
      <c r="AP18" s="617" t="s">
        <v>248</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249</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250</v>
      </c>
      <c r="C19" s="618"/>
      <c r="D19" s="618"/>
      <c r="E19" s="618"/>
      <c r="F19" s="618"/>
      <c r="G19" s="618"/>
      <c r="H19" s="618"/>
      <c r="I19" s="618"/>
      <c r="J19" s="618"/>
      <c r="K19" s="618"/>
      <c r="L19" s="618"/>
      <c r="M19" s="618"/>
      <c r="N19" s="618"/>
      <c r="O19" s="618"/>
      <c r="P19" s="618"/>
      <c r="Q19" s="619"/>
      <c r="R19" s="620">
        <v>606078</v>
      </c>
      <c r="S19" s="621"/>
      <c r="T19" s="621"/>
      <c r="U19" s="621"/>
      <c r="V19" s="621"/>
      <c r="W19" s="621"/>
      <c r="X19" s="621"/>
      <c r="Y19" s="622"/>
      <c r="Z19" s="673">
        <v>3.6</v>
      </c>
      <c r="AA19" s="673"/>
      <c r="AB19" s="673"/>
      <c r="AC19" s="673"/>
      <c r="AD19" s="674" t="s">
        <v>110</v>
      </c>
      <c r="AE19" s="674"/>
      <c r="AF19" s="674"/>
      <c r="AG19" s="674"/>
      <c r="AH19" s="674"/>
      <c r="AI19" s="674"/>
      <c r="AJ19" s="674"/>
      <c r="AK19" s="674"/>
      <c r="AL19" s="643" t="s">
        <v>110</v>
      </c>
      <c r="AM19" s="675"/>
      <c r="AN19" s="675"/>
      <c r="AO19" s="676"/>
      <c r="AP19" s="617" t="s">
        <v>251</v>
      </c>
      <c r="AQ19" s="618"/>
      <c r="AR19" s="618"/>
      <c r="AS19" s="618"/>
      <c r="AT19" s="618"/>
      <c r="AU19" s="618"/>
      <c r="AV19" s="618"/>
      <c r="AW19" s="618"/>
      <c r="AX19" s="618"/>
      <c r="AY19" s="618"/>
      <c r="AZ19" s="618"/>
      <c r="BA19" s="618"/>
      <c r="BB19" s="618"/>
      <c r="BC19" s="618"/>
      <c r="BD19" s="618"/>
      <c r="BE19" s="618"/>
      <c r="BF19" s="619"/>
      <c r="BG19" s="620">
        <v>118113</v>
      </c>
      <c r="BH19" s="621"/>
      <c r="BI19" s="621"/>
      <c r="BJ19" s="621"/>
      <c r="BK19" s="621"/>
      <c r="BL19" s="621"/>
      <c r="BM19" s="621"/>
      <c r="BN19" s="622"/>
      <c r="BO19" s="673">
        <v>7</v>
      </c>
      <c r="BP19" s="673"/>
      <c r="BQ19" s="673"/>
      <c r="BR19" s="673"/>
      <c r="BS19" s="626" t="s">
        <v>110</v>
      </c>
      <c r="BT19" s="621"/>
      <c r="BU19" s="621"/>
      <c r="BV19" s="621"/>
      <c r="BW19" s="621"/>
      <c r="BX19" s="621"/>
      <c r="BY19" s="621"/>
      <c r="BZ19" s="621"/>
      <c r="CA19" s="621"/>
      <c r="CB19" s="656"/>
      <c r="CD19" s="657" t="s">
        <v>252</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253</v>
      </c>
      <c r="C20" s="618"/>
      <c r="D20" s="618"/>
      <c r="E20" s="618"/>
      <c r="F20" s="618"/>
      <c r="G20" s="618"/>
      <c r="H20" s="618"/>
      <c r="I20" s="618"/>
      <c r="J20" s="618"/>
      <c r="K20" s="618"/>
      <c r="L20" s="618"/>
      <c r="M20" s="618"/>
      <c r="N20" s="618"/>
      <c r="O20" s="618"/>
      <c r="P20" s="618"/>
      <c r="Q20" s="619"/>
      <c r="R20" s="620">
        <v>4534696</v>
      </c>
      <c r="S20" s="621"/>
      <c r="T20" s="621"/>
      <c r="U20" s="621"/>
      <c r="V20" s="621"/>
      <c r="W20" s="621"/>
      <c r="X20" s="621"/>
      <c r="Y20" s="622"/>
      <c r="Z20" s="673">
        <v>26.7</v>
      </c>
      <c r="AA20" s="673"/>
      <c r="AB20" s="673"/>
      <c r="AC20" s="673"/>
      <c r="AD20" s="674">
        <v>3677410</v>
      </c>
      <c r="AE20" s="674"/>
      <c r="AF20" s="674"/>
      <c r="AG20" s="674"/>
      <c r="AH20" s="674"/>
      <c r="AI20" s="674"/>
      <c r="AJ20" s="674"/>
      <c r="AK20" s="674"/>
      <c r="AL20" s="643">
        <v>98.3</v>
      </c>
      <c r="AM20" s="675"/>
      <c r="AN20" s="675"/>
      <c r="AO20" s="676"/>
      <c r="AP20" s="617" t="s">
        <v>254</v>
      </c>
      <c r="AQ20" s="618"/>
      <c r="AR20" s="618"/>
      <c r="AS20" s="618"/>
      <c r="AT20" s="618"/>
      <c r="AU20" s="618"/>
      <c r="AV20" s="618"/>
      <c r="AW20" s="618"/>
      <c r="AX20" s="618"/>
      <c r="AY20" s="618"/>
      <c r="AZ20" s="618"/>
      <c r="BA20" s="618"/>
      <c r="BB20" s="618"/>
      <c r="BC20" s="618"/>
      <c r="BD20" s="618"/>
      <c r="BE20" s="618"/>
      <c r="BF20" s="619"/>
      <c r="BG20" s="620">
        <v>118113</v>
      </c>
      <c r="BH20" s="621"/>
      <c r="BI20" s="621"/>
      <c r="BJ20" s="621"/>
      <c r="BK20" s="621"/>
      <c r="BL20" s="621"/>
      <c r="BM20" s="621"/>
      <c r="BN20" s="622"/>
      <c r="BO20" s="673">
        <v>7</v>
      </c>
      <c r="BP20" s="673"/>
      <c r="BQ20" s="673"/>
      <c r="BR20" s="673"/>
      <c r="BS20" s="626" t="s">
        <v>110</v>
      </c>
      <c r="BT20" s="621"/>
      <c r="BU20" s="621"/>
      <c r="BV20" s="621"/>
      <c r="BW20" s="621"/>
      <c r="BX20" s="621"/>
      <c r="BY20" s="621"/>
      <c r="BZ20" s="621"/>
      <c r="CA20" s="621"/>
      <c r="CB20" s="656"/>
      <c r="CD20" s="657" t="s">
        <v>255</v>
      </c>
      <c r="CE20" s="654"/>
      <c r="CF20" s="654"/>
      <c r="CG20" s="654"/>
      <c r="CH20" s="654"/>
      <c r="CI20" s="654"/>
      <c r="CJ20" s="654"/>
      <c r="CK20" s="654"/>
      <c r="CL20" s="654"/>
      <c r="CM20" s="654"/>
      <c r="CN20" s="654"/>
      <c r="CO20" s="654"/>
      <c r="CP20" s="654"/>
      <c r="CQ20" s="655"/>
      <c r="CR20" s="620">
        <v>12809253</v>
      </c>
      <c r="CS20" s="621"/>
      <c r="CT20" s="621"/>
      <c r="CU20" s="621"/>
      <c r="CV20" s="621"/>
      <c r="CW20" s="621"/>
      <c r="CX20" s="621"/>
      <c r="CY20" s="622"/>
      <c r="CZ20" s="673">
        <v>100</v>
      </c>
      <c r="DA20" s="673"/>
      <c r="DB20" s="673"/>
      <c r="DC20" s="673"/>
      <c r="DD20" s="626">
        <v>3602262</v>
      </c>
      <c r="DE20" s="621"/>
      <c r="DF20" s="621"/>
      <c r="DG20" s="621"/>
      <c r="DH20" s="621"/>
      <c r="DI20" s="621"/>
      <c r="DJ20" s="621"/>
      <c r="DK20" s="621"/>
      <c r="DL20" s="621"/>
      <c r="DM20" s="621"/>
      <c r="DN20" s="621"/>
      <c r="DO20" s="621"/>
      <c r="DP20" s="622"/>
      <c r="DQ20" s="626">
        <v>5946015</v>
      </c>
      <c r="DR20" s="621"/>
      <c r="DS20" s="621"/>
      <c r="DT20" s="621"/>
      <c r="DU20" s="621"/>
      <c r="DV20" s="621"/>
      <c r="DW20" s="621"/>
      <c r="DX20" s="621"/>
      <c r="DY20" s="621"/>
      <c r="DZ20" s="621"/>
      <c r="EA20" s="621"/>
      <c r="EB20" s="621"/>
      <c r="EC20" s="656"/>
    </row>
    <row r="21" spans="2:133" ht="11.25" customHeight="1" x14ac:dyDescent="0.15">
      <c r="B21" s="617" t="s">
        <v>256</v>
      </c>
      <c r="C21" s="618"/>
      <c r="D21" s="618"/>
      <c r="E21" s="618"/>
      <c r="F21" s="618"/>
      <c r="G21" s="618"/>
      <c r="H21" s="618"/>
      <c r="I21" s="618"/>
      <c r="J21" s="618"/>
      <c r="K21" s="618"/>
      <c r="L21" s="618"/>
      <c r="M21" s="618"/>
      <c r="N21" s="618"/>
      <c r="O21" s="618"/>
      <c r="P21" s="618"/>
      <c r="Q21" s="619"/>
      <c r="R21" s="620">
        <v>2455</v>
      </c>
      <c r="S21" s="621"/>
      <c r="T21" s="621"/>
      <c r="U21" s="621"/>
      <c r="V21" s="621"/>
      <c r="W21" s="621"/>
      <c r="X21" s="621"/>
      <c r="Y21" s="622"/>
      <c r="Z21" s="673">
        <v>0</v>
      </c>
      <c r="AA21" s="673"/>
      <c r="AB21" s="673"/>
      <c r="AC21" s="673"/>
      <c r="AD21" s="674">
        <v>2455</v>
      </c>
      <c r="AE21" s="674"/>
      <c r="AF21" s="674"/>
      <c r="AG21" s="674"/>
      <c r="AH21" s="674"/>
      <c r="AI21" s="674"/>
      <c r="AJ21" s="674"/>
      <c r="AK21" s="674"/>
      <c r="AL21" s="643">
        <v>0.1</v>
      </c>
      <c r="AM21" s="675"/>
      <c r="AN21" s="675"/>
      <c r="AO21" s="676"/>
      <c r="AP21" s="711" t="s">
        <v>257</v>
      </c>
      <c r="AQ21" s="721"/>
      <c r="AR21" s="721"/>
      <c r="AS21" s="721"/>
      <c r="AT21" s="721"/>
      <c r="AU21" s="721"/>
      <c r="AV21" s="721"/>
      <c r="AW21" s="721"/>
      <c r="AX21" s="721"/>
      <c r="AY21" s="721"/>
      <c r="AZ21" s="721"/>
      <c r="BA21" s="721"/>
      <c r="BB21" s="721"/>
      <c r="BC21" s="721"/>
      <c r="BD21" s="721"/>
      <c r="BE21" s="721"/>
      <c r="BF21" s="713"/>
      <c r="BG21" s="620">
        <v>48595</v>
      </c>
      <c r="BH21" s="621"/>
      <c r="BI21" s="621"/>
      <c r="BJ21" s="621"/>
      <c r="BK21" s="621"/>
      <c r="BL21" s="621"/>
      <c r="BM21" s="621"/>
      <c r="BN21" s="622"/>
      <c r="BO21" s="673">
        <v>2.9</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258</v>
      </c>
      <c r="C22" s="618"/>
      <c r="D22" s="618"/>
      <c r="E22" s="618"/>
      <c r="F22" s="618"/>
      <c r="G22" s="618"/>
      <c r="H22" s="618"/>
      <c r="I22" s="618"/>
      <c r="J22" s="618"/>
      <c r="K22" s="618"/>
      <c r="L22" s="618"/>
      <c r="M22" s="618"/>
      <c r="N22" s="618"/>
      <c r="O22" s="618"/>
      <c r="P22" s="618"/>
      <c r="Q22" s="619"/>
      <c r="R22" s="620">
        <v>1302</v>
      </c>
      <c r="S22" s="621"/>
      <c r="T22" s="621"/>
      <c r="U22" s="621"/>
      <c r="V22" s="621"/>
      <c r="W22" s="621"/>
      <c r="X22" s="621"/>
      <c r="Y22" s="622"/>
      <c r="Z22" s="673">
        <v>0</v>
      </c>
      <c r="AA22" s="673"/>
      <c r="AB22" s="673"/>
      <c r="AC22" s="673"/>
      <c r="AD22" s="674" t="s">
        <v>110</v>
      </c>
      <c r="AE22" s="674"/>
      <c r="AF22" s="674"/>
      <c r="AG22" s="674"/>
      <c r="AH22" s="674"/>
      <c r="AI22" s="674"/>
      <c r="AJ22" s="674"/>
      <c r="AK22" s="674"/>
      <c r="AL22" s="643" t="s">
        <v>110</v>
      </c>
      <c r="AM22" s="675"/>
      <c r="AN22" s="675"/>
      <c r="AO22" s="676"/>
      <c r="AP22" s="711" t="s">
        <v>259</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260</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261</v>
      </c>
      <c r="C23" s="618"/>
      <c r="D23" s="618"/>
      <c r="E23" s="618"/>
      <c r="F23" s="618"/>
      <c r="G23" s="618"/>
      <c r="H23" s="618"/>
      <c r="I23" s="618"/>
      <c r="J23" s="618"/>
      <c r="K23" s="618"/>
      <c r="L23" s="618"/>
      <c r="M23" s="618"/>
      <c r="N23" s="618"/>
      <c r="O23" s="618"/>
      <c r="P23" s="618"/>
      <c r="Q23" s="619"/>
      <c r="R23" s="620">
        <v>96959</v>
      </c>
      <c r="S23" s="621"/>
      <c r="T23" s="621"/>
      <c r="U23" s="621"/>
      <c r="V23" s="621"/>
      <c r="W23" s="621"/>
      <c r="X23" s="621"/>
      <c r="Y23" s="622"/>
      <c r="Z23" s="673">
        <v>0.6</v>
      </c>
      <c r="AA23" s="673"/>
      <c r="AB23" s="673"/>
      <c r="AC23" s="673"/>
      <c r="AD23" s="674">
        <v>28778</v>
      </c>
      <c r="AE23" s="674"/>
      <c r="AF23" s="674"/>
      <c r="AG23" s="674"/>
      <c r="AH23" s="674"/>
      <c r="AI23" s="674"/>
      <c r="AJ23" s="674"/>
      <c r="AK23" s="674"/>
      <c r="AL23" s="643">
        <v>0.8</v>
      </c>
      <c r="AM23" s="675"/>
      <c r="AN23" s="675"/>
      <c r="AO23" s="676"/>
      <c r="AP23" s="711" t="s">
        <v>262</v>
      </c>
      <c r="AQ23" s="721"/>
      <c r="AR23" s="721"/>
      <c r="AS23" s="721"/>
      <c r="AT23" s="721"/>
      <c r="AU23" s="721"/>
      <c r="AV23" s="721"/>
      <c r="AW23" s="721"/>
      <c r="AX23" s="721"/>
      <c r="AY23" s="721"/>
      <c r="AZ23" s="721"/>
      <c r="BA23" s="721"/>
      <c r="BB23" s="721"/>
      <c r="BC23" s="721"/>
      <c r="BD23" s="721"/>
      <c r="BE23" s="721"/>
      <c r="BF23" s="713"/>
      <c r="BG23" s="620">
        <v>69518</v>
      </c>
      <c r="BH23" s="621"/>
      <c r="BI23" s="621"/>
      <c r="BJ23" s="621"/>
      <c r="BK23" s="621"/>
      <c r="BL23" s="621"/>
      <c r="BM23" s="621"/>
      <c r="BN23" s="622"/>
      <c r="BO23" s="673">
        <v>4.0999999999999996</v>
      </c>
      <c r="BP23" s="673"/>
      <c r="BQ23" s="673"/>
      <c r="BR23" s="673"/>
      <c r="BS23" s="626" t="s">
        <v>110</v>
      </c>
      <c r="BT23" s="621"/>
      <c r="BU23" s="621"/>
      <c r="BV23" s="621"/>
      <c r="BW23" s="621"/>
      <c r="BX23" s="621"/>
      <c r="BY23" s="621"/>
      <c r="BZ23" s="621"/>
      <c r="CA23" s="621"/>
      <c r="CB23" s="656"/>
      <c r="CD23" s="725" t="s">
        <v>201</v>
      </c>
      <c r="CE23" s="726"/>
      <c r="CF23" s="726"/>
      <c r="CG23" s="726"/>
      <c r="CH23" s="726"/>
      <c r="CI23" s="726"/>
      <c r="CJ23" s="726"/>
      <c r="CK23" s="726"/>
      <c r="CL23" s="726"/>
      <c r="CM23" s="726"/>
      <c r="CN23" s="726"/>
      <c r="CO23" s="726"/>
      <c r="CP23" s="726"/>
      <c r="CQ23" s="727"/>
      <c r="CR23" s="725" t="s">
        <v>263</v>
      </c>
      <c r="CS23" s="726"/>
      <c r="CT23" s="726"/>
      <c r="CU23" s="726"/>
      <c r="CV23" s="726"/>
      <c r="CW23" s="726"/>
      <c r="CX23" s="726"/>
      <c r="CY23" s="727"/>
      <c r="CZ23" s="725" t="s">
        <v>264</v>
      </c>
      <c r="DA23" s="726"/>
      <c r="DB23" s="726"/>
      <c r="DC23" s="727"/>
      <c r="DD23" s="725" t="s">
        <v>265</v>
      </c>
      <c r="DE23" s="726"/>
      <c r="DF23" s="726"/>
      <c r="DG23" s="726"/>
      <c r="DH23" s="726"/>
      <c r="DI23" s="726"/>
      <c r="DJ23" s="726"/>
      <c r="DK23" s="727"/>
      <c r="DL23" s="728" t="s">
        <v>266</v>
      </c>
      <c r="DM23" s="729"/>
      <c r="DN23" s="729"/>
      <c r="DO23" s="729"/>
      <c r="DP23" s="729"/>
      <c r="DQ23" s="729"/>
      <c r="DR23" s="729"/>
      <c r="DS23" s="729"/>
      <c r="DT23" s="729"/>
      <c r="DU23" s="729"/>
      <c r="DV23" s="730"/>
      <c r="DW23" s="725" t="s">
        <v>267</v>
      </c>
      <c r="DX23" s="726"/>
      <c r="DY23" s="726"/>
      <c r="DZ23" s="726"/>
      <c r="EA23" s="726"/>
      <c r="EB23" s="726"/>
      <c r="EC23" s="727"/>
    </row>
    <row r="24" spans="2:133" ht="11.25" customHeight="1" x14ac:dyDescent="0.15">
      <c r="B24" s="617" t="s">
        <v>268</v>
      </c>
      <c r="C24" s="618"/>
      <c r="D24" s="618"/>
      <c r="E24" s="618"/>
      <c r="F24" s="618"/>
      <c r="G24" s="618"/>
      <c r="H24" s="618"/>
      <c r="I24" s="618"/>
      <c r="J24" s="618"/>
      <c r="K24" s="618"/>
      <c r="L24" s="618"/>
      <c r="M24" s="618"/>
      <c r="N24" s="618"/>
      <c r="O24" s="618"/>
      <c r="P24" s="618"/>
      <c r="Q24" s="619"/>
      <c r="R24" s="620">
        <v>32396</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269</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270</v>
      </c>
      <c r="CE24" s="678"/>
      <c r="CF24" s="678"/>
      <c r="CG24" s="678"/>
      <c r="CH24" s="678"/>
      <c r="CI24" s="678"/>
      <c r="CJ24" s="678"/>
      <c r="CK24" s="678"/>
      <c r="CL24" s="678"/>
      <c r="CM24" s="678"/>
      <c r="CN24" s="678"/>
      <c r="CO24" s="678"/>
      <c r="CP24" s="678"/>
      <c r="CQ24" s="679"/>
      <c r="CR24" s="670">
        <v>2253996</v>
      </c>
      <c r="CS24" s="671"/>
      <c r="CT24" s="671"/>
      <c r="CU24" s="671"/>
      <c r="CV24" s="671"/>
      <c r="CW24" s="671"/>
      <c r="CX24" s="671"/>
      <c r="CY24" s="718"/>
      <c r="CZ24" s="722">
        <v>17.600000000000001</v>
      </c>
      <c r="DA24" s="723"/>
      <c r="DB24" s="723"/>
      <c r="DC24" s="724"/>
      <c r="DD24" s="717">
        <v>1675314</v>
      </c>
      <c r="DE24" s="671"/>
      <c r="DF24" s="671"/>
      <c r="DG24" s="671"/>
      <c r="DH24" s="671"/>
      <c r="DI24" s="671"/>
      <c r="DJ24" s="671"/>
      <c r="DK24" s="718"/>
      <c r="DL24" s="717">
        <v>1658083</v>
      </c>
      <c r="DM24" s="671"/>
      <c r="DN24" s="671"/>
      <c r="DO24" s="671"/>
      <c r="DP24" s="671"/>
      <c r="DQ24" s="671"/>
      <c r="DR24" s="671"/>
      <c r="DS24" s="671"/>
      <c r="DT24" s="671"/>
      <c r="DU24" s="671"/>
      <c r="DV24" s="718"/>
      <c r="DW24" s="719">
        <v>42.1</v>
      </c>
      <c r="DX24" s="688"/>
      <c r="DY24" s="688"/>
      <c r="DZ24" s="688"/>
      <c r="EA24" s="688"/>
      <c r="EB24" s="688"/>
      <c r="EC24" s="720"/>
    </row>
    <row r="25" spans="2:133" ht="11.25" customHeight="1" x14ac:dyDescent="0.15">
      <c r="B25" s="617" t="s">
        <v>271</v>
      </c>
      <c r="C25" s="618"/>
      <c r="D25" s="618"/>
      <c r="E25" s="618"/>
      <c r="F25" s="618"/>
      <c r="G25" s="618"/>
      <c r="H25" s="618"/>
      <c r="I25" s="618"/>
      <c r="J25" s="618"/>
      <c r="K25" s="618"/>
      <c r="L25" s="618"/>
      <c r="M25" s="618"/>
      <c r="N25" s="618"/>
      <c r="O25" s="618"/>
      <c r="P25" s="618"/>
      <c r="Q25" s="619"/>
      <c r="R25" s="620">
        <v>1817586</v>
      </c>
      <c r="S25" s="621"/>
      <c r="T25" s="621"/>
      <c r="U25" s="621"/>
      <c r="V25" s="621"/>
      <c r="W25" s="621"/>
      <c r="X25" s="621"/>
      <c r="Y25" s="622"/>
      <c r="Z25" s="673">
        <v>10.7</v>
      </c>
      <c r="AA25" s="673"/>
      <c r="AB25" s="673"/>
      <c r="AC25" s="673"/>
      <c r="AD25" s="674" t="s">
        <v>110</v>
      </c>
      <c r="AE25" s="674"/>
      <c r="AF25" s="674"/>
      <c r="AG25" s="674"/>
      <c r="AH25" s="674"/>
      <c r="AI25" s="674"/>
      <c r="AJ25" s="674"/>
      <c r="AK25" s="674"/>
      <c r="AL25" s="643" t="s">
        <v>110</v>
      </c>
      <c r="AM25" s="675"/>
      <c r="AN25" s="675"/>
      <c r="AO25" s="676"/>
      <c r="AP25" s="711" t="s">
        <v>272</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273</v>
      </c>
      <c r="CE25" s="654"/>
      <c r="CF25" s="654"/>
      <c r="CG25" s="654"/>
      <c r="CH25" s="654"/>
      <c r="CI25" s="654"/>
      <c r="CJ25" s="654"/>
      <c r="CK25" s="654"/>
      <c r="CL25" s="654"/>
      <c r="CM25" s="654"/>
      <c r="CN25" s="654"/>
      <c r="CO25" s="654"/>
      <c r="CP25" s="654"/>
      <c r="CQ25" s="655"/>
      <c r="CR25" s="620">
        <v>1138269</v>
      </c>
      <c r="CS25" s="639"/>
      <c r="CT25" s="639"/>
      <c r="CU25" s="639"/>
      <c r="CV25" s="639"/>
      <c r="CW25" s="639"/>
      <c r="CX25" s="639"/>
      <c r="CY25" s="640"/>
      <c r="CZ25" s="623">
        <v>8.9</v>
      </c>
      <c r="DA25" s="641"/>
      <c r="DB25" s="641"/>
      <c r="DC25" s="642"/>
      <c r="DD25" s="626">
        <v>1018285</v>
      </c>
      <c r="DE25" s="639"/>
      <c r="DF25" s="639"/>
      <c r="DG25" s="639"/>
      <c r="DH25" s="639"/>
      <c r="DI25" s="639"/>
      <c r="DJ25" s="639"/>
      <c r="DK25" s="640"/>
      <c r="DL25" s="626">
        <v>1001054</v>
      </c>
      <c r="DM25" s="639"/>
      <c r="DN25" s="639"/>
      <c r="DO25" s="639"/>
      <c r="DP25" s="639"/>
      <c r="DQ25" s="639"/>
      <c r="DR25" s="639"/>
      <c r="DS25" s="639"/>
      <c r="DT25" s="639"/>
      <c r="DU25" s="639"/>
      <c r="DV25" s="640"/>
      <c r="DW25" s="643">
        <v>25.4</v>
      </c>
      <c r="DX25" s="644"/>
      <c r="DY25" s="644"/>
      <c r="DZ25" s="644"/>
      <c r="EA25" s="644"/>
      <c r="EB25" s="644"/>
      <c r="EC25" s="645"/>
    </row>
    <row r="26" spans="2:133" ht="11.25" customHeight="1" x14ac:dyDescent="0.15">
      <c r="B26" s="714" t="s">
        <v>274</v>
      </c>
      <c r="C26" s="715"/>
      <c r="D26" s="715"/>
      <c r="E26" s="715"/>
      <c r="F26" s="715"/>
      <c r="G26" s="715"/>
      <c r="H26" s="715"/>
      <c r="I26" s="715"/>
      <c r="J26" s="715"/>
      <c r="K26" s="715"/>
      <c r="L26" s="715"/>
      <c r="M26" s="715"/>
      <c r="N26" s="715"/>
      <c r="O26" s="715"/>
      <c r="P26" s="715"/>
      <c r="Q26" s="716"/>
      <c r="R26" s="620">
        <v>16421</v>
      </c>
      <c r="S26" s="621"/>
      <c r="T26" s="621"/>
      <c r="U26" s="621"/>
      <c r="V26" s="621"/>
      <c r="W26" s="621"/>
      <c r="X26" s="621"/>
      <c r="Y26" s="622"/>
      <c r="Z26" s="673">
        <v>0.1</v>
      </c>
      <c r="AA26" s="673"/>
      <c r="AB26" s="673"/>
      <c r="AC26" s="673"/>
      <c r="AD26" s="674">
        <v>16421</v>
      </c>
      <c r="AE26" s="674"/>
      <c r="AF26" s="674"/>
      <c r="AG26" s="674"/>
      <c r="AH26" s="674"/>
      <c r="AI26" s="674"/>
      <c r="AJ26" s="674"/>
      <c r="AK26" s="674"/>
      <c r="AL26" s="643">
        <v>0.4</v>
      </c>
      <c r="AM26" s="675"/>
      <c r="AN26" s="675"/>
      <c r="AO26" s="676"/>
      <c r="AP26" s="711" t="s">
        <v>275</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276</v>
      </c>
      <c r="CE26" s="654"/>
      <c r="CF26" s="654"/>
      <c r="CG26" s="654"/>
      <c r="CH26" s="654"/>
      <c r="CI26" s="654"/>
      <c r="CJ26" s="654"/>
      <c r="CK26" s="654"/>
      <c r="CL26" s="654"/>
      <c r="CM26" s="654"/>
      <c r="CN26" s="654"/>
      <c r="CO26" s="654"/>
      <c r="CP26" s="654"/>
      <c r="CQ26" s="655"/>
      <c r="CR26" s="620">
        <v>729842</v>
      </c>
      <c r="CS26" s="621"/>
      <c r="CT26" s="621"/>
      <c r="CU26" s="621"/>
      <c r="CV26" s="621"/>
      <c r="CW26" s="621"/>
      <c r="CX26" s="621"/>
      <c r="CY26" s="622"/>
      <c r="CZ26" s="623">
        <v>5.7</v>
      </c>
      <c r="DA26" s="641"/>
      <c r="DB26" s="641"/>
      <c r="DC26" s="642"/>
      <c r="DD26" s="626">
        <v>615587</v>
      </c>
      <c r="DE26" s="621"/>
      <c r="DF26" s="621"/>
      <c r="DG26" s="621"/>
      <c r="DH26" s="621"/>
      <c r="DI26" s="621"/>
      <c r="DJ26" s="621"/>
      <c r="DK26" s="622"/>
      <c r="DL26" s="626" t="s">
        <v>207</v>
      </c>
      <c r="DM26" s="621"/>
      <c r="DN26" s="621"/>
      <c r="DO26" s="621"/>
      <c r="DP26" s="621"/>
      <c r="DQ26" s="621"/>
      <c r="DR26" s="621"/>
      <c r="DS26" s="621"/>
      <c r="DT26" s="621"/>
      <c r="DU26" s="621"/>
      <c r="DV26" s="622"/>
      <c r="DW26" s="643" t="s">
        <v>207</v>
      </c>
      <c r="DX26" s="644"/>
      <c r="DY26" s="644"/>
      <c r="DZ26" s="644"/>
      <c r="EA26" s="644"/>
      <c r="EB26" s="644"/>
      <c r="EC26" s="645"/>
    </row>
    <row r="27" spans="2:133" ht="11.25" customHeight="1" x14ac:dyDescent="0.15">
      <c r="B27" s="617" t="s">
        <v>277</v>
      </c>
      <c r="C27" s="618"/>
      <c r="D27" s="618"/>
      <c r="E27" s="618"/>
      <c r="F27" s="618"/>
      <c r="G27" s="618"/>
      <c r="H27" s="618"/>
      <c r="I27" s="618"/>
      <c r="J27" s="618"/>
      <c r="K27" s="618"/>
      <c r="L27" s="618"/>
      <c r="M27" s="618"/>
      <c r="N27" s="618"/>
      <c r="O27" s="618"/>
      <c r="P27" s="618"/>
      <c r="Q27" s="619"/>
      <c r="R27" s="620">
        <v>710304</v>
      </c>
      <c r="S27" s="621"/>
      <c r="T27" s="621"/>
      <c r="U27" s="621"/>
      <c r="V27" s="621"/>
      <c r="W27" s="621"/>
      <c r="X27" s="621"/>
      <c r="Y27" s="622"/>
      <c r="Z27" s="673">
        <v>4.2</v>
      </c>
      <c r="AA27" s="673"/>
      <c r="AB27" s="673"/>
      <c r="AC27" s="673"/>
      <c r="AD27" s="674" t="s">
        <v>110</v>
      </c>
      <c r="AE27" s="674"/>
      <c r="AF27" s="674"/>
      <c r="AG27" s="674"/>
      <c r="AH27" s="674"/>
      <c r="AI27" s="674"/>
      <c r="AJ27" s="674"/>
      <c r="AK27" s="674"/>
      <c r="AL27" s="643" t="s">
        <v>110</v>
      </c>
      <c r="AM27" s="675"/>
      <c r="AN27" s="675"/>
      <c r="AO27" s="676"/>
      <c r="AP27" s="617" t="s">
        <v>278</v>
      </c>
      <c r="AQ27" s="618"/>
      <c r="AR27" s="618"/>
      <c r="AS27" s="618"/>
      <c r="AT27" s="618"/>
      <c r="AU27" s="618"/>
      <c r="AV27" s="618"/>
      <c r="AW27" s="618"/>
      <c r="AX27" s="618"/>
      <c r="AY27" s="618"/>
      <c r="AZ27" s="618"/>
      <c r="BA27" s="618"/>
      <c r="BB27" s="618"/>
      <c r="BC27" s="618"/>
      <c r="BD27" s="618"/>
      <c r="BE27" s="618"/>
      <c r="BF27" s="619"/>
      <c r="BG27" s="620">
        <v>1696944</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279</v>
      </c>
      <c r="CE27" s="654"/>
      <c r="CF27" s="654"/>
      <c r="CG27" s="654"/>
      <c r="CH27" s="654"/>
      <c r="CI27" s="654"/>
      <c r="CJ27" s="654"/>
      <c r="CK27" s="654"/>
      <c r="CL27" s="654"/>
      <c r="CM27" s="654"/>
      <c r="CN27" s="654"/>
      <c r="CO27" s="654"/>
      <c r="CP27" s="654"/>
      <c r="CQ27" s="655"/>
      <c r="CR27" s="620">
        <v>605676</v>
      </c>
      <c r="CS27" s="639"/>
      <c r="CT27" s="639"/>
      <c r="CU27" s="639"/>
      <c r="CV27" s="639"/>
      <c r="CW27" s="639"/>
      <c r="CX27" s="639"/>
      <c r="CY27" s="640"/>
      <c r="CZ27" s="623">
        <v>4.7</v>
      </c>
      <c r="DA27" s="641"/>
      <c r="DB27" s="641"/>
      <c r="DC27" s="642"/>
      <c r="DD27" s="626">
        <v>148720</v>
      </c>
      <c r="DE27" s="639"/>
      <c r="DF27" s="639"/>
      <c r="DG27" s="639"/>
      <c r="DH27" s="639"/>
      <c r="DI27" s="639"/>
      <c r="DJ27" s="639"/>
      <c r="DK27" s="640"/>
      <c r="DL27" s="626">
        <v>148720</v>
      </c>
      <c r="DM27" s="639"/>
      <c r="DN27" s="639"/>
      <c r="DO27" s="639"/>
      <c r="DP27" s="639"/>
      <c r="DQ27" s="639"/>
      <c r="DR27" s="639"/>
      <c r="DS27" s="639"/>
      <c r="DT27" s="639"/>
      <c r="DU27" s="639"/>
      <c r="DV27" s="640"/>
      <c r="DW27" s="643">
        <v>3.8</v>
      </c>
      <c r="DX27" s="644"/>
      <c r="DY27" s="644"/>
      <c r="DZ27" s="644"/>
      <c r="EA27" s="644"/>
      <c r="EB27" s="644"/>
      <c r="EC27" s="645"/>
    </row>
    <row r="28" spans="2:133" ht="11.25" customHeight="1" x14ac:dyDescent="0.15">
      <c r="B28" s="617" t="s">
        <v>280</v>
      </c>
      <c r="C28" s="618"/>
      <c r="D28" s="618"/>
      <c r="E28" s="618"/>
      <c r="F28" s="618"/>
      <c r="G28" s="618"/>
      <c r="H28" s="618"/>
      <c r="I28" s="618"/>
      <c r="J28" s="618"/>
      <c r="K28" s="618"/>
      <c r="L28" s="618"/>
      <c r="M28" s="618"/>
      <c r="N28" s="618"/>
      <c r="O28" s="618"/>
      <c r="P28" s="618"/>
      <c r="Q28" s="619"/>
      <c r="R28" s="620">
        <v>18504</v>
      </c>
      <c r="S28" s="621"/>
      <c r="T28" s="621"/>
      <c r="U28" s="621"/>
      <c r="V28" s="621"/>
      <c r="W28" s="621"/>
      <c r="X28" s="621"/>
      <c r="Y28" s="622"/>
      <c r="Z28" s="673">
        <v>0.1</v>
      </c>
      <c r="AA28" s="673"/>
      <c r="AB28" s="673"/>
      <c r="AC28" s="673"/>
      <c r="AD28" s="674">
        <v>5163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281</v>
      </c>
      <c r="CE28" s="654"/>
      <c r="CF28" s="654"/>
      <c r="CG28" s="654"/>
      <c r="CH28" s="654"/>
      <c r="CI28" s="654"/>
      <c r="CJ28" s="654"/>
      <c r="CK28" s="654"/>
      <c r="CL28" s="654"/>
      <c r="CM28" s="654"/>
      <c r="CN28" s="654"/>
      <c r="CO28" s="654"/>
      <c r="CP28" s="654"/>
      <c r="CQ28" s="655"/>
      <c r="CR28" s="620">
        <v>510051</v>
      </c>
      <c r="CS28" s="621"/>
      <c r="CT28" s="621"/>
      <c r="CU28" s="621"/>
      <c r="CV28" s="621"/>
      <c r="CW28" s="621"/>
      <c r="CX28" s="621"/>
      <c r="CY28" s="622"/>
      <c r="CZ28" s="623">
        <v>4</v>
      </c>
      <c r="DA28" s="641"/>
      <c r="DB28" s="641"/>
      <c r="DC28" s="642"/>
      <c r="DD28" s="626">
        <v>508309</v>
      </c>
      <c r="DE28" s="621"/>
      <c r="DF28" s="621"/>
      <c r="DG28" s="621"/>
      <c r="DH28" s="621"/>
      <c r="DI28" s="621"/>
      <c r="DJ28" s="621"/>
      <c r="DK28" s="622"/>
      <c r="DL28" s="626">
        <v>508309</v>
      </c>
      <c r="DM28" s="621"/>
      <c r="DN28" s="621"/>
      <c r="DO28" s="621"/>
      <c r="DP28" s="621"/>
      <c r="DQ28" s="621"/>
      <c r="DR28" s="621"/>
      <c r="DS28" s="621"/>
      <c r="DT28" s="621"/>
      <c r="DU28" s="621"/>
      <c r="DV28" s="622"/>
      <c r="DW28" s="643">
        <v>12.9</v>
      </c>
      <c r="DX28" s="644"/>
      <c r="DY28" s="644"/>
      <c r="DZ28" s="644"/>
      <c r="EA28" s="644"/>
      <c r="EB28" s="644"/>
      <c r="EC28" s="645"/>
    </row>
    <row r="29" spans="2:133" ht="11.25" customHeight="1" x14ac:dyDescent="0.15">
      <c r="B29" s="617" t="s">
        <v>282</v>
      </c>
      <c r="C29" s="618"/>
      <c r="D29" s="618"/>
      <c r="E29" s="618"/>
      <c r="F29" s="618"/>
      <c r="G29" s="618"/>
      <c r="H29" s="618"/>
      <c r="I29" s="618"/>
      <c r="J29" s="618"/>
      <c r="K29" s="618"/>
      <c r="L29" s="618"/>
      <c r="M29" s="618"/>
      <c r="N29" s="618"/>
      <c r="O29" s="618"/>
      <c r="P29" s="618"/>
      <c r="Q29" s="619"/>
      <c r="R29" s="620">
        <v>16261</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201</v>
      </c>
      <c r="AQ29" s="681"/>
      <c r="AR29" s="681"/>
      <c r="AS29" s="681"/>
      <c r="AT29" s="681"/>
      <c r="AU29" s="681"/>
      <c r="AV29" s="681"/>
      <c r="AW29" s="681"/>
      <c r="AX29" s="681"/>
      <c r="AY29" s="681"/>
      <c r="AZ29" s="681"/>
      <c r="BA29" s="681"/>
      <c r="BB29" s="681"/>
      <c r="BC29" s="681"/>
      <c r="BD29" s="681"/>
      <c r="BE29" s="681"/>
      <c r="BF29" s="682"/>
      <c r="BG29" s="680" t="s">
        <v>283</v>
      </c>
      <c r="BH29" s="696"/>
      <c r="BI29" s="696"/>
      <c r="BJ29" s="696"/>
      <c r="BK29" s="696"/>
      <c r="BL29" s="696"/>
      <c r="BM29" s="696"/>
      <c r="BN29" s="696"/>
      <c r="BO29" s="696"/>
      <c r="BP29" s="696"/>
      <c r="BQ29" s="697"/>
      <c r="BR29" s="680" t="s">
        <v>284</v>
      </c>
      <c r="BS29" s="696"/>
      <c r="BT29" s="696"/>
      <c r="BU29" s="696"/>
      <c r="BV29" s="696"/>
      <c r="BW29" s="696"/>
      <c r="BX29" s="696"/>
      <c r="BY29" s="696"/>
      <c r="BZ29" s="696"/>
      <c r="CA29" s="696"/>
      <c r="CB29" s="697"/>
      <c r="CD29" s="690" t="s">
        <v>285</v>
      </c>
      <c r="CE29" s="691"/>
      <c r="CF29" s="657" t="s">
        <v>286</v>
      </c>
      <c r="CG29" s="654"/>
      <c r="CH29" s="654"/>
      <c r="CI29" s="654"/>
      <c r="CJ29" s="654"/>
      <c r="CK29" s="654"/>
      <c r="CL29" s="654"/>
      <c r="CM29" s="654"/>
      <c r="CN29" s="654"/>
      <c r="CO29" s="654"/>
      <c r="CP29" s="654"/>
      <c r="CQ29" s="655"/>
      <c r="CR29" s="620">
        <v>510051</v>
      </c>
      <c r="CS29" s="639"/>
      <c r="CT29" s="639"/>
      <c r="CU29" s="639"/>
      <c r="CV29" s="639"/>
      <c r="CW29" s="639"/>
      <c r="CX29" s="639"/>
      <c r="CY29" s="640"/>
      <c r="CZ29" s="623">
        <v>4</v>
      </c>
      <c r="DA29" s="641"/>
      <c r="DB29" s="641"/>
      <c r="DC29" s="642"/>
      <c r="DD29" s="626">
        <v>508309</v>
      </c>
      <c r="DE29" s="639"/>
      <c r="DF29" s="639"/>
      <c r="DG29" s="639"/>
      <c r="DH29" s="639"/>
      <c r="DI29" s="639"/>
      <c r="DJ29" s="639"/>
      <c r="DK29" s="640"/>
      <c r="DL29" s="626">
        <v>508309</v>
      </c>
      <c r="DM29" s="639"/>
      <c r="DN29" s="639"/>
      <c r="DO29" s="639"/>
      <c r="DP29" s="639"/>
      <c r="DQ29" s="639"/>
      <c r="DR29" s="639"/>
      <c r="DS29" s="639"/>
      <c r="DT29" s="639"/>
      <c r="DU29" s="639"/>
      <c r="DV29" s="640"/>
      <c r="DW29" s="643">
        <v>12.9</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2805895</v>
      </c>
      <c r="S30" s="621"/>
      <c r="T30" s="621"/>
      <c r="U30" s="621"/>
      <c r="V30" s="621"/>
      <c r="W30" s="621"/>
      <c r="X30" s="621"/>
      <c r="Y30" s="622"/>
      <c r="Z30" s="673">
        <v>16.5</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167</v>
      </c>
      <c r="AY30" s="708"/>
      <c r="AZ30" s="708"/>
      <c r="BA30" s="708"/>
      <c r="BB30" s="708"/>
      <c r="BC30" s="708"/>
      <c r="BD30" s="708"/>
      <c r="BE30" s="708"/>
      <c r="BF30" s="709"/>
      <c r="BG30" s="686">
        <v>99.4</v>
      </c>
      <c r="BH30" s="687"/>
      <c r="BI30" s="687"/>
      <c r="BJ30" s="687"/>
      <c r="BK30" s="687"/>
      <c r="BL30" s="687"/>
      <c r="BM30" s="688">
        <v>95.1</v>
      </c>
      <c r="BN30" s="687"/>
      <c r="BO30" s="687"/>
      <c r="BP30" s="687"/>
      <c r="BQ30" s="689"/>
      <c r="BR30" s="686">
        <v>99.1</v>
      </c>
      <c r="BS30" s="687"/>
      <c r="BT30" s="687"/>
      <c r="BU30" s="687"/>
      <c r="BV30" s="687"/>
      <c r="BW30" s="687"/>
      <c r="BX30" s="688">
        <v>94.4</v>
      </c>
      <c r="BY30" s="687"/>
      <c r="BZ30" s="687"/>
      <c r="CA30" s="687"/>
      <c r="CB30" s="689"/>
      <c r="CD30" s="692"/>
      <c r="CE30" s="693"/>
      <c r="CF30" s="657" t="s">
        <v>290</v>
      </c>
      <c r="CG30" s="654"/>
      <c r="CH30" s="654"/>
      <c r="CI30" s="654"/>
      <c r="CJ30" s="654"/>
      <c r="CK30" s="654"/>
      <c r="CL30" s="654"/>
      <c r="CM30" s="654"/>
      <c r="CN30" s="654"/>
      <c r="CO30" s="654"/>
      <c r="CP30" s="654"/>
      <c r="CQ30" s="655"/>
      <c r="CR30" s="620">
        <v>446547</v>
      </c>
      <c r="CS30" s="621"/>
      <c r="CT30" s="621"/>
      <c r="CU30" s="621"/>
      <c r="CV30" s="621"/>
      <c r="CW30" s="621"/>
      <c r="CX30" s="621"/>
      <c r="CY30" s="622"/>
      <c r="CZ30" s="623">
        <v>3.5</v>
      </c>
      <c r="DA30" s="641"/>
      <c r="DB30" s="641"/>
      <c r="DC30" s="642"/>
      <c r="DD30" s="626">
        <v>445961</v>
      </c>
      <c r="DE30" s="621"/>
      <c r="DF30" s="621"/>
      <c r="DG30" s="621"/>
      <c r="DH30" s="621"/>
      <c r="DI30" s="621"/>
      <c r="DJ30" s="621"/>
      <c r="DK30" s="622"/>
      <c r="DL30" s="626">
        <v>445961</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6490181</v>
      </c>
      <c r="S31" s="621"/>
      <c r="T31" s="621"/>
      <c r="U31" s="621"/>
      <c r="V31" s="621"/>
      <c r="W31" s="621"/>
      <c r="X31" s="621"/>
      <c r="Y31" s="622"/>
      <c r="Z31" s="673">
        <v>38.200000000000003</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99.3</v>
      </c>
      <c r="BH31" s="639"/>
      <c r="BI31" s="639"/>
      <c r="BJ31" s="639"/>
      <c r="BK31" s="639"/>
      <c r="BL31" s="639"/>
      <c r="BM31" s="675">
        <v>95.6</v>
      </c>
      <c r="BN31" s="685"/>
      <c r="BO31" s="685"/>
      <c r="BP31" s="685"/>
      <c r="BQ31" s="649"/>
      <c r="BR31" s="684">
        <v>98.8</v>
      </c>
      <c r="BS31" s="639"/>
      <c r="BT31" s="639"/>
      <c r="BU31" s="639"/>
      <c r="BV31" s="639"/>
      <c r="BW31" s="639"/>
      <c r="BX31" s="675">
        <v>94.8</v>
      </c>
      <c r="BY31" s="685"/>
      <c r="BZ31" s="685"/>
      <c r="CA31" s="685"/>
      <c r="CB31" s="649"/>
      <c r="CD31" s="692"/>
      <c r="CE31" s="693"/>
      <c r="CF31" s="657" t="s">
        <v>294</v>
      </c>
      <c r="CG31" s="654"/>
      <c r="CH31" s="654"/>
      <c r="CI31" s="654"/>
      <c r="CJ31" s="654"/>
      <c r="CK31" s="654"/>
      <c r="CL31" s="654"/>
      <c r="CM31" s="654"/>
      <c r="CN31" s="654"/>
      <c r="CO31" s="654"/>
      <c r="CP31" s="654"/>
      <c r="CQ31" s="655"/>
      <c r="CR31" s="620">
        <v>63504</v>
      </c>
      <c r="CS31" s="639"/>
      <c r="CT31" s="639"/>
      <c r="CU31" s="639"/>
      <c r="CV31" s="639"/>
      <c r="CW31" s="639"/>
      <c r="CX31" s="639"/>
      <c r="CY31" s="640"/>
      <c r="CZ31" s="623">
        <v>0.5</v>
      </c>
      <c r="DA31" s="641"/>
      <c r="DB31" s="641"/>
      <c r="DC31" s="642"/>
      <c r="DD31" s="626">
        <v>62348</v>
      </c>
      <c r="DE31" s="639"/>
      <c r="DF31" s="639"/>
      <c r="DG31" s="639"/>
      <c r="DH31" s="639"/>
      <c r="DI31" s="639"/>
      <c r="DJ31" s="639"/>
      <c r="DK31" s="640"/>
      <c r="DL31" s="626">
        <v>62348</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194438</v>
      </c>
      <c r="S32" s="621"/>
      <c r="T32" s="621"/>
      <c r="U32" s="621"/>
      <c r="V32" s="621"/>
      <c r="W32" s="621"/>
      <c r="X32" s="621"/>
      <c r="Y32" s="622"/>
      <c r="Z32" s="673">
        <v>1.1000000000000001</v>
      </c>
      <c r="AA32" s="673"/>
      <c r="AB32" s="673"/>
      <c r="AC32" s="673"/>
      <c r="AD32" s="674">
        <v>8954</v>
      </c>
      <c r="AE32" s="674"/>
      <c r="AF32" s="674"/>
      <c r="AG32" s="674"/>
      <c r="AH32" s="674"/>
      <c r="AI32" s="674"/>
      <c r="AJ32" s="674"/>
      <c r="AK32" s="674"/>
      <c r="AL32" s="643">
        <v>0.2</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99.4</v>
      </c>
      <c r="BH32" s="605"/>
      <c r="BI32" s="605"/>
      <c r="BJ32" s="605"/>
      <c r="BK32" s="605"/>
      <c r="BL32" s="605"/>
      <c r="BM32" s="668">
        <v>94</v>
      </c>
      <c r="BN32" s="605"/>
      <c r="BO32" s="605"/>
      <c r="BP32" s="605"/>
      <c r="BQ32" s="662"/>
      <c r="BR32" s="683">
        <v>99.2</v>
      </c>
      <c r="BS32" s="605"/>
      <c r="BT32" s="605"/>
      <c r="BU32" s="605"/>
      <c r="BV32" s="605"/>
      <c r="BW32" s="605"/>
      <c r="BX32" s="668">
        <v>93.2</v>
      </c>
      <c r="BY32" s="605"/>
      <c r="BZ32" s="605"/>
      <c r="CA32" s="605"/>
      <c r="CB32" s="662"/>
      <c r="CD32" s="694"/>
      <c r="CE32" s="695"/>
      <c r="CF32" s="657" t="s">
        <v>297</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231204</v>
      </c>
      <c r="S33" s="621"/>
      <c r="T33" s="621"/>
      <c r="U33" s="621"/>
      <c r="V33" s="621"/>
      <c r="W33" s="621"/>
      <c r="X33" s="621"/>
      <c r="Y33" s="622"/>
      <c r="Z33" s="673">
        <v>1.4</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6270720</v>
      </c>
      <c r="CS33" s="639"/>
      <c r="CT33" s="639"/>
      <c r="CU33" s="639"/>
      <c r="CV33" s="639"/>
      <c r="CW33" s="639"/>
      <c r="CX33" s="639"/>
      <c r="CY33" s="640"/>
      <c r="CZ33" s="623">
        <v>49</v>
      </c>
      <c r="DA33" s="641"/>
      <c r="DB33" s="641"/>
      <c r="DC33" s="642"/>
      <c r="DD33" s="626">
        <v>3745531</v>
      </c>
      <c r="DE33" s="639"/>
      <c r="DF33" s="639"/>
      <c r="DG33" s="639"/>
      <c r="DH33" s="639"/>
      <c r="DI33" s="639"/>
      <c r="DJ33" s="639"/>
      <c r="DK33" s="640"/>
      <c r="DL33" s="626">
        <v>1974729</v>
      </c>
      <c r="DM33" s="639"/>
      <c r="DN33" s="639"/>
      <c r="DO33" s="639"/>
      <c r="DP33" s="639"/>
      <c r="DQ33" s="639"/>
      <c r="DR33" s="639"/>
      <c r="DS33" s="639"/>
      <c r="DT33" s="639"/>
      <c r="DU33" s="639"/>
      <c r="DV33" s="640"/>
      <c r="DW33" s="643">
        <v>50.1</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1282410</v>
      </c>
      <c r="CS34" s="621"/>
      <c r="CT34" s="621"/>
      <c r="CU34" s="621"/>
      <c r="CV34" s="621"/>
      <c r="CW34" s="621"/>
      <c r="CX34" s="621"/>
      <c r="CY34" s="622"/>
      <c r="CZ34" s="623">
        <v>10</v>
      </c>
      <c r="DA34" s="641"/>
      <c r="DB34" s="641"/>
      <c r="DC34" s="642"/>
      <c r="DD34" s="626">
        <v>1062327</v>
      </c>
      <c r="DE34" s="621"/>
      <c r="DF34" s="621"/>
      <c r="DG34" s="621"/>
      <c r="DH34" s="621"/>
      <c r="DI34" s="621"/>
      <c r="DJ34" s="621"/>
      <c r="DK34" s="622"/>
      <c r="DL34" s="626">
        <v>647164</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199004</v>
      </c>
      <c r="S35" s="621"/>
      <c r="T35" s="621"/>
      <c r="U35" s="621"/>
      <c r="V35" s="621"/>
      <c r="W35" s="621"/>
      <c r="X35" s="621"/>
      <c r="Y35" s="622"/>
      <c r="Z35" s="673">
        <v>1.2</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2680602</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188198</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22909</v>
      </c>
      <c r="CS35" s="639"/>
      <c r="CT35" s="639"/>
      <c r="CU35" s="639"/>
      <c r="CV35" s="639"/>
      <c r="CW35" s="639"/>
      <c r="CX35" s="639"/>
      <c r="CY35" s="640"/>
      <c r="CZ35" s="623">
        <v>0.2</v>
      </c>
      <c r="DA35" s="641"/>
      <c r="DB35" s="641"/>
      <c r="DC35" s="642"/>
      <c r="DD35" s="626">
        <v>18916</v>
      </c>
      <c r="DE35" s="639"/>
      <c r="DF35" s="639"/>
      <c r="DG35" s="639"/>
      <c r="DH35" s="639"/>
      <c r="DI35" s="639"/>
      <c r="DJ35" s="639"/>
      <c r="DK35" s="640"/>
      <c r="DL35" s="626">
        <v>18916</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16968602</v>
      </c>
      <c r="S36" s="661"/>
      <c r="T36" s="661"/>
      <c r="U36" s="661"/>
      <c r="V36" s="661"/>
      <c r="W36" s="661"/>
      <c r="X36" s="661"/>
      <c r="Y36" s="664"/>
      <c r="Z36" s="665">
        <v>100</v>
      </c>
      <c r="AA36" s="665"/>
      <c r="AB36" s="665"/>
      <c r="AC36" s="665"/>
      <c r="AD36" s="666">
        <v>3739181</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2023312</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151037</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1082436</v>
      </c>
      <c r="CS36" s="621"/>
      <c r="CT36" s="621"/>
      <c r="CU36" s="621"/>
      <c r="CV36" s="621"/>
      <c r="CW36" s="621"/>
      <c r="CX36" s="621"/>
      <c r="CY36" s="622"/>
      <c r="CZ36" s="623">
        <v>8.5</v>
      </c>
      <c r="DA36" s="641"/>
      <c r="DB36" s="641"/>
      <c r="DC36" s="642"/>
      <c r="DD36" s="626">
        <v>615293</v>
      </c>
      <c r="DE36" s="621"/>
      <c r="DF36" s="621"/>
      <c r="DG36" s="621"/>
      <c r="DH36" s="621"/>
      <c r="DI36" s="621"/>
      <c r="DJ36" s="621"/>
      <c r="DK36" s="622"/>
      <c r="DL36" s="626">
        <v>443833</v>
      </c>
      <c r="DM36" s="621"/>
      <c r="DN36" s="621"/>
      <c r="DO36" s="621"/>
      <c r="DP36" s="621"/>
      <c r="DQ36" s="621"/>
      <c r="DR36" s="621"/>
      <c r="DS36" s="621"/>
      <c r="DT36" s="621"/>
      <c r="DU36" s="621"/>
      <c r="DV36" s="622"/>
      <c r="DW36" s="643">
        <v>11.3</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t="s">
        <v>313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2196</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377167</v>
      </c>
      <c r="CS37" s="639"/>
      <c r="CT37" s="639"/>
      <c r="CU37" s="639"/>
      <c r="CV37" s="639"/>
      <c r="CW37" s="639"/>
      <c r="CX37" s="639"/>
      <c r="CY37" s="640"/>
      <c r="CZ37" s="623">
        <v>2.9</v>
      </c>
      <c r="DA37" s="641"/>
      <c r="DB37" s="641"/>
      <c r="DC37" s="642"/>
      <c r="DD37" s="626">
        <v>351894</v>
      </c>
      <c r="DE37" s="639"/>
      <c r="DF37" s="639"/>
      <c r="DG37" s="639"/>
      <c r="DH37" s="639"/>
      <c r="DI37" s="639"/>
      <c r="DJ37" s="639"/>
      <c r="DK37" s="640"/>
      <c r="DL37" s="626">
        <v>319693</v>
      </c>
      <c r="DM37" s="639"/>
      <c r="DN37" s="639"/>
      <c r="DO37" s="639"/>
      <c r="DP37" s="639"/>
      <c r="DQ37" s="639"/>
      <c r="DR37" s="639"/>
      <c r="DS37" s="639"/>
      <c r="DT37" s="639"/>
      <c r="DU37" s="639"/>
      <c r="DV37" s="640"/>
      <c r="DW37" s="643">
        <v>8.1</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3562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2680602</v>
      </c>
      <c r="CS38" s="621"/>
      <c r="CT38" s="621"/>
      <c r="CU38" s="621"/>
      <c r="CV38" s="621"/>
      <c r="CW38" s="621"/>
      <c r="CX38" s="621"/>
      <c r="CY38" s="622"/>
      <c r="CZ38" s="623">
        <v>20.9</v>
      </c>
      <c r="DA38" s="641"/>
      <c r="DB38" s="641"/>
      <c r="DC38" s="642"/>
      <c r="DD38" s="626">
        <v>1399212</v>
      </c>
      <c r="DE38" s="621"/>
      <c r="DF38" s="621"/>
      <c r="DG38" s="621"/>
      <c r="DH38" s="621"/>
      <c r="DI38" s="621"/>
      <c r="DJ38" s="621"/>
      <c r="DK38" s="622"/>
      <c r="DL38" s="626">
        <v>864816</v>
      </c>
      <c r="DM38" s="621"/>
      <c r="DN38" s="621"/>
      <c r="DO38" s="621"/>
      <c r="DP38" s="621"/>
      <c r="DQ38" s="621"/>
      <c r="DR38" s="621"/>
      <c r="DS38" s="621"/>
      <c r="DT38" s="621"/>
      <c r="DU38" s="621"/>
      <c r="DV38" s="622"/>
      <c r="DW38" s="643">
        <v>22</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1121363</v>
      </c>
      <c r="CS39" s="639"/>
      <c r="CT39" s="639"/>
      <c r="CU39" s="639"/>
      <c r="CV39" s="639"/>
      <c r="CW39" s="639"/>
      <c r="CX39" s="639"/>
      <c r="CY39" s="640"/>
      <c r="CZ39" s="623">
        <v>8.8000000000000007</v>
      </c>
      <c r="DA39" s="641"/>
      <c r="DB39" s="641"/>
      <c r="DC39" s="642"/>
      <c r="DD39" s="626">
        <v>649783</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156195</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130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81000</v>
      </c>
      <c r="CS40" s="621"/>
      <c r="CT40" s="621"/>
      <c r="CU40" s="621"/>
      <c r="CV40" s="621"/>
      <c r="CW40" s="621"/>
      <c r="CX40" s="621"/>
      <c r="CY40" s="622"/>
      <c r="CZ40" s="623">
        <v>0.6</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501095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344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313</v>
      </c>
      <c r="CS41" s="639"/>
      <c r="CT41" s="639"/>
      <c r="CU41" s="639"/>
      <c r="CV41" s="639"/>
      <c r="CW41" s="639"/>
      <c r="CX41" s="639"/>
      <c r="CY41" s="640"/>
      <c r="CZ41" s="623" t="s">
        <v>313</v>
      </c>
      <c r="DA41" s="641"/>
      <c r="DB41" s="641"/>
      <c r="DC41" s="642"/>
      <c r="DD41" s="626" t="s">
        <v>313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4284537</v>
      </c>
      <c r="CS42" s="621"/>
      <c r="CT42" s="621"/>
      <c r="CU42" s="621"/>
      <c r="CV42" s="621"/>
      <c r="CW42" s="621"/>
      <c r="CX42" s="621"/>
      <c r="CY42" s="622"/>
      <c r="CZ42" s="623">
        <v>33.4</v>
      </c>
      <c r="DA42" s="624"/>
      <c r="DB42" s="624"/>
      <c r="DC42" s="625"/>
      <c r="DD42" s="626">
        <v>525170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62739</v>
      </c>
      <c r="CS43" s="639"/>
      <c r="CT43" s="639"/>
      <c r="CU43" s="639"/>
      <c r="CV43" s="639"/>
      <c r="CW43" s="639"/>
      <c r="CX43" s="639"/>
      <c r="CY43" s="640"/>
      <c r="CZ43" s="623">
        <v>0.5</v>
      </c>
      <c r="DA43" s="641"/>
      <c r="DB43" s="641"/>
      <c r="DC43" s="642"/>
      <c r="DD43" s="626">
        <v>62739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285</v>
      </c>
      <c r="CE44" s="634"/>
      <c r="CF44" s="617" t="s">
        <v>335</v>
      </c>
      <c r="CG44" s="618"/>
      <c r="CH44" s="618"/>
      <c r="CI44" s="618"/>
      <c r="CJ44" s="618"/>
      <c r="CK44" s="618"/>
      <c r="CL44" s="618"/>
      <c r="CM44" s="618"/>
      <c r="CN44" s="618"/>
      <c r="CO44" s="618"/>
      <c r="CP44" s="618"/>
      <c r="CQ44" s="619"/>
      <c r="CR44" s="620">
        <v>3602262</v>
      </c>
      <c r="CS44" s="621"/>
      <c r="CT44" s="621"/>
      <c r="CU44" s="621"/>
      <c r="CV44" s="621"/>
      <c r="CW44" s="621"/>
      <c r="CX44" s="621"/>
      <c r="CY44" s="622"/>
      <c r="CZ44" s="623">
        <v>28.1</v>
      </c>
      <c r="DA44" s="624"/>
      <c r="DB44" s="624"/>
      <c r="DC44" s="625"/>
      <c r="DD44" s="626">
        <v>476588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3278535</v>
      </c>
      <c r="CS45" s="639"/>
      <c r="CT45" s="639"/>
      <c r="CU45" s="639"/>
      <c r="CV45" s="639"/>
      <c r="CW45" s="639"/>
      <c r="CX45" s="639"/>
      <c r="CY45" s="640"/>
      <c r="CZ45" s="623">
        <v>25.6</v>
      </c>
      <c r="DA45" s="641"/>
      <c r="DB45" s="641"/>
      <c r="DC45" s="642"/>
      <c r="DD45" s="626">
        <v>229731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234084</v>
      </c>
      <c r="CS46" s="621"/>
      <c r="CT46" s="621"/>
      <c r="CU46" s="621"/>
      <c r="CV46" s="621"/>
      <c r="CW46" s="621"/>
      <c r="CX46" s="621"/>
      <c r="CY46" s="622"/>
      <c r="CZ46" s="623">
        <v>1.8</v>
      </c>
      <c r="DA46" s="624"/>
      <c r="DB46" s="624"/>
      <c r="DC46" s="625"/>
      <c r="DD46" s="626">
        <v>159614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682275</v>
      </c>
      <c r="CS47" s="639"/>
      <c r="CT47" s="639"/>
      <c r="CU47" s="639"/>
      <c r="CV47" s="639"/>
      <c r="CW47" s="639"/>
      <c r="CX47" s="639"/>
      <c r="CY47" s="640"/>
      <c r="CZ47" s="623">
        <v>5.3</v>
      </c>
      <c r="DA47" s="641"/>
      <c r="DB47" s="641"/>
      <c r="DC47" s="642"/>
      <c r="DD47" s="626">
        <v>48582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12809253</v>
      </c>
      <c r="CS49" s="605"/>
      <c r="CT49" s="605"/>
      <c r="CU49" s="605"/>
      <c r="CV49" s="605"/>
      <c r="CW49" s="605"/>
      <c r="CX49" s="605"/>
      <c r="CY49" s="606"/>
      <c r="CZ49" s="607">
        <v>100</v>
      </c>
      <c r="DA49" s="608"/>
      <c r="DB49" s="608"/>
      <c r="DC49" s="609"/>
      <c r="DD49" s="610">
        <v>5946015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3">
        <v>16966</v>
      </c>
      <c r="R7" s="1134"/>
      <c r="S7" s="1134"/>
      <c r="T7" s="1134"/>
      <c r="U7" s="1134"/>
      <c r="V7" s="1134">
        <v>12807</v>
      </c>
      <c r="W7" s="1134"/>
      <c r="X7" s="1134"/>
      <c r="Y7" s="1134"/>
      <c r="Z7" s="1134"/>
      <c r="AA7" s="1134">
        <v>4159</v>
      </c>
      <c r="AB7" s="1134"/>
      <c r="AC7" s="1134"/>
      <c r="AD7" s="1134"/>
      <c r="AE7" s="1135"/>
      <c r="AF7" s="1136">
        <v>3065</v>
      </c>
      <c r="AG7" s="1137"/>
      <c r="AH7" s="1137"/>
      <c r="AI7" s="1137"/>
      <c r="AJ7" s="1138"/>
      <c r="AK7" s="1120">
        <v>2805</v>
      </c>
      <c r="AL7" s="1121"/>
      <c r="AM7" s="1121"/>
      <c r="AN7" s="1121"/>
      <c r="AO7" s="1121"/>
      <c r="AP7" s="1121">
        <v>6023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t="s">
        <v>545</v>
      </c>
      <c r="CI7" s="1118"/>
      <c r="CJ7" s="1118"/>
      <c r="CK7" s="1118"/>
      <c r="CL7" s="1119"/>
      <c r="CM7" s="1117">
        <v>2</v>
      </c>
      <c r="CN7" s="1118"/>
      <c r="CO7" s="1118"/>
      <c r="CP7" s="1118"/>
      <c r="CQ7" s="1119"/>
      <c r="CR7" s="1117" t="s">
        <v>546</v>
      </c>
      <c r="CS7" s="1118"/>
      <c r="CT7" s="1118"/>
      <c r="CU7" s="1118"/>
      <c r="CV7" s="1119"/>
      <c r="CW7" s="1117">
        <v>1</v>
      </c>
      <c r="CX7" s="1118"/>
      <c r="CY7" s="1118"/>
      <c r="CZ7" s="1118"/>
      <c r="DA7" s="1119"/>
      <c r="DB7" s="1117" t="s">
        <v>477</v>
      </c>
      <c r="DC7" s="1118"/>
      <c r="DD7" s="1118"/>
      <c r="DE7" s="1118"/>
      <c r="DF7" s="1119"/>
      <c r="DG7" s="1117" t="s">
        <v>477</v>
      </c>
      <c r="DH7" s="1118"/>
      <c r="DI7" s="1118"/>
      <c r="DJ7" s="1118"/>
      <c r="DK7" s="1119"/>
      <c r="DL7" s="1117" t="s">
        <v>477</v>
      </c>
      <c r="DM7" s="1118"/>
      <c r="DN7" s="1118"/>
      <c r="DO7" s="1118"/>
      <c r="DP7" s="1119"/>
      <c r="DQ7" s="1117" t="s">
        <v>477</v>
      </c>
      <c r="DR7" s="1118"/>
      <c r="DS7" s="1118"/>
      <c r="DT7" s="1118"/>
      <c r="DU7" s="1119"/>
      <c r="DV7" s="1144"/>
      <c r="DW7" s="1145"/>
      <c r="DX7" s="1145"/>
      <c r="DY7" s="1145"/>
      <c r="DZ7" s="1146"/>
      <c r="EA7" s="207"/>
    </row>
    <row r="8" spans="1:131" s="208" customFormat="1" ht="26.25" customHeight="1" x14ac:dyDescent="0.15">
      <c r="A8" s="214">
        <v>2</v>
      </c>
      <c r="B8" s="1066" t="s">
        <v>364</v>
      </c>
      <c r="C8" s="1067"/>
      <c r="D8" s="1067"/>
      <c r="E8" s="1067"/>
      <c r="F8" s="1067"/>
      <c r="G8" s="1067"/>
      <c r="H8" s="1067"/>
      <c r="I8" s="1067"/>
      <c r="J8" s="1067"/>
      <c r="K8" s="1067"/>
      <c r="L8" s="1067"/>
      <c r="M8" s="1067"/>
      <c r="N8" s="1067"/>
      <c r="O8" s="1067"/>
      <c r="P8" s="1068"/>
      <c r="Q8" s="1072">
        <v>3</v>
      </c>
      <c r="R8" s="1073"/>
      <c r="S8" s="1073"/>
      <c r="T8" s="1073"/>
      <c r="U8" s="1073"/>
      <c r="V8" s="1073">
        <v>2</v>
      </c>
      <c r="W8" s="1073"/>
      <c r="X8" s="1073"/>
      <c r="Y8" s="1073"/>
      <c r="Z8" s="1073"/>
      <c r="AA8" s="1073">
        <v>1</v>
      </c>
      <c r="AB8" s="1073"/>
      <c r="AC8" s="1073"/>
      <c r="AD8" s="1073"/>
      <c r="AE8" s="1074"/>
      <c r="AF8" s="1048">
        <v>1</v>
      </c>
      <c r="AG8" s="1049"/>
      <c r="AH8" s="1049"/>
      <c r="AI8" s="1049"/>
      <c r="AJ8" s="1050"/>
      <c r="AK8" s="1115">
        <v>1</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16969</v>
      </c>
      <c r="R23" s="1098"/>
      <c r="S23" s="1098"/>
      <c r="T23" s="1098"/>
      <c r="U23" s="1098"/>
      <c r="V23" s="1098">
        <v>12809</v>
      </c>
      <c r="W23" s="1098"/>
      <c r="X23" s="1098"/>
      <c r="Y23" s="1098"/>
      <c r="Z23" s="1098"/>
      <c r="AA23" s="1098">
        <v>4159</v>
      </c>
      <c r="AB23" s="1098"/>
      <c r="AC23" s="1098"/>
      <c r="AD23" s="1098"/>
      <c r="AE23" s="1099"/>
      <c r="AF23" s="1100">
        <v>3065</v>
      </c>
      <c r="AG23" s="1098"/>
      <c r="AH23" s="1098"/>
      <c r="AI23" s="1098"/>
      <c r="AJ23" s="1101"/>
      <c r="AK23" s="1102"/>
      <c r="AL23" s="1103"/>
      <c r="AM23" s="1103"/>
      <c r="AN23" s="1103"/>
      <c r="AO23" s="1103"/>
      <c r="AP23" s="1098">
        <v>6023</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2165</v>
      </c>
      <c r="R28" s="1083"/>
      <c r="S28" s="1083"/>
      <c r="T28" s="1083"/>
      <c r="U28" s="1083"/>
      <c r="V28" s="1083">
        <v>1977</v>
      </c>
      <c r="W28" s="1083"/>
      <c r="X28" s="1083"/>
      <c r="Y28" s="1083"/>
      <c r="Z28" s="1083"/>
      <c r="AA28" s="1083">
        <v>188</v>
      </c>
      <c r="AB28" s="1083"/>
      <c r="AC28" s="1083"/>
      <c r="AD28" s="1083"/>
      <c r="AE28" s="1084"/>
      <c r="AF28" s="1085">
        <v>188</v>
      </c>
      <c r="AG28" s="1083"/>
      <c r="AH28" s="1083"/>
      <c r="AI28" s="1083"/>
      <c r="AJ28" s="1086"/>
      <c r="AK28" s="1087">
        <v>156</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1590</v>
      </c>
      <c r="R29" s="1073"/>
      <c r="S29" s="1073"/>
      <c r="T29" s="1073"/>
      <c r="U29" s="1073"/>
      <c r="V29" s="1073">
        <v>1539</v>
      </c>
      <c r="W29" s="1073"/>
      <c r="X29" s="1073"/>
      <c r="Y29" s="1073"/>
      <c r="Z29" s="1073"/>
      <c r="AA29" s="1073">
        <v>51</v>
      </c>
      <c r="AB29" s="1073"/>
      <c r="AC29" s="1073"/>
      <c r="AD29" s="1073"/>
      <c r="AE29" s="1074"/>
      <c r="AF29" s="1048">
        <v>51</v>
      </c>
      <c r="AG29" s="1049"/>
      <c r="AH29" s="1049"/>
      <c r="AI29" s="1049"/>
      <c r="AJ29" s="1050"/>
      <c r="AK29" s="1009">
        <v>255</v>
      </c>
      <c r="AL29" s="1000"/>
      <c r="AM29" s="1000"/>
      <c r="AN29" s="1000"/>
      <c r="AO29" s="1000"/>
      <c r="AP29" s="1000" t="s">
        <v>541</v>
      </c>
      <c r="AQ29" s="1000"/>
      <c r="AR29" s="1000"/>
      <c r="AS29" s="1000"/>
      <c r="AT29" s="1000"/>
      <c r="AU29" s="1000" t="s">
        <v>541</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200</v>
      </c>
      <c r="R30" s="1073"/>
      <c r="S30" s="1073"/>
      <c r="T30" s="1073"/>
      <c r="U30" s="1073"/>
      <c r="V30" s="1073">
        <v>200</v>
      </c>
      <c r="W30" s="1073"/>
      <c r="X30" s="1073"/>
      <c r="Y30" s="1073"/>
      <c r="Z30" s="1073"/>
      <c r="AA30" s="1073">
        <v>0</v>
      </c>
      <c r="AB30" s="1073"/>
      <c r="AC30" s="1073"/>
      <c r="AD30" s="1073"/>
      <c r="AE30" s="1074"/>
      <c r="AF30" s="1048">
        <v>0</v>
      </c>
      <c r="AG30" s="1049"/>
      <c r="AH30" s="1049"/>
      <c r="AI30" s="1049"/>
      <c r="AJ30" s="1050"/>
      <c r="AK30" s="1009">
        <v>49</v>
      </c>
      <c r="AL30" s="1000"/>
      <c r="AM30" s="1000"/>
      <c r="AN30" s="1000"/>
      <c r="AO30" s="1000"/>
      <c r="AP30" s="1000" t="s">
        <v>542</v>
      </c>
      <c r="AQ30" s="1000"/>
      <c r="AR30" s="1000"/>
      <c r="AS30" s="1000"/>
      <c r="AT30" s="1000"/>
      <c r="AU30" s="1000" t="s">
        <v>542</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6</v>
      </c>
      <c r="R31" s="1073"/>
      <c r="S31" s="1073"/>
      <c r="T31" s="1073"/>
      <c r="U31" s="1073"/>
      <c r="V31" s="1073">
        <v>6</v>
      </c>
      <c r="W31" s="1073"/>
      <c r="X31" s="1073"/>
      <c r="Y31" s="1073"/>
      <c r="Z31" s="1073"/>
      <c r="AA31" s="1073">
        <v>0</v>
      </c>
      <c r="AB31" s="1073"/>
      <c r="AC31" s="1073"/>
      <c r="AD31" s="1073"/>
      <c r="AE31" s="1074"/>
      <c r="AF31" s="1048" t="s">
        <v>110</v>
      </c>
      <c r="AG31" s="1049"/>
      <c r="AH31" s="1049"/>
      <c r="AI31" s="1049"/>
      <c r="AJ31" s="1050"/>
      <c r="AK31" s="1009" t="s">
        <v>541</v>
      </c>
      <c r="AL31" s="1000"/>
      <c r="AM31" s="1000"/>
      <c r="AN31" s="1000"/>
      <c r="AO31" s="1000"/>
      <c r="AP31" s="1000" t="s">
        <v>541</v>
      </c>
      <c r="AQ31" s="1000"/>
      <c r="AR31" s="1000"/>
      <c r="AS31" s="1000"/>
      <c r="AT31" s="1000"/>
      <c r="AU31" s="1000" t="s">
        <v>541</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551</v>
      </c>
      <c r="R32" s="1073"/>
      <c r="S32" s="1073"/>
      <c r="T32" s="1073"/>
      <c r="U32" s="1073"/>
      <c r="V32" s="1073">
        <v>523</v>
      </c>
      <c r="W32" s="1073"/>
      <c r="X32" s="1073"/>
      <c r="Y32" s="1073"/>
      <c r="Z32" s="1073"/>
      <c r="AA32" s="1073">
        <v>28</v>
      </c>
      <c r="AB32" s="1073"/>
      <c r="AC32" s="1073"/>
      <c r="AD32" s="1073"/>
      <c r="AE32" s="1074"/>
      <c r="AF32" s="1048">
        <v>1401</v>
      </c>
      <c r="AG32" s="1049"/>
      <c r="AH32" s="1049"/>
      <c r="AI32" s="1049"/>
      <c r="AJ32" s="1050"/>
      <c r="AK32" s="1009" t="s">
        <v>542</v>
      </c>
      <c r="AL32" s="1000"/>
      <c r="AM32" s="1000"/>
      <c r="AN32" s="1000"/>
      <c r="AO32" s="1000"/>
      <c r="AP32" s="1000">
        <v>187</v>
      </c>
      <c r="AQ32" s="1000"/>
      <c r="AR32" s="1000"/>
      <c r="AS32" s="1000"/>
      <c r="AT32" s="1000"/>
      <c r="AU32" s="1000" t="s">
        <v>541</v>
      </c>
      <c r="AV32" s="1000"/>
      <c r="AW32" s="1000"/>
      <c r="AX32" s="1000"/>
      <c r="AY32" s="1000"/>
      <c r="AZ32" s="1071" t="s">
        <v>541</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86</v>
      </c>
      <c r="R33" s="1073"/>
      <c r="S33" s="1073"/>
      <c r="T33" s="1073"/>
      <c r="U33" s="1073"/>
      <c r="V33" s="1073">
        <v>82</v>
      </c>
      <c r="W33" s="1073"/>
      <c r="X33" s="1073"/>
      <c r="Y33" s="1073"/>
      <c r="Z33" s="1073"/>
      <c r="AA33" s="1073">
        <v>4</v>
      </c>
      <c r="AB33" s="1073"/>
      <c r="AC33" s="1073"/>
      <c r="AD33" s="1073"/>
      <c r="AE33" s="1074"/>
      <c r="AF33" s="1048">
        <v>4</v>
      </c>
      <c r="AG33" s="1049"/>
      <c r="AH33" s="1049"/>
      <c r="AI33" s="1049"/>
      <c r="AJ33" s="1050"/>
      <c r="AK33" s="1009" t="s">
        <v>541</v>
      </c>
      <c r="AL33" s="1000"/>
      <c r="AM33" s="1000"/>
      <c r="AN33" s="1000"/>
      <c r="AO33" s="1000"/>
      <c r="AP33" s="1000">
        <v>37</v>
      </c>
      <c r="AQ33" s="1000"/>
      <c r="AR33" s="1000"/>
      <c r="AS33" s="1000"/>
      <c r="AT33" s="1000"/>
      <c r="AU33" s="1000" t="s">
        <v>541</v>
      </c>
      <c r="AV33" s="1000"/>
      <c r="AW33" s="1000"/>
      <c r="AX33" s="1000"/>
      <c r="AY33" s="1000"/>
      <c r="AZ33" s="1071" t="s">
        <v>541</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4702</v>
      </c>
      <c r="R34" s="1073"/>
      <c r="S34" s="1073"/>
      <c r="T34" s="1073"/>
      <c r="U34" s="1073"/>
      <c r="V34" s="1073">
        <v>2739</v>
      </c>
      <c r="W34" s="1073"/>
      <c r="X34" s="1073"/>
      <c r="Y34" s="1073"/>
      <c r="Z34" s="1073"/>
      <c r="AA34" s="1073">
        <v>1963</v>
      </c>
      <c r="AB34" s="1073"/>
      <c r="AC34" s="1073"/>
      <c r="AD34" s="1073"/>
      <c r="AE34" s="1074"/>
      <c r="AF34" s="1048">
        <v>2057</v>
      </c>
      <c r="AG34" s="1049"/>
      <c r="AH34" s="1049"/>
      <c r="AI34" s="1049"/>
      <c r="AJ34" s="1050"/>
      <c r="AK34" s="1009">
        <v>2023</v>
      </c>
      <c r="AL34" s="1000"/>
      <c r="AM34" s="1000"/>
      <c r="AN34" s="1000"/>
      <c r="AO34" s="1000"/>
      <c r="AP34" s="1000">
        <v>4773</v>
      </c>
      <c r="AQ34" s="1000"/>
      <c r="AR34" s="1000"/>
      <c r="AS34" s="1000"/>
      <c r="AT34" s="1000"/>
      <c r="AU34" s="1000">
        <v>4773</v>
      </c>
      <c r="AV34" s="1000"/>
      <c r="AW34" s="1000"/>
      <c r="AX34" s="1000"/>
      <c r="AY34" s="1000"/>
      <c r="AZ34" s="1071" t="s">
        <v>541</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3703</v>
      </c>
      <c r="AG63" s="988"/>
      <c r="AH63" s="988"/>
      <c r="AI63" s="988"/>
      <c r="AJ63" s="1059"/>
      <c r="AK63" s="1060"/>
      <c r="AL63" s="992"/>
      <c r="AM63" s="992"/>
      <c r="AN63" s="992"/>
      <c r="AO63" s="992"/>
      <c r="AP63" s="988">
        <v>4997</v>
      </c>
      <c r="AQ63" s="988"/>
      <c r="AR63" s="988"/>
      <c r="AS63" s="988"/>
      <c r="AT63" s="988"/>
      <c r="AU63" s="988">
        <v>4773</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391</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2569</v>
      </c>
      <c r="R68" s="1011"/>
      <c r="S68" s="1011"/>
      <c r="T68" s="1011"/>
      <c r="U68" s="1011"/>
      <c r="V68" s="1011">
        <v>2499</v>
      </c>
      <c r="W68" s="1011"/>
      <c r="X68" s="1011"/>
      <c r="Y68" s="1011"/>
      <c r="Z68" s="1011"/>
      <c r="AA68" s="1011">
        <v>70</v>
      </c>
      <c r="AB68" s="1011"/>
      <c r="AC68" s="1011"/>
      <c r="AD68" s="1011"/>
      <c r="AE68" s="1011"/>
      <c r="AF68" s="1011">
        <v>70</v>
      </c>
      <c r="AG68" s="1011"/>
      <c r="AH68" s="1011"/>
      <c r="AI68" s="1011"/>
      <c r="AJ68" s="1011"/>
      <c r="AK68" s="1011">
        <v>7</v>
      </c>
      <c r="AL68" s="1011"/>
      <c r="AM68" s="1011"/>
      <c r="AN68" s="1011"/>
      <c r="AO68" s="1011"/>
      <c r="AP68" s="1011">
        <v>225</v>
      </c>
      <c r="AQ68" s="1011"/>
      <c r="AR68" s="1011"/>
      <c r="AS68" s="1011"/>
      <c r="AT68" s="1011"/>
      <c r="AU68" s="1011">
        <v>17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991</v>
      </c>
      <c r="R69" s="1000"/>
      <c r="S69" s="1000"/>
      <c r="T69" s="1000"/>
      <c r="U69" s="1000"/>
      <c r="V69" s="1000">
        <v>969</v>
      </c>
      <c r="W69" s="1000"/>
      <c r="X69" s="1000"/>
      <c r="Y69" s="1000"/>
      <c r="Z69" s="1000"/>
      <c r="AA69" s="1000">
        <v>22</v>
      </c>
      <c r="AB69" s="1000"/>
      <c r="AC69" s="1000"/>
      <c r="AD69" s="1000"/>
      <c r="AE69" s="1000"/>
      <c r="AF69" s="1000">
        <v>22</v>
      </c>
      <c r="AG69" s="1000"/>
      <c r="AH69" s="1000"/>
      <c r="AI69" s="1000"/>
      <c r="AJ69" s="1000"/>
      <c r="AK69" s="1000">
        <v>67</v>
      </c>
      <c r="AL69" s="1000"/>
      <c r="AM69" s="1000"/>
      <c r="AN69" s="1000"/>
      <c r="AO69" s="1000"/>
      <c r="AP69" s="1000">
        <v>69</v>
      </c>
      <c r="AQ69" s="1000"/>
      <c r="AR69" s="1000"/>
      <c r="AS69" s="1000"/>
      <c r="AT69" s="1000"/>
      <c r="AU69" s="1000">
        <v>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239</v>
      </c>
      <c r="R70" s="1000"/>
      <c r="S70" s="1000"/>
      <c r="T70" s="1000"/>
      <c r="U70" s="1000"/>
      <c r="V70" s="1000">
        <v>177</v>
      </c>
      <c r="W70" s="1000"/>
      <c r="X70" s="1000"/>
      <c r="Y70" s="1000"/>
      <c r="Z70" s="1000"/>
      <c r="AA70" s="1000">
        <v>62</v>
      </c>
      <c r="AB70" s="1000"/>
      <c r="AC70" s="1000"/>
      <c r="AD70" s="1000"/>
      <c r="AE70" s="1000"/>
      <c r="AF70" s="1000">
        <v>62</v>
      </c>
      <c r="AG70" s="1000"/>
      <c r="AH70" s="1000"/>
      <c r="AI70" s="1000"/>
      <c r="AJ70" s="1000"/>
      <c r="AK70" s="1000">
        <v>10</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2</v>
      </c>
      <c r="R71" s="1000"/>
      <c r="S71" s="1000"/>
      <c r="T71" s="1000"/>
      <c r="U71" s="1000"/>
      <c r="V71" s="1000">
        <v>1</v>
      </c>
      <c r="W71" s="1000"/>
      <c r="X71" s="1000"/>
      <c r="Y71" s="1000"/>
      <c r="Z71" s="1000"/>
      <c r="AA71" s="1000">
        <v>1</v>
      </c>
      <c r="AB71" s="1000"/>
      <c r="AC71" s="1000"/>
      <c r="AD71" s="1000"/>
      <c r="AE71" s="1000"/>
      <c r="AF71" s="1000">
        <v>1</v>
      </c>
      <c r="AG71" s="1000"/>
      <c r="AH71" s="1000"/>
      <c r="AI71" s="1000"/>
      <c r="AJ71" s="1000"/>
      <c r="AK71" s="1000" t="s">
        <v>541</v>
      </c>
      <c r="AL71" s="1000"/>
      <c r="AM71" s="1000"/>
      <c r="AN71" s="1000"/>
      <c r="AO71" s="1000"/>
      <c r="AP71" s="1000" t="s">
        <v>542</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15360</v>
      </c>
      <c r="R72" s="1000"/>
      <c r="S72" s="1000"/>
      <c r="T72" s="1000"/>
      <c r="U72" s="1000"/>
      <c r="V72" s="1000">
        <v>14634</v>
      </c>
      <c r="W72" s="1000"/>
      <c r="X72" s="1000"/>
      <c r="Y72" s="1000"/>
      <c r="Z72" s="1000"/>
      <c r="AA72" s="1000">
        <v>726</v>
      </c>
      <c r="AB72" s="1000"/>
      <c r="AC72" s="1000"/>
      <c r="AD72" s="1000"/>
      <c r="AE72" s="1000"/>
      <c r="AF72" s="1000">
        <v>726</v>
      </c>
      <c r="AG72" s="1000"/>
      <c r="AH72" s="1000"/>
      <c r="AI72" s="1000"/>
      <c r="AJ72" s="1000"/>
      <c r="AK72" s="1000" t="s">
        <v>541</v>
      </c>
      <c r="AL72" s="1000"/>
      <c r="AM72" s="1000"/>
      <c r="AN72" s="1000"/>
      <c r="AO72" s="1000"/>
      <c r="AP72" s="1000" t="s">
        <v>541</v>
      </c>
      <c r="AQ72" s="1000"/>
      <c r="AR72" s="1000"/>
      <c r="AS72" s="1000"/>
      <c r="AT72" s="1000"/>
      <c r="AU72" s="1000" t="s">
        <v>541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968</v>
      </c>
      <c r="R73" s="1000"/>
      <c r="S73" s="1000"/>
      <c r="T73" s="1000"/>
      <c r="U73" s="1000"/>
      <c r="V73" s="1000">
        <v>965</v>
      </c>
      <c r="W73" s="1000"/>
      <c r="X73" s="1000"/>
      <c r="Y73" s="1000"/>
      <c r="Z73" s="1000"/>
      <c r="AA73" s="1000">
        <v>2</v>
      </c>
      <c r="AB73" s="1000"/>
      <c r="AC73" s="1000"/>
      <c r="AD73" s="1000"/>
      <c r="AE73" s="1000"/>
      <c r="AF73" s="1000">
        <v>2</v>
      </c>
      <c r="AG73" s="1000"/>
      <c r="AH73" s="1000"/>
      <c r="AI73" s="1000"/>
      <c r="AJ73" s="1000"/>
      <c r="AK73" s="1000">
        <v>3</v>
      </c>
      <c r="AL73" s="1000"/>
      <c r="AM73" s="1000"/>
      <c r="AN73" s="1000"/>
      <c r="AO73" s="1000"/>
      <c r="AP73" s="1000" t="s">
        <v>541</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162</v>
      </c>
      <c r="R74" s="1000"/>
      <c r="S74" s="1000"/>
      <c r="T74" s="1000"/>
      <c r="U74" s="1000"/>
      <c r="V74" s="1000">
        <v>155</v>
      </c>
      <c r="W74" s="1000"/>
      <c r="X74" s="1000"/>
      <c r="Y74" s="1000"/>
      <c r="Z74" s="1000"/>
      <c r="AA74" s="1000">
        <v>7</v>
      </c>
      <c r="AB74" s="1000"/>
      <c r="AC74" s="1000"/>
      <c r="AD74" s="1000"/>
      <c r="AE74" s="1000"/>
      <c r="AF74" s="1000">
        <v>7</v>
      </c>
      <c r="AG74" s="1000"/>
      <c r="AH74" s="1000"/>
      <c r="AI74" s="1000"/>
      <c r="AJ74" s="1000"/>
      <c r="AK74" s="1000" t="s">
        <v>542</v>
      </c>
      <c r="AL74" s="1000"/>
      <c r="AM74" s="1000"/>
      <c r="AN74" s="1000"/>
      <c r="AO74" s="1000"/>
      <c r="AP74" s="1000" t="s">
        <v>542</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890</v>
      </c>
      <c r="AG88" s="988"/>
      <c r="AH88" s="988"/>
      <c r="AI88" s="988"/>
      <c r="AJ88" s="988"/>
      <c r="AK88" s="992"/>
      <c r="AL88" s="992"/>
      <c r="AM88" s="992"/>
      <c r="AN88" s="992"/>
      <c r="AO88" s="992"/>
      <c r="AP88" s="988">
        <v>294</v>
      </c>
      <c r="AQ88" s="988"/>
      <c r="AR88" s="988"/>
      <c r="AS88" s="988"/>
      <c r="AT88" s="988"/>
      <c r="AU88" s="988">
        <v>21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t="s">
        <v>477</v>
      </c>
      <c r="CS102" s="980"/>
      <c r="CT102" s="980"/>
      <c r="CU102" s="980"/>
      <c r="CV102" s="981"/>
      <c r="CW102" s="979">
        <v>1</v>
      </c>
      <c r="CX102" s="980"/>
      <c r="CY102" s="980"/>
      <c r="CZ102" s="980"/>
      <c r="DA102" s="981"/>
      <c r="DB102" s="979" t="s">
        <v>477</v>
      </c>
      <c r="DC102" s="980"/>
      <c r="DD102" s="980"/>
      <c r="DE102" s="980"/>
      <c r="DF102" s="981"/>
      <c r="DG102" s="979" t="s">
        <v>477</v>
      </c>
      <c r="DH102" s="980"/>
      <c r="DI102" s="980"/>
      <c r="DJ102" s="980"/>
      <c r="DK102" s="981"/>
      <c r="DL102" s="979" t="s">
        <v>477</v>
      </c>
      <c r="DM102" s="980"/>
      <c r="DN102" s="980"/>
      <c r="DO102" s="980"/>
      <c r="DP102" s="981"/>
      <c r="DQ102" s="979" t="s">
        <v>477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284</v>
      </c>
      <c r="AG109" s="923"/>
      <c r="AH109" s="923"/>
      <c r="AI109" s="923"/>
      <c r="AJ109" s="924"/>
      <c r="AK109" s="925" t="s">
        <v>283</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284</v>
      </c>
      <c r="BW109" s="923"/>
      <c r="BX109" s="923"/>
      <c r="BY109" s="923"/>
      <c r="BZ109" s="924"/>
      <c r="CA109" s="925" t="s">
        <v>283</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284</v>
      </c>
      <c r="DM109" s="923"/>
      <c r="DN109" s="923"/>
      <c r="DO109" s="923"/>
      <c r="DP109" s="924"/>
      <c r="DQ109" s="925" t="s">
        <v>283</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578114</v>
      </c>
      <c r="AB110" s="916"/>
      <c r="AC110" s="916"/>
      <c r="AD110" s="916"/>
      <c r="AE110" s="917"/>
      <c r="AF110" s="918">
        <v>538723</v>
      </c>
      <c r="AG110" s="916"/>
      <c r="AH110" s="916"/>
      <c r="AI110" s="916"/>
      <c r="AJ110" s="917"/>
      <c r="AK110" s="918">
        <v>510051</v>
      </c>
      <c r="AL110" s="916"/>
      <c r="AM110" s="916"/>
      <c r="AN110" s="916"/>
      <c r="AO110" s="917"/>
      <c r="AP110" s="919">
        <v>15.6</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6323098</v>
      </c>
      <c r="BR110" s="863"/>
      <c r="BS110" s="863"/>
      <c r="BT110" s="863"/>
      <c r="BU110" s="863"/>
      <c r="BV110" s="863">
        <v>6238126</v>
      </c>
      <c r="BW110" s="863"/>
      <c r="BX110" s="863"/>
      <c r="BY110" s="863"/>
      <c r="BZ110" s="863"/>
      <c r="CA110" s="863">
        <v>6022783</v>
      </c>
      <c r="CB110" s="863"/>
      <c r="CC110" s="863"/>
      <c r="CD110" s="863"/>
      <c r="CE110" s="863"/>
      <c r="CF110" s="887">
        <v>183.7</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57499</v>
      </c>
      <c r="BR111" s="835"/>
      <c r="BS111" s="835"/>
      <c r="BT111" s="835"/>
      <c r="BU111" s="835"/>
      <c r="BV111" s="835">
        <v>45306</v>
      </c>
      <c r="BW111" s="835"/>
      <c r="BX111" s="835"/>
      <c r="BY111" s="835"/>
      <c r="BZ111" s="835"/>
      <c r="CA111" s="835">
        <v>35113</v>
      </c>
      <c r="CB111" s="835"/>
      <c r="CC111" s="835"/>
      <c r="CD111" s="835"/>
      <c r="CE111" s="835"/>
      <c r="CF111" s="896">
        <v>1.1000000000000001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4410213</v>
      </c>
      <c r="BR112" s="835"/>
      <c r="BS112" s="835"/>
      <c r="BT112" s="835"/>
      <c r="BU112" s="835"/>
      <c r="BV112" s="835">
        <v>4642425</v>
      </c>
      <c r="BW112" s="835"/>
      <c r="BX112" s="835"/>
      <c r="BY112" s="835"/>
      <c r="BZ112" s="835"/>
      <c r="CA112" s="835">
        <v>4773032</v>
      </c>
      <c r="CB112" s="835"/>
      <c r="CC112" s="835"/>
      <c r="CD112" s="835"/>
      <c r="CE112" s="835"/>
      <c r="CF112" s="896">
        <v>145.6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385243</v>
      </c>
      <c r="AB113" s="944"/>
      <c r="AC113" s="944"/>
      <c r="AD113" s="944"/>
      <c r="AE113" s="945"/>
      <c r="AF113" s="946">
        <v>373165</v>
      </c>
      <c r="AG113" s="944"/>
      <c r="AH113" s="944"/>
      <c r="AI113" s="944"/>
      <c r="AJ113" s="945"/>
      <c r="AK113" s="946">
        <v>360410</v>
      </c>
      <c r="AL113" s="944"/>
      <c r="AM113" s="944"/>
      <c r="AN113" s="944"/>
      <c r="AO113" s="945"/>
      <c r="AP113" s="947">
        <v>11</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41571</v>
      </c>
      <c r="BR113" s="835"/>
      <c r="BS113" s="835"/>
      <c r="BT113" s="835"/>
      <c r="BU113" s="835"/>
      <c r="BV113" s="835">
        <v>32825</v>
      </c>
      <c r="BW113" s="835"/>
      <c r="BX113" s="835"/>
      <c r="BY113" s="835"/>
      <c r="BZ113" s="835"/>
      <c r="CA113" s="835">
        <v>21327</v>
      </c>
      <c r="CB113" s="835"/>
      <c r="CC113" s="835"/>
      <c r="CD113" s="835"/>
      <c r="CE113" s="835"/>
      <c r="CF113" s="896">
        <v>0.7</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11959</v>
      </c>
      <c r="AB114" s="798"/>
      <c r="AC114" s="798"/>
      <c r="AD114" s="798"/>
      <c r="AE114" s="799"/>
      <c r="AF114" s="800">
        <v>12096</v>
      </c>
      <c r="AG114" s="798"/>
      <c r="AH114" s="798"/>
      <c r="AI114" s="798"/>
      <c r="AJ114" s="799"/>
      <c r="AK114" s="800">
        <v>11867</v>
      </c>
      <c r="AL114" s="798"/>
      <c r="AM114" s="798"/>
      <c r="AN114" s="798"/>
      <c r="AO114" s="799"/>
      <c r="AP114" s="845">
        <v>0.4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1156183</v>
      </c>
      <c r="BR114" s="835"/>
      <c r="BS114" s="835"/>
      <c r="BT114" s="835"/>
      <c r="BU114" s="835"/>
      <c r="BV114" s="835">
        <v>1088273</v>
      </c>
      <c r="BW114" s="835"/>
      <c r="BX114" s="835"/>
      <c r="BY114" s="835"/>
      <c r="BZ114" s="835"/>
      <c r="CA114" s="835">
        <v>1017388</v>
      </c>
      <c r="CB114" s="835"/>
      <c r="CC114" s="835"/>
      <c r="CD114" s="835"/>
      <c r="CE114" s="835"/>
      <c r="CF114" s="896">
        <v>31</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178</v>
      </c>
      <c r="AB115" s="944"/>
      <c r="AC115" s="944"/>
      <c r="AD115" s="944"/>
      <c r="AE115" s="945"/>
      <c r="AF115" s="946">
        <v>97</v>
      </c>
      <c r="AG115" s="944"/>
      <c r="AH115" s="944"/>
      <c r="AI115" s="944"/>
      <c r="AJ115" s="945"/>
      <c r="AK115" s="946">
        <v>78</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57499</v>
      </c>
      <c r="DH116" s="798"/>
      <c r="DI116" s="798"/>
      <c r="DJ116" s="798"/>
      <c r="DK116" s="799"/>
      <c r="DL116" s="800">
        <v>45306</v>
      </c>
      <c r="DM116" s="798"/>
      <c r="DN116" s="798"/>
      <c r="DO116" s="798"/>
      <c r="DP116" s="799"/>
      <c r="DQ116" s="800">
        <v>35113</v>
      </c>
      <c r="DR116" s="798"/>
      <c r="DS116" s="798"/>
      <c r="DT116" s="798"/>
      <c r="DU116" s="799"/>
      <c r="DV116" s="845">
        <v>1.1000000000000001</v>
      </c>
      <c r="DW116" s="846"/>
      <c r="DX116" s="846"/>
      <c r="DY116" s="846"/>
      <c r="DZ116" s="847"/>
    </row>
    <row r="117" spans="1:130" s="199" customFormat="1" ht="26.25" customHeight="1" x14ac:dyDescent="0.15">
      <c r="A117" s="922" t="s">
        <v>167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975494</v>
      </c>
      <c r="AB117" s="930"/>
      <c r="AC117" s="930"/>
      <c r="AD117" s="930"/>
      <c r="AE117" s="931"/>
      <c r="AF117" s="932">
        <v>924081</v>
      </c>
      <c r="AG117" s="930"/>
      <c r="AH117" s="930"/>
      <c r="AI117" s="930"/>
      <c r="AJ117" s="931"/>
      <c r="AK117" s="932">
        <v>882406</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284</v>
      </c>
      <c r="AG118" s="923"/>
      <c r="AH118" s="923"/>
      <c r="AI118" s="923"/>
      <c r="AJ118" s="924"/>
      <c r="AK118" s="925" t="s">
        <v>283</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167</v>
      </c>
      <c r="BA119" s="230"/>
      <c r="BB119" s="230"/>
      <c r="BC119" s="230"/>
      <c r="BD119" s="230"/>
      <c r="BE119" s="230"/>
      <c r="BF119" s="230"/>
      <c r="BG119" s="230"/>
      <c r="BH119" s="230"/>
      <c r="BI119" s="230"/>
      <c r="BJ119" s="230"/>
      <c r="BK119" s="230"/>
      <c r="BL119" s="230"/>
      <c r="BM119" s="230"/>
      <c r="BN119" s="230"/>
      <c r="BO119" s="898" t="s">
        <v>432</v>
      </c>
      <c r="BP119" s="899"/>
      <c r="BQ119" s="903">
        <v>11988564</v>
      </c>
      <c r="BR119" s="866"/>
      <c r="BS119" s="866"/>
      <c r="BT119" s="866"/>
      <c r="BU119" s="866"/>
      <c r="BV119" s="866">
        <v>12046955</v>
      </c>
      <c r="BW119" s="866"/>
      <c r="BX119" s="866"/>
      <c r="BY119" s="866"/>
      <c r="BZ119" s="866"/>
      <c r="CA119" s="866">
        <v>11869643</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2940679</v>
      </c>
      <c r="BR120" s="863"/>
      <c r="BS120" s="863"/>
      <c r="BT120" s="863"/>
      <c r="BU120" s="863"/>
      <c r="BV120" s="863">
        <v>2578113</v>
      </c>
      <c r="BW120" s="863"/>
      <c r="BX120" s="863"/>
      <c r="BY120" s="863"/>
      <c r="BZ120" s="863"/>
      <c r="CA120" s="863">
        <v>3020504</v>
      </c>
      <c r="CB120" s="863"/>
      <c r="CC120" s="863"/>
      <c r="CD120" s="863"/>
      <c r="CE120" s="863"/>
      <c r="CF120" s="887">
        <v>92.1</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4410213</v>
      </c>
      <c r="DH120" s="863"/>
      <c r="DI120" s="863"/>
      <c r="DJ120" s="863"/>
      <c r="DK120" s="863"/>
      <c r="DL120" s="863">
        <v>4642425</v>
      </c>
      <c r="DM120" s="863"/>
      <c r="DN120" s="863"/>
      <c r="DO120" s="863"/>
      <c r="DP120" s="863"/>
      <c r="DQ120" s="863">
        <v>4773032</v>
      </c>
      <c r="DR120" s="863"/>
      <c r="DS120" s="863"/>
      <c r="DT120" s="863"/>
      <c r="DU120" s="863"/>
      <c r="DV120" s="864">
        <v>145.6</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647819</v>
      </c>
      <c r="BR121" s="835"/>
      <c r="BS121" s="835"/>
      <c r="BT121" s="835"/>
      <c r="BU121" s="835"/>
      <c r="BV121" s="835">
        <v>564383</v>
      </c>
      <c r="BW121" s="835"/>
      <c r="BX121" s="835"/>
      <c r="BY121" s="835"/>
      <c r="BZ121" s="835"/>
      <c r="CA121" s="835">
        <v>438825</v>
      </c>
      <c r="CB121" s="835"/>
      <c r="CC121" s="835"/>
      <c r="CD121" s="835"/>
      <c r="CE121" s="835"/>
      <c r="CF121" s="896">
        <v>13.4</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t="s">
        <v>110</v>
      </c>
      <c r="DM121" s="835"/>
      <c r="DN121" s="835"/>
      <c r="DO121" s="835"/>
      <c r="DP121" s="835"/>
      <c r="DQ121" s="835" t="s">
        <v>110</v>
      </c>
      <c r="DR121" s="835"/>
      <c r="DS121" s="835"/>
      <c r="DT121" s="835"/>
      <c r="DU121" s="835"/>
      <c r="DV121" s="812" t="s">
        <v>110</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6405782</v>
      </c>
      <c r="BR122" s="866"/>
      <c r="BS122" s="866"/>
      <c r="BT122" s="866"/>
      <c r="BU122" s="866"/>
      <c r="BV122" s="866">
        <v>6399941</v>
      </c>
      <c r="BW122" s="866"/>
      <c r="BX122" s="866"/>
      <c r="BY122" s="866"/>
      <c r="BZ122" s="866"/>
      <c r="CA122" s="866">
        <v>6072610</v>
      </c>
      <c r="CB122" s="866"/>
      <c r="CC122" s="866"/>
      <c r="CD122" s="866"/>
      <c r="CE122" s="866"/>
      <c r="CF122" s="867">
        <v>185.2</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167</v>
      </c>
      <c r="BA123" s="230"/>
      <c r="BB123" s="230"/>
      <c r="BC123" s="230"/>
      <c r="BD123" s="230"/>
      <c r="BE123" s="230"/>
      <c r="BF123" s="230"/>
      <c r="BG123" s="230"/>
      <c r="BH123" s="230"/>
      <c r="BI123" s="230"/>
      <c r="BJ123" s="230"/>
      <c r="BK123" s="230"/>
      <c r="BL123" s="230"/>
      <c r="BM123" s="230"/>
      <c r="BN123" s="230"/>
      <c r="BO123" s="898" t="s">
        <v>440</v>
      </c>
      <c r="BP123" s="899"/>
      <c r="BQ123" s="853">
        <v>9994280</v>
      </c>
      <c r="BR123" s="854"/>
      <c r="BS123" s="854"/>
      <c r="BT123" s="854"/>
      <c r="BU123" s="854"/>
      <c r="BV123" s="854">
        <v>9542437</v>
      </c>
      <c r="BW123" s="854"/>
      <c r="BX123" s="854"/>
      <c r="BY123" s="854"/>
      <c r="BZ123" s="854"/>
      <c r="CA123" s="854">
        <v>9531939</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60.7</v>
      </c>
      <c r="BR124" s="852"/>
      <c r="BS124" s="852"/>
      <c r="BT124" s="852"/>
      <c r="BU124" s="852"/>
      <c r="BV124" s="852">
        <v>74.8</v>
      </c>
      <c r="BW124" s="852"/>
      <c r="BX124" s="852"/>
      <c r="BY124" s="852"/>
      <c r="BZ124" s="852"/>
      <c r="CA124" s="852">
        <v>71.2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178</v>
      </c>
      <c r="AB126" s="798"/>
      <c r="AC126" s="798"/>
      <c r="AD126" s="798"/>
      <c r="AE126" s="799"/>
      <c r="AF126" s="800">
        <v>97</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v>78</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39643</v>
      </c>
      <c r="AB128" s="819"/>
      <c r="AC128" s="819"/>
      <c r="AD128" s="819"/>
      <c r="AE128" s="820"/>
      <c r="AF128" s="821">
        <v>26357</v>
      </c>
      <c r="AG128" s="819"/>
      <c r="AH128" s="819"/>
      <c r="AI128" s="819"/>
      <c r="AJ128" s="820"/>
      <c r="AK128" s="821">
        <v>14663</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3903879</v>
      </c>
      <c r="AB129" s="798"/>
      <c r="AC129" s="798"/>
      <c r="AD129" s="798"/>
      <c r="AE129" s="799"/>
      <c r="AF129" s="800">
        <v>3935921</v>
      </c>
      <c r="AG129" s="798"/>
      <c r="AH129" s="798"/>
      <c r="AI129" s="798"/>
      <c r="AJ129" s="799"/>
      <c r="AK129" s="800">
        <v>3832282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619143</v>
      </c>
      <c r="AB130" s="798"/>
      <c r="AC130" s="798"/>
      <c r="AD130" s="798"/>
      <c r="AE130" s="799"/>
      <c r="AF130" s="800">
        <v>590008</v>
      </c>
      <c r="AG130" s="798"/>
      <c r="AH130" s="798"/>
      <c r="AI130" s="798"/>
      <c r="AJ130" s="799"/>
      <c r="AK130" s="800">
        <v>553393</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3284736</v>
      </c>
      <c r="AB131" s="781"/>
      <c r="AC131" s="781"/>
      <c r="AD131" s="781"/>
      <c r="AE131" s="782"/>
      <c r="AF131" s="783">
        <v>3345913</v>
      </c>
      <c r="AG131" s="781"/>
      <c r="AH131" s="781"/>
      <c r="AI131" s="781"/>
      <c r="AJ131" s="782"/>
      <c r="AK131" s="783">
        <v>3278889</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71.2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9.6418098749999999</v>
      </c>
      <c r="AB132" s="761"/>
      <c r="AC132" s="761"/>
      <c r="AD132" s="761"/>
      <c r="AE132" s="762"/>
      <c r="AF132" s="763">
        <v>9.1967723009999993</v>
      </c>
      <c r="AG132" s="761"/>
      <c r="AH132" s="761"/>
      <c r="AI132" s="761"/>
      <c r="AJ132" s="762"/>
      <c r="AK132" s="763">
        <v>9.5870887969999998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8.9</v>
      </c>
      <c r="AB133" s="740"/>
      <c r="AC133" s="740"/>
      <c r="AD133" s="740"/>
      <c r="AE133" s="741"/>
      <c r="AF133" s="739">
        <v>9</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1138269</v>
      </c>
      <c r="L9" s="266">
        <v>77629</v>
      </c>
      <c r="M9" s="267">
        <v>85687</v>
      </c>
      <c r="N9" s="268">
        <v>-9.4</v>
      </c>
    </row>
    <row r="10" spans="1:16" x14ac:dyDescent="0.15">
      <c r="A10" s="250"/>
      <c r="B10" s="246"/>
      <c r="C10" s="246"/>
      <c r="D10" s="246"/>
      <c r="E10" s="246"/>
      <c r="F10" s="246"/>
      <c r="G10" s="1166" t="s">
        <v>474</v>
      </c>
      <c r="H10" s="1167"/>
      <c r="I10" s="1167"/>
      <c r="J10" s="1168"/>
      <c r="K10" s="269">
        <v>149118</v>
      </c>
      <c r="L10" s="270">
        <v>10170</v>
      </c>
      <c r="M10" s="271">
        <v>10096</v>
      </c>
      <c r="N10" s="272">
        <v>0.7</v>
      </c>
    </row>
    <row r="11" spans="1:16" ht="13.5" customHeight="1" x14ac:dyDescent="0.15">
      <c r="A11" s="250"/>
      <c r="B11" s="246"/>
      <c r="C11" s="246"/>
      <c r="D11" s="246"/>
      <c r="E11" s="246"/>
      <c r="F11" s="246"/>
      <c r="G11" s="1166" t="s">
        <v>475</v>
      </c>
      <c r="H11" s="1167"/>
      <c r="I11" s="1167"/>
      <c r="J11" s="1168"/>
      <c r="K11" s="269">
        <v>183433</v>
      </c>
      <c r="L11" s="270">
        <v>12510</v>
      </c>
      <c r="M11" s="271">
        <v>13592</v>
      </c>
      <c r="N11" s="272">
        <v>-8</v>
      </c>
    </row>
    <row r="12" spans="1:16" ht="13.5" customHeight="1" x14ac:dyDescent="0.15">
      <c r="A12" s="250"/>
      <c r="B12" s="246"/>
      <c r="C12" s="246"/>
      <c r="D12" s="246"/>
      <c r="E12" s="246"/>
      <c r="F12" s="246"/>
      <c r="G12" s="1166" t="s">
        <v>476</v>
      </c>
      <c r="H12" s="1167"/>
      <c r="I12" s="1167"/>
      <c r="J12" s="1168"/>
      <c r="K12" s="269" t="s">
        <v>477</v>
      </c>
      <c r="L12" s="270" t="s">
        <v>477</v>
      </c>
      <c r="M12" s="271">
        <v>962</v>
      </c>
      <c r="N12" s="272" t="s">
        <v>477</v>
      </c>
    </row>
    <row r="13" spans="1:16" ht="13.5" customHeight="1" x14ac:dyDescent="0.15">
      <c r="A13" s="250"/>
      <c r="B13" s="246"/>
      <c r="C13" s="246"/>
      <c r="D13" s="246"/>
      <c r="E13" s="246"/>
      <c r="F13" s="246"/>
      <c r="G13" s="1166" t="s">
        <v>478</v>
      </c>
      <c r="H13" s="1167"/>
      <c r="I13" s="1167"/>
      <c r="J13" s="1168"/>
      <c r="K13" s="269" t="s">
        <v>477</v>
      </c>
      <c r="L13" s="270" t="s">
        <v>477</v>
      </c>
      <c r="M13" s="271">
        <v>34</v>
      </c>
      <c r="N13" s="272" t="s">
        <v>477</v>
      </c>
    </row>
    <row r="14" spans="1:16" ht="13.5" customHeight="1" x14ac:dyDescent="0.15">
      <c r="A14" s="250"/>
      <c r="B14" s="246"/>
      <c r="C14" s="246"/>
      <c r="D14" s="246"/>
      <c r="E14" s="246"/>
      <c r="F14" s="246"/>
      <c r="G14" s="1166" t="s">
        <v>479</v>
      </c>
      <c r="H14" s="1167"/>
      <c r="I14" s="1167"/>
      <c r="J14" s="1168"/>
      <c r="K14" s="269">
        <v>150018</v>
      </c>
      <c r="L14" s="270">
        <v>10231</v>
      </c>
      <c r="M14" s="271">
        <v>3922</v>
      </c>
      <c r="N14" s="272">
        <v>160.9</v>
      </c>
    </row>
    <row r="15" spans="1:16" ht="13.5" customHeight="1" x14ac:dyDescent="0.15">
      <c r="A15" s="250"/>
      <c r="B15" s="246"/>
      <c r="C15" s="246"/>
      <c r="D15" s="246"/>
      <c r="E15" s="246"/>
      <c r="F15" s="246"/>
      <c r="G15" s="1166" t="s">
        <v>480</v>
      </c>
      <c r="H15" s="1167"/>
      <c r="I15" s="1167"/>
      <c r="J15" s="1168"/>
      <c r="K15" s="269">
        <v>62739</v>
      </c>
      <c r="L15" s="270">
        <v>4279</v>
      </c>
      <c r="M15" s="271">
        <v>1815</v>
      </c>
      <c r="N15" s="272">
        <v>135.80000000000001</v>
      </c>
    </row>
    <row r="16" spans="1:16" x14ac:dyDescent="0.15">
      <c r="A16" s="250"/>
      <c r="B16" s="246"/>
      <c r="C16" s="246"/>
      <c r="D16" s="246"/>
      <c r="E16" s="246"/>
      <c r="F16" s="246"/>
      <c r="G16" s="1169" t="s">
        <v>481</v>
      </c>
      <c r="H16" s="1170"/>
      <c r="I16" s="1170"/>
      <c r="J16" s="1171"/>
      <c r="K16" s="270">
        <v>-117523</v>
      </c>
      <c r="L16" s="270">
        <v>-8015</v>
      </c>
      <c r="M16" s="271">
        <v>-9409</v>
      </c>
      <c r="N16" s="272">
        <v>-14.8</v>
      </c>
    </row>
    <row r="17" spans="1:16" x14ac:dyDescent="0.15">
      <c r="A17" s="250"/>
      <c r="B17" s="246"/>
      <c r="C17" s="246"/>
      <c r="D17" s="246"/>
      <c r="E17" s="246"/>
      <c r="F17" s="246"/>
      <c r="G17" s="1169" t="s">
        <v>167</v>
      </c>
      <c r="H17" s="1170"/>
      <c r="I17" s="1170"/>
      <c r="J17" s="1171"/>
      <c r="K17" s="270">
        <v>1566054</v>
      </c>
      <c r="L17" s="270">
        <v>106803</v>
      </c>
      <c r="M17" s="271">
        <v>106699</v>
      </c>
      <c r="N17" s="272">
        <v>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10.09</v>
      </c>
      <c r="L21" s="283">
        <v>9.99</v>
      </c>
      <c r="M21" s="284">
        <v>0.1</v>
      </c>
      <c r="N21" s="251"/>
      <c r="O21" s="285"/>
      <c r="P21" s="281"/>
    </row>
    <row r="22" spans="1:16" s="286" customFormat="1" x14ac:dyDescent="0.15">
      <c r="A22" s="281"/>
      <c r="B22" s="251"/>
      <c r="C22" s="251"/>
      <c r="D22" s="251"/>
      <c r="E22" s="251"/>
      <c r="F22" s="251"/>
      <c r="G22" s="1163" t="s">
        <v>487</v>
      </c>
      <c r="H22" s="1164"/>
      <c r="I22" s="1164"/>
      <c r="J22" s="1165"/>
      <c r="K22" s="287">
        <v>92.1</v>
      </c>
      <c r="L22" s="288">
        <v>96.4</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510051</v>
      </c>
      <c r="L32" s="296">
        <v>34785</v>
      </c>
      <c r="M32" s="297">
        <v>51894</v>
      </c>
      <c r="N32" s="298">
        <v>-33</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10</v>
      </c>
      <c r="N34" s="298" t="s">
        <v>477</v>
      </c>
    </row>
    <row r="35" spans="1:16" ht="27" customHeight="1" x14ac:dyDescent="0.15">
      <c r="A35" s="250"/>
      <c r="B35" s="246"/>
      <c r="C35" s="246"/>
      <c r="D35" s="246"/>
      <c r="E35" s="246"/>
      <c r="F35" s="246"/>
      <c r="G35" s="1154" t="s">
        <v>494</v>
      </c>
      <c r="H35" s="1155"/>
      <c r="I35" s="1155"/>
      <c r="J35" s="1156"/>
      <c r="K35" s="296">
        <v>360410</v>
      </c>
      <c r="L35" s="296">
        <v>24580</v>
      </c>
      <c r="M35" s="297">
        <v>15077</v>
      </c>
      <c r="N35" s="298">
        <v>63</v>
      </c>
    </row>
    <row r="36" spans="1:16" ht="27" customHeight="1" x14ac:dyDescent="0.15">
      <c r="A36" s="250"/>
      <c r="B36" s="246"/>
      <c r="C36" s="246"/>
      <c r="D36" s="246"/>
      <c r="E36" s="246"/>
      <c r="F36" s="246"/>
      <c r="G36" s="1154" t="s">
        <v>495</v>
      </c>
      <c r="H36" s="1155"/>
      <c r="I36" s="1155"/>
      <c r="J36" s="1156"/>
      <c r="K36" s="296">
        <v>11867</v>
      </c>
      <c r="L36" s="296">
        <v>809</v>
      </c>
      <c r="M36" s="297">
        <v>4066</v>
      </c>
      <c r="N36" s="298">
        <v>-80.099999999999994</v>
      </c>
    </row>
    <row r="37" spans="1:16" ht="13.5" customHeight="1" x14ac:dyDescent="0.15">
      <c r="A37" s="250"/>
      <c r="B37" s="246"/>
      <c r="C37" s="246"/>
      <c r="D37" s="246"/>
      <c r="E37" s="246"/>
      <c r="F37" s="246"/>
      <c r="G37" s="1154" t="s">
        <v>496</v>
      </c>
      <c r="H37" s="1155"/>
      <c r="I37" s="1155"/>
      <c r="J37" s="1156"/>
      <c r="K37" s="296">
        <v>78</v>
      </c>
      <c r="L37" s="296">
        <v>5</v>
      </c>
      <c r="M37" s="297">
        <v>901</v>
      </c>
      <c r="N37" s="298">
        <v>-99.4</v>
      </c>
    </row>
    <row r="38" spans="1:16" ht="27" customHeight="1" x14ac:dyDescent="0.15">
      <c r="A38" s="250"/>
      <c r="B38" s="246"/>
      <c r="C38" s="246"/>
      <c r="D38" s="246"/>
      <c r="E38" s="246"/>
      <c r="F38" s="246"/>
      <c r="G38" s="1157" t="s">
        <v>497</v>
      </c>
      <c r="H38" s="1158"/>
      <c r="I38" s="1158"/>
      <c r="J38" s="1159"/>
      <c r="K38" s="299" t="s">
        <v>477</v>
      </c>
      <c r="L38" s="299" t="s">
        <v>477</v>
      </c>
      <c r="M38" s="300">
        <v>5</v>
      </c>
      <c r="N38" s="301" t="s">
        <v>477</v>
      </c>
      <c r="O38" s="295"/>
    </row>
    <row r="39" spans="1:16" x14ac:dyDescent="0.15">
      <c r="A39" s="250"/>
      <c r="B39" s="246"/>
      <c r="C39" s="246"/>
      <c r="D39" s="246"/>
      <c r="E39" s="246"/>
      <c r="F39" s="246"/>
      <c r="G39" s="1157" t="s">
        <v>498</v>
      </c>
      <c r="H39" s="1158"/>
      <c r="I39" s="1158"/>
      <c r="J39" s="1159"/>
      <c r="K39" s="302">
        <v>-14663</v>
      </c>
      <c r="L39" s="302">
        <v>-1000</v>
      </c>
      <c r="M39" s="303">
        <v>-2383</v>
      </c>
      <c r="N39" s="304">
        <v>-58</v>
      </c>
      <c r="O39" s="295"/>
    </row>
    <row r="40" spans="1:16" ht="27" customHeight="1" x14ac:dyDescent="0.15">
      <c r="A40" s="250"/>
      <c r="B40" s="246"/>
      <c r="C40" s="246"/>
      <c r="D40" s="246"/>
      <c r="E40" s="246"/>
      <c r="F40" s="246"/>
      <c r="G40" s="1154" t="s">
        <v>499</v>
      </c>
      <c r="H40" s="1155"/>
      <c r="I40" s="1155"/>
      <c r="J40" s="1156"/>
      <c r="K40" s="302">
        <v>-553393</v>
      </c>
      <c r="L40" s="302">
        <v>-37741</v>
      </c>
      <c r="M40" s="303">
        <v>-48190</v>
      </c>
      <c r="N40" s="304">
        <v>-21.7</v>
      </c>
      <c r="O40" s="295"/>
    </row>
    <row r="41" spans="1:16" x14ac:dyDescent="0.15">
      <c r="A41" s="250"/>
      <c r="B41" s="246"/>
      <c r="C41" s="246"/>
      <c r="D41" s="246"/>
      <c r="E41" s="246"/>
      <c r="F41" s="246"/>
      <c r="G41" s="1160" t="s">
        <v>278</v>
      </c>
      <c r="H41" s="1161"/>
      <c r="I41" s="1161"/>
      <c r="J41" s="1162"/>
      <c r="K41" s="296">
        <v>314350</v>
      </c>
      <c r="L41" s="302">
        <v>21438</v>
      </c>
      <c r="M41" s="303">
        <v>21380</v>
      </c>
      <c r="N41" s="304">
        <v>0.3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1234005</v>
      </c>
      <c r="J51" s="322">
        <v>81501</v>
      </c>
      <c r="K51" s="323">
        <v>181.5</v>
      </c>
      <c r="L51" s="324">
        <v>69806</v>
      </c>
      <c r="M51" s="325">
        <v>13.4</v>
      </c>
      <c r="N51" s="326">
        <v>168.1</v>
      </c>
    </row>
    <row r="52" spans="1:14" x14ac:dyDescent="0.15">
      <c r="A52" s="250"/>
      <c r="B52" s="246"/>
      <c r="C52" s="246"/>
      <c r="D52" s="246"/>
      <c r="E52" s="246"/>
      <c r="F52" s="246"/>
      <c r="G52" s="327"/>
      <c r="H52" s="328" t="s">
        <v>510</v>
      </c>
      <c r="I52" s="329">
        <v>319074</v>
      </c>
      <c r="J52" s="330">
        <v>21074</v>
      </c>
      <c r="K52" s="331">
        <v>108.8</v>
      </c>
      <c r="L52" s="332">
        <v>32823</v>
      </c>
      <c r="M52" s="333">
        <v>1</v>
      </c>
      <c r="N52" s="334">
        <v>107.8</v>
      </c>
    </row>
    <row r="53" spans="1:14" x14ac:dyDescent="0.15">
      <c r="A53" s="250"/>
      <c r="B53" s="246"/>
      <c r="C53" s="246"/>
      <c r="D53" s="246"/>
      <c r="E53" s="246"/>
      <c r="F53" s="246"/>
      <c r="G53" s="312" t="s">
        <v>511</v>
      </c>
      <c r="H53" s="313"/>
      <c r="I53" s="321">
        <v>1805802</v>
      </c>
      <c r="J53" s="322">
        <v>119891</v>
      </c>
      <c r="K53" s="323">
        <v>47.1</v>
      </c>
      <c r="L53" s="324">
        <v>74444</v>
      </c>
      <c r="M53" s="325">
        <v>6.6</v>
      </c>
      <c r="N53" s="326">
        <v>40.5</v>
      </c>
    </row>
    <row r="54" spans="1:14" x14ac:dyDescent="0.15">
      <c r="A54" s="250"/>
      <c r="B54" s="246"/>
      <c r="C54" s="246"/>
      <c r="D54" s="246"/>
      <c r="E54" s="246"/>
      <c r="F54" s="246"/>
      <c r="G54" s="327"/>
      <c r="H54" s="328" t="s">
        <v>510</v>
      </c>
      <c r="I54" s="329">
        <v>389605</v>
      </c>
      <c r="J54" s="330">
        <v>25867</v>
      </c>
      <c r="K54" s="331">
        <v>22.7</v>
      </c>
      <c r="L54" s="332">
        <v>34175</v>
      </c>
      <c r="M54" s="333">
        <v>4.0999999999999996</v>
      </c>
      <c r="N54" s="334">
        <v>18.600000000000001</v>
      </c>
    </row>
    <row r="55" spans="1:14" x14ac:dyDescent="0.15">
      <c r="A55" s="250"/>
      <c r="B55" s="246"/>
      <c r="C55" s="246"/>
      <c r="D55" s="246"/>
      <c r="E55" s="246"/>
      <c r="F55" s="246"/>
      <c r="G55" s="312" t="s">
        <v>512</v>
      </c>
      <c r="H55" s="313"/>
      <c r="I55" s="321">
        <v>5130001</v>
      </c>
      <c r="J55" s="322">
        <v>343397</v>
      </c>
      <c r="K55" s="323">
        <v>186.4</v>
      </c>
      <c r="L55" s="324">
        <v>85205</v>
      </c>
      <c r="M55" s="325">
        <v>14.5</v>
      </c>
      <c r="N55" s="326">
        <v>171.9</v>
      </c>
    </row>
    <row r="56" spans="1:14" x14ac:dyDescent="0.15">
      <c r="A56" s="250"/>
      <c r="B56" s="246"/>
      <c r="C56" s="246"/>
      <c r="D56" s="246"/>
      <c r="E56" s="246"/>
      <c r="F56" s="246"/>
      <c r="G56" s="327"/>
      <c r="H56" s="328" t="s">
        <v>510</v>
      </c>
      <c r="I56" s="329">
        <v>511566</v>
      </c>
      <c r="J56" s="330">
        <v>34244</v>
      </c>
      <c r="K56" s="331">
        <v>32.4</v>
      </c>
      <c r="L56" s="332">
        <v>38847</v>
      </c>
      <c r="M56" s="333">
        <v>13.7</v>
      </c>
      <c r="N56" s="334">
        <v>18.7</v>
      </c>
    </row>
    <row r="57" spans="1:14" x14ac:dyDescent="0.15">
      <c r="A57" s="250"/>
      <c r="B57" s="246"/>
      <c r="C57" s="246"/>
      <c r="D57" s="246"/>
      <c r="E57" s="246"/>
      <c r="F57" s="246"/>
      <c r="G57" s="312" t="s">
        <v>513</v>
      </c>
      <c r="H57" s="313"/>
      <c r="I57" s="321">
        <v>4738609</v>
      </c>
      <c r="J57" s="322">
        <v>319163</v>
      </c>
      <c r="K57" s="323">
        <v>-7.1</v>
      </c>
      <c r="L57" s="324">
        <v>75972</v>
      </c>
      <c r="M57" s="325">
        <v>-10.8</v>
      </c>
      <c r="N57" s="326">
        <v>3.7</v>
      </c>
    </row>
    <row r="58" spans="1:14" x14ac:dyDescent="0.15">
      <c r="A58" s="250"/>
      <c r="B58" s="246"/>
      <c r="C58" s="246"/>
      <c r="D58" s="246"/>
      <c r="E58" s="246"/>
      <c r="F58" s="246"/>
      <c r="G58" s="327"/>
      <c r="H58" s="328" t="s">
        <v>510</v>
      </c>
      <c r="I58" s="329">
        <v>356863</v>
      </c>
      <c r="J58" s="330">
        <v>24036</v>
      </c>
      <c r="K58" s="331">
        <v>-29.8</v>
      </c>
      <c r="L58" s="332">
        <v>40712</v>
      </c>
      <c r="M58" s="333">
        <v>4.8</v>
      </c>
      <c r="N58" s="334">
        <v>-34.6</v>
      </c>
    </row>
    <row r="59" spans="1:14" x14ac:dyDescent="0.15">
      <c r="A59" s="250"/>
      <c r="B59" s="246"/>
      <c r="C59" s="246"/>
      <c r="D59" s="246"/>
      <c r="E59" s="246"/>
      <c r="F59" s="246"/>
      <c r="G59" s="312" t="s">
        <v>514</v>
      </c>
      <c r="H59" s="313"/>
      <c r="I59" s="321">
        <v>3602262</v>
      </c>
      <c r="J59" s="322">
        <v>245670</v>
      </c>
      <c r="K59" s="323">
        <v>-23</v>
      </c>
      <c r="L59" s="324">
        <v>79466</v>
      </c>
      <c r="M59" s="325">
        <v>4.5999999999999996</v>
      </c>
      <c r="N59" s="326">
        <v>-27.6</v>
      </c>
    </row>
    <row r="60" spans="1:14" x14ac:dyDescent="0.15">
      <c r="A60" s="250"/>
      <c r="B60" s="246"/>
      <c r="C60" s="246"/>
      <c r="D60" s="246"/>
      <c r="E60" s="246"/>
      <c r="F60" s="246"/>
      <c r="G60" s="327"/>
      <c r="H60" s="328" t="s">
        <v>510</v>
      </c>
      <c r="I60" s="335">
        <v>234084</v>
      </c>
      <c r="J60" s="330">
        <v>15964</v>
      </c>
      <c r="K60" s="331">
        <v>-33.6</v>
      </c>
      <c r="L60" s="332">
        <v>44645</v>
      </c>
      <c r="M60" s="333">
        <v>9.6999999999999993</v>
      </c>
      <c r="N60" s="334">
        <v>-43.3</v>
      </c>
    </row>
    <row r="61" spans="1:14" x14ac:dyDescent="0.15">
      <c r="A61" s="250"/>
      <c r="B61" s="246"/>
      <c r="C61" s="246"/>
      <c r="D61" s="246"/>
      <c r="E61" s="246"/>
      <c r="F61" s="246"/>
      <c r="G61" s="312" t="s">
        <v>515</v>
      </c>
      <c r="H61" s="336"/>
      <c r="I61" s="337">
        <v>3302136</v>
      </c>
      <c r="J61" s="338">
        <v>221924</v>
      </c>
      <c r="K61" s="339">
        <v>77</v>
      </c>
      <c r="L61" s="340">
        <v>76979</v>
      </c>
      <c r="M61" s="341">
        <v>5.7</v>
      </c>
      <c r="N61" s="326">
        <v>71.3</v>
      </c>
    </row>
    <row r="62" spans="1:14" x14ac:dyDescent="0.15">
      <c r="A62" s="250"/>
      <c r="B62" s="246"/>
      <c r="C62" s="246"/>
      <c r="D62" s="246"/>
      <c r="E62" s="246"/>
      <c r="F62" s="246"/>
      <c r="G62" s="327"/>
      <c r="H62" s="328" t="s">
        <v>510</v>
      </c>
      <c r="I62" s="329">
        <v>362238</v>
      </c>
      <c r="J62" s="330">
        <v>24237</v>
      </c>
      <c r="K62" s="331">
        <v>20.100000000000001</v>
      </c>
      <c r="L62" s="332">
        <v>38240</v>
      </c>
      <c r="M62" s="333">
        <v>6.7</v>
      </c>
      <c r="N62" s="334">
        <v>13.4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49.45</v>
      </c>
      <c r="G47" s="12">
        <v>11.37</v>
      </c>
      <c r="H47" s="12">
        <v>52.12</v>
      </c>
      <c r="I47" s="12">
        <v>52.43</v>
      </c>
      <c r="J47" s="13">
        <v>46.96</v>
      </c>
    </row>
    <row r="48" spans="2:10" ht="57.75" customHeight="1" x14ac:dyDescent="0.15">
      <c r="B48" s="14"/>
      <c r="C48" s="1174" t="s">
        <v>4</v>
      </c>
      <c r="D48" s="1174"/>
      <c r="E48" s="1175"/>
      <c r="F48" s="15">
        <v>7.55</v>
      </c>
      <c r="G48" s="16">
        <v>7.94</v>
      </c>
      <c r="H48" s="16">
        <v>110.47</v>
      </c>
      <c r="I48" s="16">
        <v>27.55</v>
      </c>
      <c r="J48" s="17">
        <v>79.989999999999995</v>
      </c>
    </row>
    <row r="49" spans="2:10" ht="57.75" customHeight="1" thickBot="1" x14ac:dyDescent="0.2">
      <c r="B49" s="18"/>
      <c r="C49" s="1176" t="s">
        <v>5</v>
      </c>
      <c r="D49" s="1176"/>
      <c r="E49" s="1177"/>
      <c r="F49" s="19">
        <v>18.91</v>
      </c>
      <c r="G49" s="20" t="s">
        <v>522</v>
      </c>
      <c r="H49" s="20">
        <v>136.41</v>
      </c>
      <c r="I49" s="20" t="s">
        <v>523</v>
      </c>
      <c r="J49" s="21">
        <v>30.64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2018-10-29T04:22:27Z</cp:lastPrinted>
  <dcterms:created xsi:type="dcterms:W3CDTF">2018-01-24T03:43:08Z</dcterms:created>
  <dcterms:modified xsi:type="dcterms:W3CDTF">2018-11-06T09:28:18Z</dcterms:modified>
  <cp:category/>
</cp:coreProperties>
</file>