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c r="BE35" i="9" s="1"/>
  <c r="BW34" i="9" l="1"/>
  <c r="BW35" i="9" s="1"/>
  <c r="BW36" i="9" s="1"/>
  <c r="BW37" i="9" s="1"/>
  <c r="BW38" i="9" s="1"/>
  <c r="BW39" i="9" s="1"/>
  <c r="BW40" i="9" s="1"/>
  <c r="BW41" i="9" s="1"/>
  <c r="BW42" i="9" s="1"/>
</calcChain>
</file>

<file path=xl/sharedStrings.xml><?xml version="1.0" encoding="utf-8"?>
<sst xmlns="http://schemas.openxmlformats.org/spreadsheetml/2006/main" count="997" uniqueCount="543">
  <si>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</si>
  <si>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</si>
  <si>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</si>
  <si>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</si>
  <si>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</si>
  <si>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</si>
  <si>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</si>
  <si>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</si>
  <si>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</si>
  <si>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</si>
  <si>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</si>
  <si>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</si>
  <si>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</si>
  <si>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</si>
  <si>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</si>
  <si>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</si>
  <si>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</si>
  <si>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</si>
  <si>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</si>
  <si>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</si>
  <si>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</si>
  <si>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</si>
  <si>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</si>
  <si>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</si>
  <si>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</si>
  <si>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</si>
  <si>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</si>
  <si>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</si>
  <si>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</si>
  <si>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</si>
  <si>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</si>
  <si>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</si>
  <si>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</si>
  <si>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</si>
  <si>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</si>
  <si>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</si>
  <si>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</si>
  <si>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</si>
  <si>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</si>
  <si>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</si>
  <si>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</si>
  <si>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</si>
  <si>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</si>
  <si>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</si>
  <si>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</si>
  <si>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</si>
  <si>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</si>
  <si>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</si>
  <si>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</si>
  <si>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</si>
  <si>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</si>
  <si>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</si>
  <si>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</si>
  <si>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</si>
  <si>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</si>
  <si>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</si>
  <si>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</si>
  <si>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</si>
  <si>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</si>
  <si>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</si>
  <si>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</si>
  <si>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</si>
  <si>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</si>
  <si>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</si>
  <si>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</si>
  <si>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</si>
  <si>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</si>
  <si>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</si>
  <si>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</si>
  <si>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</si>
  <si>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</si>
  <si>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</si>
  <si>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</si>
  <si>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</si>
  <si>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</si>
  <si>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</si>
  <si>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</si>
  <si>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</si>
  <si>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</si>
  <si>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</si>
  <si>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</si>
  <si>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</si>
  <si>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</si>
  <si>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</si>
  <si>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</si>
  <si>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</si>
  <si>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</si>
  <si>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</si>
  <si>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</si>
  <si>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</si>
  <si>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</si>
  <si>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</si>
  <si>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</si>
  <si>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</si>
  <si>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</si>
  <si>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</si>
  <si>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</si>
  <si>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</si>
  <si>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</si>
  <si>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</si>
  <si>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</si>
  <si>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</si>
  <si>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</si>
  <si>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</si>
  <si>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</si>
  <si>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</si>
  <si>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</si>
  <si>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</si>
  <si>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</si>
  <si>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</si>
  <si>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</si>
  <si>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</si>
  <si>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</si>
  <si>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</si>
  <si>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</si>
  <si>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</si>
  <si>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</si>
  <si>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</si>
  <si>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</si>
  <si>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</si>
  <si>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</si>
  <si>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</si>
  <si>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</si>
  <si>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</si>
  <si>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</si>
  <si>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</si>
  <si>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</si>
  <si>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</si>
  <si>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</si>
  <si>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</si>
  <si>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</si>
  <si>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</si>
  <si>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</si>
  <si>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</si>
  <si>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</si>
  <si>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</si>
  <si>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</si>
  <si>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</si>
  <si>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</si>
  <si>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</si>
  <si>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</si>
  <si>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</si>
  <si>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</si>
  <si>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</si>
  <si>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</si>
  <si>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</si>
  <si>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</si>
  <si>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</si>
  <si>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</si>
  <si>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</si>
  <si>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</si>
  <si>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</si>
  <si>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</si>
  <si>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</si>
  <si>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</si>
  <si>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</si>
  <si>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</si>
  <si>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</si>
  <si>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</si>
  <si>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</si>
  <si>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</si>
  <si>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</si>
  <si>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</si>
  <si>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</si>
  <si>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</si>
  <si>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</si>
  <si>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</si>
  <si>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</si>
  <si>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</si>
  <si>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</si>
  <si>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</si>
  <si>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</si>
  <si>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</si>
  <si>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</si>
  <si>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</si>
  <si>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</si>
  <si>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</si>
  <si>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</si>
  <si>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</si>
  <si>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</si>
  <si>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</si>
  <si>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</si>
  <si>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</si>
  <si>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</si>
  <si>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</si>
  <si>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</si>
  <si>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</si>
  <si>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</si>
  <si>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</si>
  <si>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</si>
  <si>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</si>
  <si>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</si>
  <si>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</si>
  <si>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宮城県松島町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</si>
  <si>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</si>
  <si>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</si>
  <si>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</si>
  <si>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</si>
  <si>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</si>
  <si>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</si>
  <si>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</si>
  <si>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</si>
  <si>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</si>
  <si>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</si>
  <si>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</si>
  <si>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</si>
  <si>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</si>
  <si>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</si>
  <si>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</si>
  <si>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</si>
  <si>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</si>
  <si>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</si>
  <si>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</si>
  <si>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</si>
  <si>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</si>
  <si>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</si>
  <si>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</si>
  <si>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</si>
  <si>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</si>
  <si>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</si>
  <si>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</si>
  <si>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</si>
  <si>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</si>
  <si>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</si>
  <si>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</si>
  <si>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</si>
  <si>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</si>
  <si>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</si>
  <si>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</si>
  <si>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</si>
  <si>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</si>
  <si>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</si>
  <si>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</si>
  <si>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</si>
  <si>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</si>
  <si>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</si>
  <si>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</si>
  <si>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</si>
  <si>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</si>
  <si>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</si>
  <si>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</si>
  <si>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</si>
  <si>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</si>
  <si>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</si>
  <si>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</si>
  <si>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</si>
  <si>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</si>
  <si>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</si>
  <si>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</si>
  <si>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</si>
  <si>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</si>
  <si>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</si>
  <si>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</si>
  <si>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</si>
  <si>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</si>
  <si>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</si>
  <si>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</si>
  <si>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</si>
  <si>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</si>
  <si>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</si>
  <si>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</si>
  <si>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</si>
  <si>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</si>
  <si>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</si>
  <si>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</si>
  <si>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</si>
  <si>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</si>
  <si>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</si>
  <si>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</si>
  <si>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</si>
  <si>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</si>
  <si>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</si>
  <si>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</si>
  <si>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</si>
  <si>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</si>
  <si>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</si>
  <si>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</si>
  <si>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</si>
  <si>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</si>
  <si>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</si>
  <si>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</si>
  <si>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</si>
  <si>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</si>
  <si>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</si>
  <si>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</si>
  <si>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</si>
  <si>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</si>
  <si>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</si>
  <si>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</si>
  <si>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</si>
  <si>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</si>
  <si>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</si>
  <si>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</si>
  <si>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</si>
  <si>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</si>
  <si>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</si>
  <si>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</si>
  <si>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</si>
  <si>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</si>
  <si>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</si>
  <si>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</si>
  <si>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</si>
  <si>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</si>
  <si>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</si>
  <si>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</si>
  <si>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</si>
  <si>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</si>
  <si>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</si>
  <si>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</si>
  <si>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</si>
  <si>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</si>
  <si>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</si>
  <si>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</si>
  <si>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</si>
  <si>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</si>
  <si>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</si>
  <si>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</si>
  <si>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</si>
  <si>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</si>
  <si>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</si>
  <si>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</si>
  <si>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</si>
  <si>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</si>
  <si>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</si>
  <si>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</si>
  <si>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</si>
  <si>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</si>
  <si>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</si>
  <si>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</si>
  <si>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</si>
  <si>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</si>
  <si>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</si>
  <si>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</si>
  <si>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</si>
  <si>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</si>
  <si>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</si>
  <si>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</si>
  <si>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</si>
  <si>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</si>
  <si>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</si>
  <si>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</si>
  <si>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</si>
  <si>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</si>
  <si>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宮城県松島町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</si>
  <si>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</si>
  <si>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</si>
  <si>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</si>
  <si>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</si>
  <si>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</si>
  <si>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</si>
  <si>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</si>
  <si>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</si>
  <si>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</si>
  <si>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</si>
  <si>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</si>
  <si>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</si>
  <si>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</si>
  <si>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</si>
  <si>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</si>
  <si>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</si>
  <si>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</si>
  <si>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</si>
  <si>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</si>
  <si>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</si>
  <si>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</si>
  <si>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</si>
  <si>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</si>
  <si>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</si>
  <si>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</si>
  <si>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</si>
  <si>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</si>
  <si>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</si>
  <si>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</si>
  <si>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</si>
  <si>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</si>
  <si>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</si>
  <si>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</si>
  <si>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</si>
  <si>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</si>
  <si>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松島町介護保険事業特別会計</t>
    <phoneticPr fontId="5"/>
  </si>
  <si>
    <t>松島町後期高齢者医療特別会計</t>
    <phoneticPr fontId="5"/>
  </si>
  <si>
    <t>松島町介護サービス事業特別会計</t>
    <phoneticPr fontId="5"/>
  </si>
  <si>
    <t>松島町水道事業会計</t>
    <phoneticPr fontId="5"/>
  </si>
  <si>
    <t>法適用企業</t>
    <phoneticPr fontId="5"/>
  </si>
  <si>
    <t>松島町観瀾亭等特別会計</t>
    <phoneticPr fontId="5"/>
  </si>
  <si>
    <t>法非適用企業</t>
    <phoneticPr fontId="5"/>
  </si>
  <si>
    <t>松島町下水道事業特別会計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</si>
  <si>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</si>
  <si>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</si>
  <si>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</si>
  <si>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</si>
  <si>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</si>
  <si>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</si>
  <si>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</si>
  <si>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</si>
  <si>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</si>
  <si>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</si>
  <si>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</si>
  <si>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</si>
  <si>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</si>
  <si>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</si>
  <si>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</si>
  <si>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</si>
  <si>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</si>
  <si>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</si>
  <si>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</si>
  <si>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</si>
  <si>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</si>
  <si>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</si>
  <si>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</si>
  <si>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</si>
  <si>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</si>
  <si>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</si>
  <si>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</si>
  <si>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</si>
  <si>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</si>
  <si>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</si>
  <si>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</si>
  <si>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</si>
  <si>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</si>
  <si>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</si>
  <si>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</si>
  <si>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</si>
  <si>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</si>
  <si>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</si>
  <si>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</si>
  <si>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</si>
  <si>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</si>
  <si>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</si>
  <si>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</si>
  <si>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</si>
  <si>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</si>
  <si>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</si>
  <si>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</si>
  <si>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</si>
  <si>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</si>
  <si>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</si>
  <si>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</si>
  <si>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</si>
  <si>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</si>
  <si>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松島町水道事業会計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</si>
  <si>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</si>
  <si>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</si>
  <si>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</si>
  <si>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</si>
  <si>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</si>
  <si>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</si>
  <si>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</si>
  <si>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</si>
  <si>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</si>
  <si>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</si>
  <si>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</si>
  <si>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</si>
  <si>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</si>
  <si>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</si>
  <si>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</si>
  <si>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</si>
  <si>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</si>
  <si>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</si>
  <si>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</si>
  <si>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</si>
  <si>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</si>
  <si>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</si>
  <si>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</si>
  <si>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</si>
  <si>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</si>
  <si>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</si>
  <si>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</si>
  <si>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</si>
  <si>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</si>
  <si>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</si>
  <si>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</si>
  <si>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</si>
  <si>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</si>
  <si>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</si>
  <si>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</si>
  <si>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</si>
  <si>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</si>
  <si>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</si>
  <si>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</si>
  <si>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</si>
  <si>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</si>
  <si>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</si>
  <si>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</si>
  <si>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</si>
  <si>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</si>
  <si>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</si>
  <si>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</si>
  <si>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</si>
  <si>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</si>
  <si>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</si>
  <si>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</si>
  <si>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</si>
  <si>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</si>
  <si>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</si>
  <si>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</si>
  <si>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</si>
  <si>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</si>
  <si>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</si>
  <si>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</si>
  <si>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</si>
  <si>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</si>
  <si>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</si>
  <si>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</si>
  <si>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</si>
  <si>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</si>
  <si>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</si>
  <si>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</si>
  <si>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</si>
  <si>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</si>
  <si>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</si>
  <si>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</si>
  <si>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</si>
  <si>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</si>
  <si>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</si>
  <si>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</si>
  <si>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</si>
  <si>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</si>
  <si>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</si>
  <si>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</si>
  <si>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</si>
  <si>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41.81</t>
  </si>
  <si>
    <t>一般会計</t>
  </si>
  <si>
    <t>松島町水道事業会計</t>
  </si>
  <si>
    <t>松島町下水道事業特別会計</t>
  </si>
  <si>
    <t>松島町国民健康保険特別会計</t>
  </si>
  <si>
    <t>松島町介護保険事業特別会計</t>
  </si>
  <si>
    <t>松島町観瀾亭等特別会計</t>
  </si>
  <si>
    <t>松島町後期高齢者医療特別会計</t>
  </si>
  <si>
    <t>松島町松島区外区有財産特別会計</t>
  </si>
  <si>
    <t>その他会計（赤字）</t>
  </si>
  <si>
    <t>その他会計（黒字）</t>
  </si>
  <si>
    <t>-</t>
    <phoneticPr fontId="2"/>
  </si>
  <si>
    <t>-</t>
    <phoneticPr fontId="2"/>
  </si>
  <si>
    <t>-</t>
    <phoneticPr fontId="2"/>
  </si>
  <si>
    <t>宮城東部衛生処理組合</t>
    <rPh sb="0" eb="2">
      <t>ミヤギ</t>
    </rPh>
    <rPh sb="2" eb="4">
      <t>トウブ</t>
    </rPh>
    <rPh sb="4" eb="6">
      <t>エイセイ</t>
    </rPh>
    <rPh sb="6" eb="8">
      <t>ショリ</t>
    </rPh>
    <rPh sb="8" eb="10">
      <t>クミアイ</t>
    </rPh>
    <phoneticPr fontId="2"/>
  </si>
  <si>
    <t>吉田川流域溜池大和町外２市町4ヶ町組合</t>
    <phoneticPr fontId="2"/>
  </si>
  <si>
    <t>塩釜地区消防事務組合</t>
    <phoneticPr fontId="2"/>
  </si>
  <si>
    <t>宮城県市町村職員退職手当組合</t>
    <phoneticPr fontId="2"/>
  </si>
  <si>
    <t>宮城県後期高齢者医療広域連合</t>
    <phoneticPr fontId="2"/>
  </si>
  <si>
    <t>宮城県市町村自治振興センター</t>
    <phoneticPr fontId="2"/>
  </si>
  <si>
    <t>宮城県市町村非常勤消防団員補償報償組合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</si>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</sst>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25393</c:v>
                </c:pt>
                <c:pt idx="1">
                  <c:v>28948</c:v>
                </c:pt>
                <c:pt idx="2">
                  <c:v>81501</c:v>
                </c:pt>
                <c:pt idx="3">
                  <c:v>119891</c:v>
                </c:pt>
                <c:pt idx="4">
                  <c:v>343397</c:v>
                </c:pt>
              </c:numCache>
            </c:numRef>
          </c:val>
          <c:smooth val="0"/>
        </c:ser>
        <c:dLbls>
          <c:showLegendKey val="0"/>
          <c:showVal val="0"/>
          <c:showCatName val="0"/>
          <c:showSerName val="0"/>
          <c:showPercent val="0"/>
          <c:showBubbleSize val="0"/>
        </c:dLbls>
        <c:marker val="1"/>
        <c:smooth val="0"/>
        <c:axId val="86181760"/>
        <c:axId val="86183936"/>
      </c:lineChart>
      <c:catAx>
        <c:axId val="86181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83936"/>
        <c:crosses val="autoZero"/>
        <c:auto val="1"/>
        <c:lblAlgn val="ctr"/>
        <c:lblOffset val="100"/>
        <c:tickLblSkip val="1"/>
        <c:tickMarkSkip val="1"/>
        <c:noMultiLvlLbl val="0"/>
      </c:catAx>
      <c:valAx>
        <c:axId val="861839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8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6.09</c:v>
                </c:pt>
                <c:pt idx="1">
                  <c:v>5.32</c:v>
                </c:pt>
                <c:pt idx="2">
                  <c:v>7.55</c:v>
                </c:pt>
                <c:pt idx="3">
                  <c:v>7.94</c:v>
                </c:pt>
                <c:pt idx="4">
                  <c:v>110.47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21.92</c:v>
                </c:pt>
                <c:pt idx="1">
                  <c:v>29.81</c:v>
                </c:pt>
                <c:pt idx="2">
                  <c:v>49.45</c:v>
                </c:pt>
                <c:pt idx="3">
                  <c:v>11.37</c:v>
                </c:pt>
                <c:pt idx="4">
                  <c:v>52.12</c:v>
                </c:pt>
              </c:numCache>
            </c:numRef>
          </c:val>
        </c:ser>
        <c:dLbls>
          <c:showLegendKey val="0"/>
          <c:showVal val="0"/>
          <c:showCatName val="0"/>
          <c:showSerName val="0"/>
          <c:showPercent val="0"/>
          <c:showBubbleSize val="0"/>
        </c:dLbls>
        <c:gapWidth val="250"/>
        <c:overlap val="100"/>
        <c:axId val="86688512"/>
        <c:axId val="8669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7.02</c:v>
                </c:pt>
                <c:pt idx="1">
                  <c:v>1.79</c:v>
                </c:pt>
                <c:pt idx="2">
                  <c:v>18.91</c:v>
                </c:pt>
                <c:pt idx="3">
                  <c:v>-41.81</c:v>
                </c:pt>
                <c:pt idx="4">
                  <c:v>136.41</c:v>
                </c:pt>
              </c:numCache>
            </c:numRef>
          </c:val>
          <c:smooth val="0"/>
        </c:ser>
        <c:dLbls>
          <c:showLegendKey val="0"/>
          <c:showVal val="0"/>
          <c:showCatName val="0"/>
          <c:showSerName val="0"/>
          <c:showPercent val="0"/>
          <c:showBubbleSize val="0"/>
        </c:dLbls>
        <c:marker val="1"/>
        <c:smooth val="0"/>
        <c:axId val="86688512"/>
        <c:axId val="86690432"/>
      </c:lineChart>
      <c:catAx>
        <c:axId val="8668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690432"/>
        <c:crosses val="autoZero"/>
        <c:auto val="1"/>
        <c:lblAlgn val="ctr"/>
        <c:lblOffset val="100"/>
        <c:tickLblSkip val="1"/>
        <c:tickMarkSkip val="1"/>
        <c:noMultiLvlLbl val="0"/>
      </c:catAx>
      <c:valAx>
        <c:axId val="866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68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松島町松島区外区有財産特別会計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松島町後期高齢者医療特別会計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0.02</c:v>
                </c:pt>
                <c:pt idx="8">
                  <c:v>#N/A</c:v>
                </c:pt>
                <c:pt idx="9">
                  <c:v>0.03</c:v>
                </c:pt>
              </c:numCache>
            </c:numRef>
          </c:val>
        </c:ser>
        <c:ser>
          <c:idx val="4"/>
          <c:order val="4"/>
          <c:tx>
            <c:strRef>
              <c:f>データシート!$A$31</c:f>
              <c:strCache>
                <c:ptCount val="1"/>
                <c:pt idx="0">
                  <c:v>松島町観瀾亭等特別会計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0.09</c:v>
                </c:pt>
                <c:pt idx="4">
                  <c:v>#N/A</c:v>
                </c:pt>
                <c:pt idx="5">
                  <c:v>0.12</c:v>
                </c:pt>
                <c:pt idx="6">
                  <c:v>#N/A</c:v>
                </c:pt>
                <c:pt idx="7">
                  <c:v>0.21</c:v>
                </c:pt>
                <c:pt idx="8">
                  <c:v>#N/A</c:v>
                </c:pt>
                <c:pt idx="9">
                  <c:v>0.27</c:v>
                </c:pt>
              </c:numCache>
            </c:numRef>
          </c:val>
        </c:ser>
        <c:ser>
          <c:idx val="5"/>
          <c:order val="5"/>
          <c:tx>
            <c:strRef>
              <c:f>データシート!$A$32</c:f>
              <c:strCache>
                <c:ptCount val="1"/>
                <c:pt idx="0">
                  <c:v>松島町介護保険事業特別会計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c:v>
                </c:pt>
                <c:pt idx="2">
                  <c:v>#N/A</c:v>
                </c:pt>
                <c:pt idx="3">
                  <c:v>1.27</c:v>
                </c:pt>
                <c:pt idx="4">
                  <c:v>#N/A</c:v>
                </c:pt>
                <c:pt idx="5">
                  <c:v>0.95</c:v>
                </c:pt>
                <c:pt idx="6">
                  <c:v>#N/A</c:v>
                </c:pt>
                <c:pt idx="7">
                  <c:v>1.24</c:v>
                </c:pt>
                <c:pt idx="8">
                  <c:v>#N/A</c:v>
                </c:pt>
                <c:pt idx="9">
                  <c:v>1.29</c:v>
                </c:pt>
              </c:numCache>
            </c:numRef>
          </c:val>
        </c:ser>
        <c:ser>
          <c:idx val="6"/>
          <c:order val="6"/>
          <c:tx>
            <c:strRef>
              <c:f>データシート!$A$33</c:f>
              <c:strCache>
                <c:ptCount val="1"/>
                <c:pt idx="0">
                  <c:v>松島町国民健康保険特別会計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3.44</c:v>
                </c:pt>
                <c:pt idx="2">
                  <c:v>#N/A</c:v>
                </c:pt>
                <c:pt idx="3">
                  <c:v>2.79</c:v>
                </c:pt>
                <c:pt idx="4">
                  <c:v>#N/A</c:v>
                </c:pt>
                <c:pt idx="5">
                  <c:v>6.43</c:v>
                </c:pt>
                <c:pt idx="6">
                  <c:v>#N/A</c:v>
                </c:pt>
                <c:pt idx="7">
                  <c:v>5.6</c:v>
                </c:pt>
                <c:pt idx="8">
                  <c:v>#N/A</c:v>
                </c:pt>
                <c:pt idx="9">
                  <c:v>5.88</c:v>
                </c:pt>
              </c:numCache>
            </c:numRef>
          </c:val>
        </c:ser>
        <c:ser>
          <c:idx val="7"/>
          <c:order val="7"/>
          <c:tx>
            <c:strRef>
              <c:f>データシート!$A$34</c:f>
              <c:strCache>
                <c:ptCount val="1"/>
                <c:pt idx="0">
                  <c:v>松島町下水道事業特別会計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0.55000000000000004</c:v>
                </c:pt>
                <c:pt idx="2">
                  <c:v>#N/A</c:v>
                </c:pt>
                <c:pt idx="3">
                  <c:v>5.29</c:v>
                </c:pt>
                <c:pt idx="4">
                  <c:v>#N/A</c:v>
                </c:pt>
                <c:pt idx="5">
                  <c:v>3.61</c:v>
                </c:pt>
                <c:pt idx="6">
                  <c:v>#N/A</c:v>
                </c:pt>
                <c:pt idx="7">
                  <c:v>17.98</c:v>
                </c:pt>
                <c:pt idx="8">
                  <c:v>#N/A</c:v>
                </c:pt>
                <c:pt idx="9">
                  <c:v>18.3</c:v>
                </c:pt>
              </c:numCache>
            </c:numRef>
          </c:val>
        </c:ser>
        <c:ser>
          <c:idx val="8"/>
          <c:order val="8"/>
          <c:tx>
            <c:strRef>
              <c:f>データシート!$A$35</c:f>
              <c:strCache>
                <c:ptCount val="1"/>
                <c:pt idx="0">
                  <c:v>松島町水道事業会計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21.52</c:v>
                </c:pt>
                <c:pt idx="2">
                  <c:v>#N/A</c:v>
                </c:pt>
                <c:pt idx="3">
                  <c:v>24.03</c:v>
                </c:pt>
                <c:pt idx="4">
                  <c:v>#N/A</c:v>
                </c:pt>
                <c:pt idx="5">
                  <c:v>27.6</c:v>
                </c:pt>
                <c:pt idx="6">
                  <c:v>#N/A</c:v>
                </c:pt>
                <c:pt idx="7">
                  <c:v>28.84</c:v>
                </c:pt>
                <c:pt idx="8">
                  <c:v>#N/A</c:v>
                </c:pt>
                <c:pt idx="9">
                  <c:v>29.58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6.08</c:v>
                </c:pt>
                <c:pt idx="2">
                  <c:v>#N/A</c:v>
                </c:pt>
                <c:pt idx="3">
                  <c:v>5.31</c:v>
                </c:pt>
                <c:pt idx="4">
                  <c:v>#N/A</c:v>
                </c:pt>
                <c:pt idx="5">
                  <c:v>7.54</c:v>
                </c:pt>
                <c:pt idx="6">
                  <c:v>#N/A</c:v>
                </c:pt>
                <c:pt idx="7">
                  <c:v>7.92</c:v>
                </c:pt>
                <c:pt idx="8">
                  <c:v>#N/A</c:v>
                </c:pt>
                <c:pt idx="9">
                  <c:v>110.46</c:v>
                </c:pt>
              </c:numCache>
            </c:numRef>
          </c:val>
        </c:ser>
        <c:dLbls>
          <c:showLegendKey val="0"/>
          <c:showVal val="0"/>
          <c:showCatName val="0"/>
          <c:showSerName val="0"/>
          <c:showPercent val="0"/>
          <c:showBubbleSize val="0"/>
        </c:dLbls>
        <c:gapWidth val="150"/>
        <c:overlap val="100"/>
        <c:axId val="87210624"/>
        <c:axId val="87212416"/>
      </c:barChart>
      <c:catAx>
        <c:axId val="872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212416"/>
        <c:crosses val="autoZero"/>
        <c:auto val="1"/>
        <c:lblAlgn val="ctr"/>
        <c:lblOffset val="100"/>
        <c:tickLblSkip val="1"/>
        <c:tickMarkSkip val="1"/>
        <c:noMultiLvlLbl val="0"/>
      </c:catAx>
      <c:valAx>
        <c:axId val="8721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21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718</c:v>
                </c:pt>
                <c:pt idx="5">
                  <c:v>672</c:v>
                </c:pt>
                <c:pt idx="8">
                  <c:v>666</c:v>
                </c:pt>
                <c:pt idx="11">
                  <c:v>671</c:v>
                </c:pt>
                <c:pt idx="14">
                  <c:v>660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1</c:v>
                </c:pt>
                <c:pt idx="6">
                  <c:v>4</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31</c:v>
                </c:pt>
                <c:pt idx="3">
                  <c:v>32</c:v>
                </c:pt>
                <c:pt idx="6">
                  <c:v>32</c:v>
                </c:pt>
                <c:pt idx="9">
                  <c:v>29</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291</c:v>
                </c:pt>
                <c:pt idx="3">
                  <c:v>311</c:v>
                </c:pt>
                <c:pt idx="6">
                  <c:v>298</c:v>
                </c:pt>
                <c:pt idx="9">
                  <c:v>321</c:v>
                </c:pt>
                <c:pt idx="12">
                  <c:v>385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741</c:v>
                </c:pt>
                <c:pt idx="3">
                  <c:v>666</c:v>
                </c:pt>
                <c:pt idx="6">
                  <c:v>621</c:v>
                </c:pt>
                <c:pt idx="9">
                  <c:v>594</c:v>
                </c:pt>
                <c:pt idx="12">
                  <c:v>578</c:v>
                </c:pt>
              </c:numCache>
            </c:numRef>
          </c:val>
        </c:ser>
        <c:dLbls>
          <c:showLegendKey val="0"/>
          <c:showVal val="0"/>
          <c:showCatName val="0"/>
          <c:showSerName val="0"/>
          <c:showPercent val="0"/>
          <c:showBubbleSize val="0"/>
        </c:dLbls>
        <c:gapWidth val="100"/>
        <c:overlap val="100"/>
        <c:axId val="88504192"/>
        <c:axId val="8852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347</c:v>
                </c:pt>
                <c:pt idx="2">
                  <c:v>#N/A</c:v>
                </c:pt>
                <c:pt idx="3">
                  <c:v>#N/A</c:v>
                </c:pt>
                <c:pt idx="4">
                  <c:v>338</c:v>
                </c:pt>
                <c:pt idx="5">
                  <c:v>#N/A</c:v>
                </c:pt>
                <c:pt idx="6">
                  <c:v>#N/A</c:v>
                </c:pt>
                <c:pt idx="7">
                  <c:v>289</c:v>
                </c:pt>
                <c:pt idx="8">
                  <c:v>#N/A</c:v>
                </c:pt>
                <c:pt idx="9">
                  <c:v>#N/A</c:v>
                </c:pt>
                <c:pt idx="10">
                  <c:v>273</c:v>
                </c:pt>
                <c:pt idx="11">
                  <c:v>#N/A</c:v>
                </c:pt>
                <c:pt idx="12">
                  <c:v>#N/A</c:v>
                </c:pt>
                <c:pt idx="13">
                  <c:v>315</c:v>
                </c:pt>
                <c:pt idx="14">
                  <c:v>#N/A</c:v>
                </c:pt>
              </c:numCache>
            </c:numRef>
          </c:val>
          <c:smooth val="0"/>
        </c:ser>
        <c:dLbls>
          <c:showLegendKey val="0"/>
          <c:showVal val="0"/>
          <c:showCatName val="0"/>
          <c:showSerName val="0"/>
          <c:showPercent val="0"/>
          <c:showBubbleSize val="0"/>
        </c:dLbls>
        <c:marker val="1"/>
        <c:smooth val="0"/>
        <c:axId val="88504192"/>
        <c:axId val="88522752"/>
      </c:lineChart>
      <c:catAx>
        <c:axId val="885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522752"/>
        <c:crosses val="autoZero"/>
        <c:auto val="1"/>
        <c:lblAlgn val="ctr"/>
        <c:lblOffset val="100"/>
        <c:tickLblSkip val="1"/>
        <c:tickMarkSkip val="1"/>
        <c:noMultiLvlLbl val="0"/>
      </c:catAx>
      <c:valAx>
        <c:axId val="8852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0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6771</c:v>
                </c:pt>
                <c:pt idx="5">
                  <c:v>6739</c:v>
                </c:pt>
                <c:pt idx="8">
                  <c:v>6809</c:v>
                </c:pt>
                <c:pt idx="11">
                  <c:v>6658</c:v>
                </c:pt>
                <c:pt idx="14">
                  <c:v>6406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898</c:v>
                </c:pt>
                <c:pt idx="5">
                  <c:v>826</c:v>
                </c:pt>
                <c:pt idx="8">
                  <c:v>716</c:v>
                </c:pt>
                <c:pt idx="11">
                  <c:v>596</c:v>
                </c:pt>
                <c:pt idx="14">
                  <c:v>648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1993</c:v>
                </c:pt>
                <c:pt idx="5">
                  <c:v>2242</c:v>
                </c:pt>
                <c:pt idx="8">
                  <c:v>2910</c:v>
                </c:pt>
                <c:pt idx="11">
                  <c:v>1486</c:v>
                </c:pt>
                <c:pt idx="14">
                  <c:v>2941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1371</c:v>
                </c:pt>
                <c:pt idx="3">
                  <c:v>1343</c:v>
                </c:pt>
                <c:pt idx="6">
                  <c:v>1316</c:v>
                </c:pt>
                <c:pt idx="9">
                  <c:v>1257</c:v>
                </c:pt>
                <c:pt idx="12">
                  <c:v>1156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124</c:v>
                </c:pt>
                <c:pt idx="3">
                  <c:v>99</c:v>
                </c:pt>
                <c:pt idx="6">
                  <c:v>71</c:v>
                </c:pt>
                <c:pt idx="9">
                  <c:v>47</c:v>
                </c:pt>
                <c:pt idx="12">
                  <c:v>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4333</c:v>
                </c:pt>
                <c:pt idx="3">
                  <c:v>4301</c:v>
                </c:pt>
                <c:pt idx="6">
                  <c:v>4193</c:v>
                </c:pt>
                <c:pt idx="9">
                  <c:v>4239</c:v>
                </c:pt>
                <c:pt idx="12">
                  <c:v>4410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104</c:v>
                </c:pt>
                <c:pt idx="3">
                  <c:v>91</c:v>
                </c:pt>
                <c:pt idx="6">
                  <c:v>79</c:v>
                </c:pt>
                <c:pt idx="9">
                  <c:v>66</c:v>
                </c:pt>
                <c:pt idx="12">
                  <c:v>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5791</c:v>
                </c:pt>
                <c:pt idx="3">
                  <c:v>5669</c:v>
                </c:pt>
                <c:pt idx="6">
                  <c:v>5768</c:v>
                </c:pt>
                <c:pt idx="9">
                  <c:v>6016</c:v>
                </c:pt>
                <c:pt idx="12">
                  <c:v>6323</c:v>
                </c:pt>
              </c:numCache>
            </c:numRef>
          </c:val>
        </c:ser>
        <c:dLbls>
          <c:showLegendKey val="0"/>
          <c:showVal val="0"/>
          <c:showCatName val="0"/>
          <c:showSerName val="0"/>
          <c:showPercent val="0"/>
          <c:showBubbleSize val="0"/>
        </c:dLbls>
        <c:gapWidth val="100"/>
        <c:overlap val="100"/>
        <c:axId val="89075712"/>
        <c:axId val="8907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2061</c:v>
                </c:pt>
                <c:pt idx="2">
                  <c:v>#N/A</c:v>
                </c:pt>
                <c:pt idx="3">
                  <c:v>#N/A</c:v>
                </c:pt>
                <c:pt idx="4">
                  <c:v>1696</c:v>
                </c:pt>
                <c:pt idx="5">
                  <c:v>#N/A</c:v>
                </c:pt>
                <c:pt idx="6">
                  <c:v>#N/A</c:v>
                </c:pt>
                <c:pt idx="7">
                  <c:v>992</c:v>
                </c:pt>
                <c:pt idx="8">
                  <c:v>#N/A</c:v>
                </c:pt>
                <c:pt idx="9">
                  <c:v>#N/A</c:v>
                </c:pt>
                <c:pt idx="10">
                  <c:v>2886</c:v>
                </c:pt>
                <c:pt idx="11">
                  <c:v>#N/A</c:v>
                </c:pt>
                <c:pt idx="12">
                  <c:v>#N/A</c:v>
                </c:pt>
                <c:pt idx="13">
                  <c:v>1994</c:v>
                </c:pt>
                <c:pt idx="14">
                  <c:v>#N/A</c:v>
                </c:pt>
              </c:numCache>
            </c:numRef>
          </c:val>
          <c:smooth val="0"/>
        </c:ser>
        <c:dLbls>
          <c:showLegendKey val="0"/>
          <c:showVal val="0"/>
          <c:showCatName val="0"/>
          <c:showSerName val="0"/>
          <c:showPercent val="0"/>
          <c:showBubbleSize val="0"/>
        </c:dLbls>
        <c:marker val="1"/>
        <c:smooth val="0"/>
        <c:axId val="89075712"/>
        <c:axId val="89077632"/>
      </c:lineChart>
      <c:catAx>
        <c:axId val="8907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077632"/>
        <c:crosses val="autoZero"/>
        <c:auto val="1"/>
        <c:lblAlgn val="ctr"/>
        <c:lblOffset val="100"/>
        <c:tickLblSkip val="1"/>
        <c:tickMarkSkip val="1"/>
        <c:noMultiLvlLbl val="0"/>
      </c:catAx>
      <c:valAx>
        <c:axId val="8907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7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14,939
14,897
53.56
23,889,538
15,812,815
4,312,727
3,903,879
6,323,098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類似団体と比較して０．０４ポイント下回っており、税収等の減によるものと考えられる。今後も町税等の徴収率向上及び自主財源の確保等歳入確保に努める。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140305</xdr:rowOff>
    </xdr:to>
    <xdr:cxnSp macro="">
      <xdr:nvCxnSpPr>
        <xdr:cNvPr id="68" name="直線コネクタ 67"/>
        <xdr:cNvCxnSpPr/>
      </xdr:nvCxnSpPr>
      <xdr:spPr>
        <a:xfrm>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1" name="直線コネクタ 70"/>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128815</xdr:rowOff>
    </xdr:to>
    <xdr:cxnSp macro="">
      <xdr:nvCxnSpPr>
        <xdr:cNvPr id="74" name="直線コネクタ 73"/>
        <xdr:cNvCxnSpPr/>
      </xdr:nvCxnSpPr>
      <xdr:spPr>
        <a:xfrm>
          <a:off x="2336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94343</xdr:rowOff>
    </xdr:to>
    <xdr:cxnSp macro="">
      <xdr:nvCxnSpPr>
        <xdr:cNvPr id="77" name="直線コネクタ 76"/>
        <xdr:cNvCxnSpPr/>
      </xdr:nvCxnSpPr>
      <xdr:spPr>
        <a:xfrm>
          <a:off x="1447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7" name="円/楕円 86"/>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8"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89" name="円/楕円 88"/>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0" name="テキスト ボックス 89"/>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2" name="テキスト ボックス 91"/>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3" name="円/楕円 92"/>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4" name="テキスト ボックス 93"/>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5" name="円/楕円 94"/>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106939</xdr:rowOff>
    </xdr:from>
    <xdr:ext cx="762000" cy="259045"/>
    <xdr:sp macro="" textlink="">
      <xdr:nvSpPr>
        <xdr:cNvPr id="96" name="テキスト ボックス 95"/>
        <xdr:cNvSpPr txBox="1"/>
      </xdr:nvSpPr>
      <xdr:spPr>
        <a:xfrm>
          <a:off x="1066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１．１ポイント増となったが、類似団体と比較すると２．１ポイント下回っている。扶助費について子ども医療費助成や高齢化率の上昇に伴い増加が見込まれることから、町税等の徴収率の向上に取り組み経常収支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62</xdr:row>
      <xdr:rowOff>85471</xdr:rowOff>
    </xdr:to>
    <xdr:cxnSp macro="">
      <xdr:nvCxnSpPr>
        <xdr:cNvPr id="129" name="直線コネクタ 128"/>
        <xdr:cNvCxnSpPr/>
      </xdr:nvCxnSpPr>
      <xdr:spPr>
        <a:xfrm>
          <a:off x="4114800" y="1068882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114427</xdr:rowOff>
    </xdr:to>
    <xdr:cxnSp macro="">
      <xdr:nvCxnSpPr>
        <xdr:cNvPr id="132" name="直線コネクタ 131"/>
        <xdr:cNvCxnSpPr/>
      </xdr:nvCxnSpPr>
      <xdr:spPr>
        <a:xfrm flipV="1">
          <a:off x="3225800" y="1068882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104775</xdr:rowOff>
    </xdr:from>
    <xdr:to>
      <xdr:col>4</xdr:col>
      <xdr:colOff>482600</xdr:colOff>
      <xdr:row>62</xdr:row>
      <xdr:rowOff>114427</xdr:rowOff>
    </xdr:to>
    <xdr:cxnSp macro="">
      <xdr:nvCxnSpPr>
        <xdr:cNvPr id="135" name="直線コネクタ 134"/>
        <xdr:cNvCxnSpPr/>
      </xdr:nvCxnSpPr>
      <xdr:spPr>
        <a:xfrm>
          <a:off x="2336800" y="1073467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62</xdr:row>
      <xdr:rowOff>104775</xdr:rowOff>
    </xdr:to>
    <xdr:cxnSp macro="">
      <xdr:nvCxnSpPr>
        <xdr:cNvPr id="138" name="直線コネクタ 137"/>
        <xdr:cNvCxnSpPr/>
      </xdr:nvCxnSpPr>
      <xdr:spPr>
        <a:xfrm>
          <a:off x="1447800" y="10539222"/>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34671</xdr:rowOff>
    </xdr:from>
    <xdr:to>
      <xdr:col>7</xdr:col>
      <xdr:colOff>203200</xdr:colOff>
      <xdr:row>62</xdr:row>
      <xdr:rowOff>136271</xdr:rowOff>
    </xdr:to>
    <xdr:sp macro="" textlink="">
      <xdr:nvSpPr>
        <xdr:cNvPr id="148" name="円/楕円 147"/>
        <xdr:cNvSpPr/>
      </xdr:nvSpPr>
      <xdr:spPr>
        <a:xfrm>
          <a:off x="49022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51198</xdr:rowOff>
    </xdr:from>
    <xdr:ext cx="762000" cy="259045"/>
    <xdr:sp macro="" textlink="">
      <xdr:nvSpPr>
        <xdr:cNvPr id="149" name="財政構造の弾力性該当値テキスト"/>
        <xdr:cNvSpPr txBox="1"/>
      </xdr:nvSpPr>
      <xdr:spPr>
        <a:xfrm>
          <a:off x="50419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0" name="円/楕円 149"/>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119905</xdr:rowOff>
    </xdr:from>
    <xdr:ext cx="736600" cy="259045"/>
    <xdr:sp macro="" textlink="">
      <xdr:nvSpPr>
        <xdr:cNvPr id="151" name="テキスト ボックス 150"/>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63627</xdr:rowOff>
    </xdr:from>
    <xdr:to>
      <xdr:col>4</xdr:col>
      <xdr:colOff>533400</xdr:colOff>
      <xdr:row>62</xdr:row>
      <xdr:rowOff>165227</xdr:rowOff>
    </xdr:to>
    <xdr:sp macro="" textlink="">
      <xdr:nvSpPr>
        <xdr:cNvPr id="152" name="円/楕円 151"/>
        <xdr:cNvSpPr/>
      </xdr:nvSpPr>
      <xdr:spPr>
        <a:xfrm>
          <a:off x="3175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3954</xdr:rowOff>
    </xdr:from>
    <xdr:ext cx="762000" cy="259045"/>
    <xdr:sp macro="" textlink="">
      <xdr:nvSpPr>
        <xdr:cNvPr id="153" name="テキスト ボックス 152"/>
        <xdr:cNvSpPr txBox="1"/>
      </xdr:nvSpPr>
      <xdr:spPr>
        <a:xfrm>
          <a:off x="2844800" y="104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4" name="円/楕円 153"/>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55" name="テキスト ボックス 154"/>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6" name="円/楕円 155"/>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141749</xdr:rowOff>
    </xdr:from>
    <xdr:ext cx="762000" cy="259045"/>
    <xdr:sp macro="" textlink="">
      <xdr:nvSpPr>
        <xdr:cNvPr id="157" name="テキスト ボックス 156"/>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[147,874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前年度比１，７２１円の減となった。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人件費については前年度より新規採用職員が減（Ｈ２５：１７人→Ｈ２６：５人）となり、また議員定数削減（１８人→１４人）による議員報酬の減及び事業費支弁給与の増により人件費が減となった。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物件費については主に東日本大震災関連の業務終了等に伴い物件費が前年度を下回ったと考えられる。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53240</xdr:rowOff>
    </xdr:from>
    <xdr:to>
      <xdr:col>7</xdr:col>
      <xdr:colOff>152400</xdr:colOff>
      <xdr:row>82</xdr:row>
      <xdr:rowOff>61545</xdr:rowOff>
    </xdr:to>
    <xdr:cxnSp macro="">
      <xdr:nvCxnSpPr>
        <xdr:cNvPr id="190" name="直線コネクタ 189"/>
        <xdr:cNvCxnSpPr/>
      </xdr:nvCxnSpPr>
      <xdr:spPr>
        <a:xfrm flipV="1">
          <a:off x="4114800" y="14112140"/>
          <a:ext cx="8382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14203</xdr:rowOff>
    </xdr:from>
    <xdr:ext cx="762000" cy="259045"/>
    <xdr:sp macro="" textlink="">
      <xdr:nvSpPr>
        <xdr:cNvPr id="191" name="人件費・物件費等の状況平均値テキスト"/>
        <xdr:cNvSpPr txBox="1"/>
      </xdr:nvSpPr>
      <xdr:spPr>
        <a:xfrm>
          <a:off x="5041900" y="1390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61545</xdr:rowOff>
    </xdr:from>
    <xdr:to>
      <xdr:col>6</xdr:col>
      <xdr:colOff>0</xdr:colOff>
      <xdr:row>83</xdr:row>
      <xdr:rowOff>60139</xdr:rowOff>
    </xdr:to>
    <xdr:cxnSp macro="">
      <xdr:nvCxnSpPr>
        <xdr:cNvPr id="193" name="直線コネクタ 192"/>
        <xdr:cNvCxnSpPr/>
      </xdr:nvCxnSpPr>
      <xdr:spPr>
        <a:xfrm flipV="1">
          <a:off x="3225800" y="14120445"/>
          <a:ext cx="889000" cy="17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60139</xdr:rowOff>
    </xdr:from>
    <xdr:to>
      <xdr:col>4</xdr:col>
      <xdr:colOff>482600</xdr:colOff>
      <xdr:row>84</xdr:row>
      <xdr:rowOff>162339</xdr:rowOff>
    </xdr:to>
    <xdr:cxnSp macro="">
      <xdr:nvCxnSpPr>
        <xdr:cNvPr id="196" name="直線コネクタ 195"/>
        <xdr:cNvCxnSpPr/>
      </xdr:nvCxnSpPr>
      <xdr:spPr>
        <a:xfrm flipV="1">
          <a:off x="2336800" y="14290489"/>
          <a:ext cx="889000" cy="27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142064</xdr:rowOff>
    </xdr:from>
    <xdr:to>
      <xdr:col>3</xdr:col>
      <xdr:colOff>279400</xdr:colOff>
      <xdr:row>84</xdr:row>
      <xdr:rowOff>162339</xdr:rowOff>
    </xdr:to>
    <xdr:cxnSp macro="">
      <xdr:nvCxnSpPr>
        <xdr:cNvPr id="199" name="直線コネクタ 198"/>
        <xdr:cNvCxnSpPr/>
      </xdr:nvCxnSpPr>
      <xdr:spPr>
        <a:xfrm>
          <a:off x="1447800" y="14029514"/>
          <a:ext cx="889000" cy="53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108469</xdr:rowOff>
    </xdr:from>
    <xdr:ext cx="762000" cy="259045"/>
    <xdr:sp macro="" textlink="">
      <xdr:nvSpPr>
        <xdr:cNvPr id="201" name="テキスト ボックス 200"/>
        <xdr:cNvSpPr txBox="1"/>
      </xdr:nvSpPr>
      <xdr:spPr>
        <a:xfrm>
          <a:off x="1955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2440</xdr:rowOff>
    </xdr:from>
    <xdr:to>
      <xdr:col>7</xdr:col>
      <xdr:colOff>203200</xdr:colOff>
      <xdr:row>82</xdr:row>
      <xdr:rowOff>104040</xdr:rowOff>
    </xdr:to>
    <xdr:sp macro="" textlink="">
      <xdr:nvSpPr>
        <xdr:cNvPr id="209" name="円/楕円 208"/>
        <xdr:cNvSpPr/>
      </xdr:nvSpPr>
      <xdr:spPr>
        <a:xfrm>
          <a:off x="4902200" y="140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145967</xdr:rowOff>
    </xdr:from>
    <xdr:ext cx="762000" cy="259045"/>
    <xdr:sp macro="" textlink="">
      <xdr:nvSpPr>
        <xdr:cNvPr id="210" name="人件費・物件費等の状況該当値テキスト"/>
        <xdr:cNvSpPr txBox="1"/>
      </xdr:nvSpPr>
      <xdr:spPr>
        <a:xfrm>
          <a:off x="5041900" y="1403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147,874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10745</xdr:rowOff>
    </xdr:from>
    <xdr:to>
      <xdr:col>6</xdr:col>
      <xdr:colOff>50800</xdr:colOff>
      <xdr:row>82</xdr:row>
      <xdr:rowOff>112345</xdr:rowOff>
    </xdr:to>
    <xdr:sp macro="" textlink="">
      <xdr:nvSpPr>
        <xdr:cNvPr id="211" name="円/楕円 210"/>
        <xdr:cNvSpPr/>
      </xdr:nvSpPr>
      <xdr:spPr>
        <a:xfrm>
          <a:off x="4064000" y="1406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97122</xdr:rowOff>
    </xdr:from>
    <xdr:ext cx="736600" cy="259045"/>
    <xdr:sp macro="" textlink="">
      <xdr:nvSpPr>
        <xdr:cNvPr id="212" name="テキスト ボックス 211"/>
        <xdr:cNvSpPr txBox="1"/>
      </xdr:nvSpPr>
      <xdr:spPr>
        <a:xfrm>
          <a:off x="3733800" y="1415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149,595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9339</xdr:rowOff>
    </xdr:from>
    <xdr:to>
      <xdr:col>4</xdr:col>
      <xdr:colOff>533400</xdr:colOff>
      <xdr:row>83</xdr:row>
      <xdr:rowOff>110939</xdr:rowOff>
    </xdr:to>
    <xdr:sp macro="" textlink="">
      <xdr:nvSpPr>
        <xdr:cNvPr id="213" name="円/楕円 212"/>
        <xdr:cNvSpPr/>
      </xdr:nvSpPr>
      <xdr:spPr>
        <a:xfrm>
          <a:off x="3175000" y="142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95716</xdr:rowOff>
    </xdr:from>
    <xdr:ext cx="762000" cy="259045"/>
    <xdr:sp macro="" textlink="">
      <xdr:nvSpPr>
        <xdr:cNvPr id="214" name="テキスト ボックス 213"/>
        <xdr:cNvSpPr txBox="1"/>
      </xdr:nvSpPr>
      <xdr:spPr>
        <a:xfrm>
          <a:off x="2844800" y="1432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184,830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111539</xdr:rowOff>
    </xdr:from>
    <xdr:to>
      <xdr:col>3</xdr:col>
      <xdr:colOff>330200</xdr:colOff>
      <xdr:row>85</xdr:row>
      <xdr:rowOff>41689</xdr:rowOff>
    </xdr:to>
    <xdr:sp macro="" textlink="">
      <xdr:nvSpPr>
        <xdr:cNvPr id="215" name="円/楕円 214"/>
        <xdr:cNvSpPr/>
      </xdr:nvSpPr>
      <xdr:spPr>
        <a:xfrm>
          <a:off x="2286000" y="1451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26466</xdr:rowOff>
    </xdr:from>
    <xdr:ext cx="762000" cy="259045"/>
    <xdr:sp macro="" textlink="">
      <xdr:nvSpPr>
        <xdr:cNvPr id="216" name="テキスト ボックス 215"/>
        <xdr:cNvSpPr txBox="1"/>
      </xdr:nvSpPr>
      <xdr:spPr>
        <a:xfrm>
          <a:off x="1955800" y="1459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241,533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91264</xdr:rowOff>
    </xdr:from>
    <xdr:to>
      <xdr:col>2</xdr:col>
      <xdr:colOff>127000</xdr:colOff>
      <xdr:row>82</xdr:row>
      <xdr:rowOff>21414</xdr:rowOff>
    </xdr:to>
    <xdr:sp macro="" textlink="">
      <xdr:nvSpPr>
        <xdr:cNvPr id="217" name="円/楕円 216"/>
        <xdr:cNvSpPr/>
      </xdr:nvSpPr>
      <xdr:spPr>
        <a:xfrm>
          <a:off x="1397000" y="139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6191</xdr:rowOff>
    </xdr:from>
    <xdr:ext cx="762000" cy="259045"/>
    <xdr:sp macro="" textlink="">
      <xdr:nvSpPr>
        <xdr:cNvPr id="218" name="テキスト ボックス 217"/>
        <xdr:cNvSpPr txBox="1"/>
      </xdr:nvSpPr>
      <xdr:spPr>
        <a:xfrm>
          <a:off x="1066800" y="140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前年度比０．５ポイント増になったものの、類似団体及び全国町村平均を大きく下回っている。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今後は給与水準の適正維持に努める。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52916</xdr:rowOff>
    </xdr:to>
    <xdr:cxnSp macro="">
      <xdr:nvCxnSpPr>
        <xdr:cNvPr id="252" name="直線コネクタ 251"/>
        <xdr:cNvCxnSpPr/>
      </xdr:nvCxnSpPr>
      <xdr:spPr>
        <a:xfrm>
          <a:off x="16179800" y="142430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87</xdr:row>
      <xdr:rowOff>18627</xdr:rowOff>
    </xdr:to>
    <xdr:cxnSp macro="">
      <xdr:nvCxnSpPr>
        <xdr:cNvPr id="255" name="直線コネクタ 254"/>
        <xdr:cNvCxnSpPr/>
      </xdr:nvCxnSpPr>
      <xdr:spPr>
        <a:xfrm flipV="1">
          <a:off x="15290800" y="1424305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18627</xdr:rowOff>
    </xdr:to>
    <xdr:cxnSp macro="">
      <xdr:nvCxnSpPr>
        <xdr:cNvPr id="258" name="直線コネクタ 257"/>
        <xdr:cNvCxnSpPr/>
      </xdr:nvCxnSpPr>
      <xdr:spPr>
        <a:xfrm>
          <a:off x="14401800" y="149267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87</xdr:row>
      <xdr:rowOff>10584</xdr:rowOff>
    </xdr:to>
    <xdr:cxnSp macro="">
      <xdr:nvCxnSpPr>
        <xdr:cNvPr id="261" name="直線コネクタ 260"/>
        <xdr:cNvCxnSpPr/>
      </xdr:nvCxnSpPr>
      <xdr:spPr>
        <a:xfrm>
          <a:off x="13512800" y="1428326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1" name="円/楕円 270"/>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2"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3" name="円/楕円 272"/>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4" name="テキスト ボックス 273"/>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75" name="円/楕円 274"/>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79604</xdr:rowOff>
    </xdr:from>
    <xdr:ext cx="762000" cy="259045"/>
    <xdr:sp macro="" textlink="">
      <xdr:nvSpPr>
        <xdr:cNvPr id="276" name="テキスト ボックス 275"/>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77" name="円/楕円 276"/>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78" name="テキスト ボックス 27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79" name="円/楕円 278"/>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0" name="テキスト ボックス 279"/>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類似団体、宮城県平均及び全国平均を上回り、前年度比０．６１ポイント増となっている。</a:t>
          </a:r>
          <a:endParaRPr kumimoji="1" lang="en-US" altLang="ja-JP" sz="1300">
            <a:latin typeface="ＭＳ Ｐゴシック"/>
          </a:endParaRPr>
        </a:p>
        <a:p>
          <a:r>
            <a:rPr kumimoji="1" lang="ja-JP" altLang="en-US" sz="1300">
              <a:latin typeface="ＭＳ Ｐゴシック"/>
            </a:rPr>
            <a:t>　東日本大震災からの復旧事業対応や前年度の保育士等の専門職の退職者に伴い専門職の採用を行ったことにより微増となった。今後も継続して適正な定員管理に努める。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68721</xdr:rowOff>
    </xdr:from>
    <xdr:to>
      <xdr:col>24</xdr:col>
      <xdr:colOff>558800</xdr:colOff>
      <xdr:row>63</xdr:row>
      <xdr:rowOff>150495</xdr:rowOff>
    </xdr:to>
    <xdr:cxnSp macro="">
      <xdr:nvCxnSpPr>
        <xdr:cNvPr id="315" name="直線コネクタ 314"/>
        <xdr:cNvCxnSpPr/>
      </xdr:nvCxnSpPr>
      <xdr:spPr>
        <a:xfrm>
          <a:off x="16179800" y="10870071"/>
          <a:ext cx="8382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52635</xdr:rowOff>
    </xdr:from>
    <xdr:to>
      <xdr:col>23</xdr:col>
      <xdr:colOff>406400</xdr:colOff>
      <xdr:row>63</xdr:row>
      <xdr:rowOff>68721</xdr:rowOff>
    </xdr:to>
    <xdr:cxnSp macro="">
      <xdr:nvCxnSpPr>
        <xdr:cNvPr id="318" name="直線コネクタ 317"/>
        <xdr:cNvCxnSpPr/>
      </xdr:nvCxnSpPr>
      <xdr:spPr>
        <a:xfrm>
          <a:off x="15290800" y="10853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162419</xdr:rowOff>
    </xdr:from>
    <xdr:to>
      <xdr:col>22</xdr:col>
      <xdr:colOff>203200</xdr:colOff>
      <xdr:row>63</xdr:row>
      <xdr:rowOff>52635</xdr:rowOff>
    </xdr:to>
    <xdr:cxnSp macro="">
      <xdr:nvCxnSpPr>
        <xdr:cNvPr id="321" name="直線コネクタ 320"/>
        <xdr:cNvCxnSpPr/>
      </xdr:nvCxnSpPr>
      <xdr:spPr>
        <a:xfrm>
          <a:off x="14401800" y="10792319"/>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130246</xdr:rowOff>
    </xdr:from>
    <xdr:to>
      <xdr:col>21</xdr:col>
      <xdr:colOff>0</xdr:colOff>
      <xdr:row>62</xdr:row>
      <xdr:rowOff>162419</xdr:rowOff>
    </xdr:to>
    <xdr:cxnSp macro="">
      <xdr:nvCxnSpPr>
        <xdr:cNvPr id="324" name="直線コネクタ 323"/>
        <xdr:cNvCxnSpPr/>
      </xdr:nvCxnSpPr>
      <xdr:spPr>
        <a:xfrm>
          <a:off x="13512800" y="1076014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99695</xdr:rowOff>
    </xdr:from>
    <xdr:to>
      <xdr:col>24</xdr:col>
      <xdr:colOff>609600</xdr:colOff>
      <xdr:row>64</xdr:row>
      <xdr:rowOff>29845</xdr:rowOff>
    </xdr:to>
    <xdr:sp macro="" textlink="">
      <xdr:nvSpPr>
        <xdr:cNvPr id="334" name="円/楕円 333"/>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71772</xdr:rowOff>
    </xdr:from>
    <xdr:ext cx="762000" cy="259045"/>
    <xdr:sp macro="" textlink="">
      <xdr:nvSpPr>
        <xdr:cNvPr id="335"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17921</xdr:rowOff>
    </xdr:from>
    <xdr:to>
      <xdr:col>23</xdr:col>
      <xdr:colOff>457200</xdr:colOff>
      <xdr:row>63</xdr:row>
      <xdr:rowOff>119521</xdr:rowOff>
    </xdr:to>
    <xdr:sp macro="" textlink="">
      <xdr:nvSpPr>
        <xdr:cNvPr id="336" name="円/楕円 335"/>
        <xdr:cNvSpPr/>
      </xdr:nvSpPr>
      <xdr:spPr>
        <a:xfrm>
          <a:off x="16129000" y="108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104298</xdr:rowOff>
    </xdr:from>
    <xdr:ext cx="736600" cy="259045"/>
    <xdr:sp macro="" textlink="">
      <xdr:nvSpPr>
        <xdr:cNvPr id="337" name="テキスト ボックス 336"/>
        <xdr:cNvSpPr txBox="1"/>
      </xdr:nvSpPr>
      <xdr:spPr>
        <a:xfrm>
          <a:off x="15798800" y="1090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1835</xdr:rowOff>
    </xdr:from>
    <xdr:to>
      <xdr:col>22</xdr:col>
      <xdr:colOff>254000</xdr:colOff>
      <xdr:row>63</xdr:row>
      <xdr:rowOff>103435</xdr:rowOff>
    </xdr:to>
    <xdr:sp macro="" textlink="">
      <xdr:nvSpPr>
        <xdr:cNvPr id="338" name="円/楕円 337"/>
        <xdr:cNvSpPr/>
      </xdr:nvSpPr>
      <xdr:spPr>
        <a:xfrm>
          <a:off x="15240000" y="108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88212</xdr:rowOff>
    </xdr:from>
    <xdr:ext cx="762000" cy="259045"/>
    <xdr:sp macro="" textlink="">
      <xdr:nvSpPr>
        <xdr:cNvPr id="339" name="テキスト ボックス 338"/>
        <xdr:cNvSpPr txBox="1"/>
      </xdr:nvSpPr>
      <xdr:spPr>
        <a:xfrm>
          <a:off x="14909800" y="1088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111619</xdr:rowOff>
    </xdr:from>
    <xdr:to>
      <xdr:col>21</xdr:col>
      <xdr:colOff>50800</xdr:colOff>
      <xdr:row>63</xdr:row>
      <xdr:rowOff>41769</xdr:rowOff>
    </xdr:to>
    <xdr:sp macro="" textlink="">
      <xdr:nvSpPr>
        <xdr:cNvPr id="340" name="円/楕円 339"/>
        <xdr:cNvSpPr/>
      </xdr:nvSpPr>
      <xdr:spPr>
        <a:xfrm>
          <a:off x="14351000" y="107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26546</xdr:rowOff>
    </xdr:from>
    <xdr:ext cx="762000" cy="259045"/>
    <xdr:sp macro="" textlink="">
      <xdr:nvSpPr>
        <xdr:cNvPr id="341" name="テキスト ボックス 340"/>
        <xdr:cNvSpPr txBox="1"/>
      </xdr:nvSpPr>
      <xdr:spPr>
        <a:xfrm>
          <a:off x="14020800" y="1082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79446</xdr:rowOff>
    </xdr:from>
    <xdr:to>
      <xdr:col>19</xdr:col>
      <xdr:colOff>533400</xdr:colOff>
      <xdr:row>63</xdr:row>
      <xdr:rowOff>9596</xdr:rowOff>
    </xdr:to>
    <xdr:sp macro="" textlink="">
      <xdr:nvSpPr>
        <xdr:cNvPr id="342" name="円/楕円 341"/>
        <xdr:cNvSpPr/>
      </xdr:nvSpPr>
      <xdr:spPr>
        <a:xfrm>
          <a:off x="13462000" y="10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165823</xdr:rowOff>
    </xdr:from>
    <xdr:ext cx="762000" cy="259045"/>
    <xdr:sp macro="" textlink="">
      <xdr:nvSpPr>
        <xdr:cNvPr id="343" name="テキスト ボックス 342"/>
        <xdr:cNvSpPr txBox="1"/>
      </xdr:nvSpPr>
      <xdr:spPr>
        <a:xfrm>
          <a:off x="13131800" y="1079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類似団体平均を下回り、前年度比０．３ポイント減となった。</a:t>
          </a:r>
          <a:endParaRPr kumimoji="1" lang="en-US" altLang="ja-JP" sz="1300">
            <a:latin typeface="ＭＳ Ｐゴシック"/>
          </a:endParaRPr>
        </a:p>
        <a:p>
          <a:r>
            <a:rPr kumimoji="1" lang="ja-JP" altLang="en-US" sz="1300">
              <a:latin typeface="ＭＳ Ｐゴシック"/>
            </a:rPr>
            <a:t>　事業の事務精査等により新規起債の発行について見直しによるものであり、今後も引き続き水準を抑える。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62654</xdr:rowOff>
    </xdr:to>
    <xdr:cxnSp macro="">
      <xdr:nvCxnSpPr>
        <xdr:cNvPr id="377" name="直線コネクタ 376"/>
        <xdr:cNvCxnSpPr/>
      </xdr:nvCxnSpPr>
      <xdr:spPr>
        <a:xfrm flipV="1">
          <a:off x="16179800" y="68965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40</xdr:row>
      <xdr:rowOff>110913</xdr:rowOff>
    </xdr:to>
    <xdr:cxnSp macro="">
      <xdr:nvCxnSpPr>
        <xdr:cNvPr id="380" name="直線コネクタ 379"/>
        <xdr:cNvCxnSpPr/>
      </xdr:nvCxnSpPr>
      <xdr:spPr>
        <a:xfrm flipV="1">
          <a:off x="15290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41</xdr:row>
      <xdr:rowOff>44027</xdr:rowOff>
    </xdr:to>
    <xdr:cxnSp macro="">
      <xdr:nvCxnSpPr>
        <xdr:cNvPr id="383" name="直線コネクタ 382"/>
        <xdr:cNvCxnSpPr/>
      </xdr:nvCxnSpPr>
      <xdr:spPr>
        <a:xfrm flipV="1">
          <a:off x="14401800" y="69689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148590</xdr:rowOff>
    </xdr:to>
    <xdr:cxnSp macro="">
      <xdr:nvCxnSpPr>
        <xdr:cNvPr id="386" name="直線コネクタ 385"/>
        <xdr:cNvCxnSpPr/>
      </xdr:nvCxnSpPr>
      <xdr:spPr>
        <a:xfrm flipV="1">
          <a:off x="13512800" y="707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96" name="円/楕円 395"/>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397"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398" name="円/楕円 397"/>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399" name="テキスト ボックス 398"/>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0" name="円/楕円 399"/>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401" name="テキスト ボックス 400"/>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2" name="円/楕円 401"/>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3" name="テキスト ボックス 40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4" name="円/楕円 403"/>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5" name="テキスト ボックス 404"/>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前年度比２６．８ポイント減となっており、要因としては充当可能財源となる「充当可能基金」が増加したためである。</a:t>
          </a:r>
          <a:endParaRPr kumimoji="1" lang="en-US" altLang="ja-JP" sz="1300">
            <a:latin typeface="ＭＳ Ｐゴシック"/>
          </a:endParaRPr>
        </a:p>
        <a:p>
          <a:r>
            <a:rPr kumimoji="1" lang="ja-JP" altLang="en-US" sz="1300">
              <a:latin typeface="ＭＳ Ｐゴシック"/>
            </a:rPr>
            <a:t>　今後も公債費等の削減や見直しにより財政の健全化に努める。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838</xdr:rowOff>
    </xdr:from>
    <xdr:to>
      <xdr:col>24</xdr:col>
      <xdr:colOff>558800</xdr:colOff>
      <xdr:row>16</xdr:row>
      <xdr:rowOff>130175</xdr:rowOff>
    </xdr:to>
    <xdr:cxnSp macro="">
      <xdr:nvCxnSpPr>
        <xdr:cNvPr id="437" name="直線コネクタ 436"/>
        <xdr:cNvCxnSpPr/>
      </xdr:nvCxnSpPr>
      <xdr:spPr>
        <a:xfrm flipV="1">
          <a:off x="16179800" y="2744038"/>
          <a:ext cx="8382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26060</xdr:rowOff>
    </xdr:from>
    <xdr:to>
      <xdr:col>23</xdr:col>
      <xdr:colOff>406400</xdr:colOff>
      <xdr:row>16</xdr:row>
      <xdr:rowOff>130175</xdr:rowOff>
    </xdr:to>
    <xdr:cxnSp macro="">
      <xdr:nvCxnSpPr>
        <xdr:cNvPr id="440" name="直線コネクタ 439"/>
        <xdr:cNvCxnSpPr/>
      </xdr:nvCxnSpPr>
      <xdr:spPr>
        <a:xfrm>
          <a:off x="15290800" y="2597810"/>
          <a:ext cx="889000" cy="2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26060</xdr:rowOff>
    </xdr:from>
    <xdr:to>
      <xdr:col>22</xdr:col>
      <xdr:colOff>203200</xdr:colOff>
      <xdr:row>15</xdr:row>
      <xdr:rowOff>124993</xdr:rowOff>
    </xdr:to>
    <xdr:cxnSp macro="">
      <xdr:nvCxnSpPr>
        <xdr:cNvPr id="443" name="直線コネクタ 442"/>
        <xdr:cNvCxnSpPr/>
      </xdr:nvCxnSpPr>
      <xdr:spPr>
        <a:xfrm flipV="1">
          <a:off x="14401800" y="2597810"/>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124993</xdr:rowOff>
    </xdr:from>
    <xdr:to>
      <xdr:col>21</xdr:col>
      <xdr:colOff>0</xdr:colOff>
      <xdr:row>15</xdr:row>
      <xdr:rowOff>169393</xdr:rowOff>
    </xdr:to>
    <xdr:cxnSp macro="">
      <xdr:nvCxnSpPr>
        <xdr:cNvPr id="446" name="直線コネクタ 445"/>
        <xdr:cNvCxnSpPr/>
      </xdr:nvCxnSpPr>
      <xdr:spPr>
        <a:xfrm flipV="1">
          <a:off x="13512800" y="2696743"/>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81297</xdr:rowOff>
    </xdr:from>
    <xdr:ext cx="762000" cy="259045"/>
    <xdr:sp macro="" textlink="">
      <xdr:nvSpPr>
        <xdr:cNvPr id="450" name="テキスト ボックス 449"/>
        <xdr:cNvSpPr txBox="1"/>
      </xdr:nvSpPr>
      <xdr:spPr>
        <a:xfrm>
          <a:off x="13131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121488</xdr:rowOff>
    </xdr:from>
    <xdr:to>
      <xdr:col>24</xdr:col>
      <xdr:colOff>609600</xdr:colOff>
      <xdr:row>16</xdr:row>
      <xdr:rowOff>51638</xdr:rowOff>
    </xdr:to>
    <xdr:sp macro="" textlink="">
      <xdr:nvSpPr>
        <xdr:cNvPr id="456" name="円/楕円 455"/>
        <xdr:cNvSpPr/>
      </xdr:nvSpPr>
      <xdr:spPr>
        <a:xfrm>
          <a:off x="16967200" y="26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93565</xdr:rowOff>
    </xdr:from>
    <xdr:ext cx="762000" cy="259045"/>
    <xdr:sp macro="" textlink="">
      <xdr:nvSpPr>
        <xdr:cNvPr id="457" name="将来負担の状況該当値テキスト"/>
        <xdr:cNvSpPr txBox="1"/>
      </xdr:nvSpPr>
      <xdr:spPr>
        <a:xfrm>
          <a:off x="17106900" y="26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79375</xdr:rowOff>
    </xdr:from>
    <xdr:to>
      <xdr:col>23</xdr:col>
      <xdr:colOff>457200</xdr:colOff>
      <xdr:row>17</xdr:row>
      <xdr:rowOff>9525</xdr:rowOff>
    </xdr:to>
    <xdr:sp macro="" textlink="">
      <xdr:nvSpPr>
        <xdr:cNvPr id="458" name="円/楕円 457"/>
        <xdr:cNvSpPr/>
      </xdr:nvSpPr>
      <xdr:spPr>
        <a:xfrm>
          <a:off x="16129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165752</xdr:rowOff>
    </xdr:from>
    <xdr:ext cx="736600" cy="259045"/>
    <xdr:sp macro="" textlink="">
      <xdr:nvSpPr>
        <xdr:cNvPr id="459" name="テキスト ボックス 458"/>
        <xdr:cNvSpPr txBox="1"/>
      </xdr:nvSpPr>
      <xdr:spPr>
        <a:xfrm>
          <a:off x="15798800" y="290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60" name="円/楕円 459"/>
        <xdr:cNvSpPr/>
      </xdr:nvSpPr>
      <xdr:spPr>
        <a:xfrm>
          <a:off x="152400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61" name="テキスト ボックス 460"/>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74193</xdr:rowOff>
    </xdr:from>
    <xdr:to>
      <xdr:col>21</xdr:col>
      <xdr:colOff>50800</xdr:colOff>
      <xdr:row>16</xdr:row>
      <xdr:rowOff>4343</xdr:rowOff>
    </xdr:to>
    <xdr:sp macro="" textlink="">
      <xdr:nvSpPr>
        <xdr:cNvPr id="462" name="円/楕円 461"/>
        <xdr:cNvSpPr/>
      </xdr:nvSpPr>
      <xdr:spPr>
        <a:xfrm>
          <a:off x="14351000" y="26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14520</xdr:rowOff>
    </xdr:from>
    <xdr:ext cx="762000" cy="259045"/>
    <xdr:sp macro="" textlink="">
      <xdr:nvSpPr>
        <xdr:cNvPr id="463" name="テキスト ボックス 462"/>
        <xdr:cNvSpPr txBox="1"/>
      </xdr:nvSpPr>
      <xdr:spPr>
        <a:xfrm>
          <a:off x="14020800" y="241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118593</xdr:rowOff>
    </xdr:from>
    <xdr:to>
      <xdr:col>19</xdr:col>
      <xdr:colOff>533400</xdr:colOff>
      <xdr:row>16</xdr:row>
      <xdr:rowOff>48743</xdr:rowOff>
    </xdr:to>
    <xdr:sp macro="" textlink="">
      <xdr:nvSpPr>
        <xdr:cNvPr id="464" name="円/楕円 463"/>
        <xdr:cNvSpPr/>
      </xdr:nvSpPr>
      <xdr:spPr>
        <a:xfrm>
          <a:off x="13462000" y="26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58920</xdr:rowOff>
    </xdr:from>
    <xdr:ext cx="762000" cy="259045"/>
    <xdr:sp macro="" textlink="">
      <xdr:nvSpPr>
        <xdr:cNvPr id="465" name="テキスト ボックス 464"/>
        <xdr:cNvSpPr txBox="1"/>
      </xdr:nvSpPr>
      <xdr:spPr>
        <a:xfrm>
          <a:off x="13131800" y="24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宮城県松島町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14,939
14,897
53.56
23,889,538
15,812,815
4,312,727
3,903,879
6,323,098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60.7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類似団体及び宮城県平均を下回り、前年度比１．３ポイント減となっている。</a:t>
          </a:r>
          <a:endParaRPr kumimoji="1" lang="en-US" altLang="ja-JP" sz="1300">
            <a:latin typeface="ＭＳ Ｐゴシック"/>
          </a:endParaRPr>
        </a:p>
        <a:p>
          <a:r>
            <a:rPr kumimoji="1" lang="ja-JP" altLang="en-US" sz="1300">
              <a:latin typeface="ＭＳ Ｐゴシック"/>
            </a:rPr>
            <a:t>　議員定数削減による議員報酬の減及び事業費支弁給与の増により人件費が減となった。今後も継続的に給与適正及び定員管理により人件費の抑制に努める。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65278</xdr:rowOff>
    </xdr:to>
    <xdr:cxnSp macro="">
      <xdr:nvCxnSpPr>
        <xdr:cNvPr id="62" name="直線コネクタ 61"/>
        <xdr:cNvCxnSpPr/>
      </xdr:nvCxnSpPr>
      <xdr:spPr>
        <a:xfrm flipV="1">
          <a:off x="3987800" y="6349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161290</xdr:rowOff>
    </xdr:to>
    <xdr:cxnSp macro="">
      <xdr:nvCxnSpPr>
        <xdr:cNvPr id="65" name="直線コネクタ 64"/>
        <xdr:cNvCxnSpPr/>
      </xdr:nvCxnSpPr>
      <xdr:spPr>
        <a:xfrm flipV="1">
          <a:off x="3098800" y="64089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21844</xdr:rowOff>
    </xdr:to>
    <xdr:cxnSp macro="">
      <xdr:nvCxnSpPr>
        <xdr:cNvPr id="68" name="直線コネクタ 67"/>
        <xdr:cNvCxnSpPr/>
      </xdr:nvCxnSpPr>
      <xdr:spPr>
        <a:xfrm flipV="1">
          <a:off x="2209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38</xdr:row>
      <xdr:rowOff>21844</xdr:rowOff>
    </xdr:to>
    <xdr:cxnSp macro="">
      <xdr:nvCxnSpPr>
        <xdr:cNvPr id="71" name="直線コネクタ 70"/>
        <xdr:cNvCxnSpPr/>
      </xdr:nvCxnSpPr>
      <xdr:spPr>
        <a:xfrm>
          <a:off x="1320800" y="63860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1" name="円/楕円 80"/>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143019</xdr:rowOff>
    </xdr:from>
    <xdr:ext cx="762000" cy="259045"/>
    <xdr:sp macro="" textlink="">
      <xdr:nvSpPr>
        <xdr:cNvPr id="82"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3" name="円/楕円 82"/>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4" name="テキスト ボックス 83"/>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5" name="円/楕円 84"/>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6" name="テキスト ボックス 85"/>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7" name="円/楕円 86"/>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88" name="テキスト ボックス 87"/>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89" name="円/楕円 88"/>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90" name="テキスト ボックス 89"/>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前年度比１．１ポイント増となっている。公民館等の施設改修・管理等に要する経費により増加している。今後も事業の見直しにより経費削減に努める。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118836</xdr:rowOff>
    </xdr:to>
    <xdr:cxnSp macro="">
      <xdr:nvCxnSpPr>
        <xdr:cNvPr id="125" name="直線コネクタ 124"/>
        <xdr:cNvCxnSpPr/>
      </xdr:nvCxnSpPr>
      <xdr:spPr>
        <a:xfrm>
          <a:off x="15671800" y="261874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107406</xdr:rowOff>
    </xdr:from>
    <xdr:to>
      <xdr:col>22</xdr:col>
      <xdr:colOff>565150</xdr:colOff>
      <xdr:row>15</xdr:row>
      <xdr:rowOff>46990</xdr:rowOff>
    </xdr:to>
    <xdr:cxnSp macro="">
      <xdr:nvCxnSpPr>
        <xdr:cNvPr id="128" name="直線コネクタ 127"/>
        <xdr:cNvCxnSpPr/>
      </xdr:nvCxnSpPr>
      <xdr:spPr>
        <a:xfrm>
          <a:off x="14782800" y="250770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107406</xdr:rowOff>
    </xdr:from>
    <xdr:to>
      <xdr:col>21</xdr:col>
      <xdr:colOff>361950</xdr:colOff>
      <xdr:row>14</xdr:row>
      <xdr:rowOff>140063</xdr:rowOff>
    </xdr:to>
    <xdr:cxnSp macro="">
      <xdr:nvCxnSpPr>
        <xdr:cNvPr id="131" name="直線コネクタ 130"/>
        <xdr:cNvCxnSpPr/>
      </xdr:nvCxnSpPr>
      <xdr:spPr>
        <a:xfrm flipV="1">
          <a:off x="13893800" y="2507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87812</xdr:rowOff>
    </xdr:from>
    <xdr:to>
      <xdr:col>20</xdr:col>
      <xdr:colOff>158750</xdr:colOff>
      <xdr:row>14</xdr:row>
      <xdr:rowOff>140063</xdr:rowOff>
    </xdr:to>
    <xdr:cxnSp macro="">
      <xdr:nvCxnSpPr>
        <xdr:cNvPr id="134" name="直線コネクタ 133"/>
        <xdr:cNvCxnSpPr/>
      </xdr:nvCxnSpPr>
      <xdr:spPr>
        <a:xfrm>
          <a:off x="13004800" y="24881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4" name="円/楕円 143"/>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5"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6" name="円/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56606</xdr:rowOff>
    </xdr:from>
    <xdr:to>
      <xdr:col>21</xdr:col>
      <xdr:colOff>412750</xdr:colOff>
      <xdr:row>14</xdr:row>
      <xdr:rowOff>158206</xdr:rowOff>
    </xdr:to>
    <xdr:sp macro="" textlink="">
      <xdr:nvSpPr>
        <xdr:cNvPr id="148" name="円/楕円 147"/>
        <xdr:cNvSpPr/>
      </xdr:nvSpPr>
      <xdr:spPr>
        <a:xfrm>
          <a:off x="14732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168383</xdr:rowOff>
    </xdr:from>
    <xdr:ext cx="762000" cy="259045"/>
    <xdr:sp macro="" textlink="">
      <xdr:nvSpPr>
        <xdr:cNvPr id="149" name="テキスト ボックス 148"/>
        <xdr:cNvSpPr txBox="1"/>
      </xdr:nvSpPr>
      <xdr:spPr>
        <a:xfrm>
          <a:off x="14401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89263</xdr:rowOff>
    </xdr:from>
    <xdr:to>
      <xdr:col>20</xdr:col>
      <xdr:colOff>209550</xdr:colOff>
      <xdr:row>15</xdr:row>
      <xdr:rowOff>19413</xdr:rowOff>
    </xdr:to>
    <xdr:sp macro="" textlink="">
      <xdr:nvSpPr>
        <xdr:cNvPr id="150" name="円/楕円 149"/>
        <xdr:cNvSpPr/>
      </xdr:nvSpPr>
      <xdr:spPr>
        <a:xfrm>
          <a:off x="13843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29590</xdr:rowOff>
    </xdr:from>
    <xdr:ext cx="762000" cy="259045"/>
    <xdr:sp macro="" textlink="">
      <xdr:nvSpPr>
        <xdr:cNvPr id="151" name="テキスト ボックス 150"/>
        <xdr:cNvSpPr txBox="1"/>
      </xdr:nvSpPr>
      <xdr:spPr>
        <a:xfrm>
          <a:off x="13512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37012</xdr:rowOff>
    </xdr:from>
    <xdr:to>
      <xdr:col>19</xdr:col>
      <xdr:colOff>6350</xdr:colOff>
      <xdr:row>14</xdr:row>
      <xdr:rowOff>138612</xdr:rowOff>
    </xdr:to>
    <xdr:sp macro="" textlink="">
      <xdr:nvSpPr>
        <xdr:cNvPr id="152" name="円/楕円 151"/>
        <xdr:cNvSpPr/>
      </xdr:nvSpPr>
      <xdr:spPr>
        <a:xfrm>
          <a:off x="12954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148789</xdr:rowOff>
    </xdr:from>
    <xdr:ext cx="762000" cy="259045"/>
    <xdr:sp macro="" textlink="">
      <xdr:nvSpPr>
        <xdr:cNvPr id="153" name="テキスト ボックス 152"/>
        <xdr:cNvSpPr txBox="1"/>
      </xdr:nvSpPr>
      <xdr:spPr>
        <a:xfrm>
          <a:off x="12623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類似団体及び宮城県平均を下回っているが、子ども医療費助成や高齢化率の上昇に伴い扶助費が増加傾向にある。</a:t>
          </a:r>
          <a:endParaRPr kumimoji="1" lang="en-US" altLang="ja-JP" sz="1300">
            <a:latin typeface="ＭＳ Ｐゴシック"/>
          </a:endParaRPr>
        </a:p>
        <a:p>
          <a:r>
            <a:rPr kumimoji="1" lang="ja-JP" altLang="en-US" sz="1300">
              <a:latin typeface="ＭＳ Ｐゴシック"/>
            </a:rPr>
            <a:t>　今後も上昇が見込まれることから、各種手当ての見直しなど適切に行うようにする。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118835</xdr:rowOff>
    </xdr:to>
    <xdr:cxnSp macro="">
      <xdr:nvCxnSpPr>
        <xdr:cNvPr id="188" name="直線コネクタ 187"/>
        <xdr:cNvCxnSpPr/>
      </xdr:nvCxnSpPr>
      <xdr:spPr>
        <a:xfrm>
          <a:off x="3987800" y="91893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102507</xdr:rowOff>
    </xdr:to>
    <xdr:cxnSp macro="">
      <xdr:nvCxnSpPr>
        <xdr:cNvPr id="191" name="直線コネクタ 190"/>
        <xdr:cNvCxnSpPr/>
      </xdr:nvCxnSpPr>
      <xdr:spPr>
        <a:xfrm>
          <a:off x="3098800" y="9189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53522</xdr:rowOff>
    </xdr:from>
    <xdr:to>
      <xdr:col>4</xdr:col>
      <xdr:colOff>346075</xdr:colOff>
      <xdr:row>53</xdr:row>
      <xdr:rowOff>102507</xdr:rowOff>
    </xdr:to>
    <xdr:cxnSp macro="">
      <xdr:nvCxnSpPr>
        <xdr:cNvPr id="194" name="直線コネクタ 193"/>
        <xdr:cNvCxnSpPr/>
      </xdr:nvCxnSpPr>
      <xdr:spPr>
        <a:xfrm>
          <a:off x="2209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53522</xdr:rowOff>
    </xdr:to>
    <xdr:cxnSp macro="">
      <xdr:nvCxnSpPr>
        <xdr:cNvPr id="197" name="直線コネクタ 196"/>
        <xdr:cNvCxnSpPr/>
      </xdr:nvCxnSpPr>
      <xdr:spPr>
        <a:xfrm>
          <a:off x="1320800" y="9107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7" name="円/楕円 206"/>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148062</xdr:rowOff>
    </xdr:from>
    <xdr:ext cx="762000" cy="259045"/>
    <xdr:sp macro="" textlink="">
      <xdr:nvSpPr>
        <xdr:cNvPr id="208"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9" name="円/楕円 208"/>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10" name="テキスト ボックス 209"/>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11" name="円/楕円 210"/>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12" name="テキスト ボックス 211"/>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13" name="円/楕円 212"/>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4" name="テキスト ボックス 213"/>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5" name="円/楕円 214"/>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6" name="テキスト ボックス 215"/>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前年度比１．９ポイント増となり、類似団体・宮城県平均を大きく上回っている。災害復旧・雨水対策事業により下水道事業特別会計への繰出金が増となったことによるものである。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163576</xdr:rowOff>
    </xdr:from>
    <xdr:to>
      <xdr:col>24</xdr:col>
      <xdr:colOff>31750</xdr:colOff>
      <xdr:row>59</xdr:row>
      <xdr:rowOff>78994</xdr:rowOff>
    </xdr:to>
    <xdr:cxnSp macro="">
      <xdr:nvCxnSpPr>
        <xdr:cNvPr id="246" name="直線コネクタ 245"/>
        <xdr:cNvCxnSpPr/>
      </xdr:nvCxnSpPr>
      <xdr:spPr>
        <a:xfrm>
          <a:off x="15671800" y="101076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163576</xdr:rowOff>
    </xdr:from>
    <xdr:to>
      <xdr:col>22</xdr:col>
      <xdr:colOff>565150</xdr:colOff>
      <xdr:row>59</xdr:row>
      <xdr:rowOff>24130</xdr:rowOff>
    </xdr:to>
    <xdr:cxnSp macro="">
      <xdr:nvCxnSpPr>
        <xdr:cNvPr id="249" name="直線コネクタ 248"/>
        <xdr:cNvCxnSpPr/>
      </xdr:nvCxnSpPr>
      <xdr:spPr>
        <a:xfrm flipV="1">
          <a:off x="14782800" y="10107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113284</xdr:rowOff>
    </xdr:from>
    <xdr:to>
      <xdr:col>21</xdr:col>
      <xdr:colOff>361950</xdr:colOff>
      <xdr:row>59</xdr:row>
      <xdr:rowOff>24130</xdr:rowOff>
    </xdr:to>
    <xdr:cxnSp macro="">
      <xdr:nvCxnSpPr>
        <xdr:cNvPr id="252" name="直線コネクタ 251"/>
        <xdr:cNvCxnSpPr/>
      </xdr:nvCxnSpPr>
      <xdr:spPr>
        <a:xfrm>
          <a:off x="13893800" y="10057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152146</xdr:rowOff>
    </xdr:from>
    <xdr:to>
      <xdr:col>20</xdr:col>
      <xdr:colOff>158750</xdr:colOff>
      <xdr:row>58</xdr:row>
      <xdr:rowOff>113284</xdr:rowOff>
    </xdr:to>
    <xdr:cxnSp macro="">
      <xdr:nvCxnSpPr>
        <xdr:cNvPr id="255" name="直線コネクタ 254"/>
        <xdr:cNvCxnSpPr/>
      </xdr:nvCxnSpPr>
      <xdr:spPr>
        <a:xfrm>
          <a:off x="13004800" y="992479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28194</xdr:rowOff>
    </xdr:from>
    <xdr:to>
      <xdr:col>24</xdr:col>
      <xdr:colOff>82550</xdr:colOff>
      <xdr:row>59</xdr:row>
      <xdr:rowOff>129794</xdr:rowOff>
    </xdr:to>
    <xdr:sp macro="" textlink="">
      <xdr:nvSpPr>
        <xdr:cNvPr id="265" name="円/楕円 264"/>
        <xdr:cNvSpPr/>
      </xdr:nvSpPr>
      <xdr:spPr>
        <a:xfrm>
          <a:off x="164592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271</xdr:rowOff>
    </xdr:from>
    <xdr:ext cx="762000" cy="259045"/>
    <xdr:sp macro="" textlink="">
      <xdr:nvSpPr>
        <xdr:cNvPr id="266" name="その他該当値テキスト"/>
        <xdr:cNvSpPr txBox="1"/>
      </xdr:nvSpPr>
      <xdr:spPr>
        <a:xfrm>
          <a:off x="165989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112776</xdr:rowOff>
    </xdr:from>
    <xdr:to>
      <xdr:col>22</xdr:col>
      <xdr:colOff>615950</xdr:colOff>
      <xdr:row>59</xdr:row>
      <xdr:rowOff>42926</xdr:rowOff>
    </xdr:to>
    <xdr:sp macro="" textlink="">
      <xdr:nvSpPr>
        <xdr:cNvPr id="267" name="円/楕円 266"/>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27703</xdr:rowOff>
    </xdr:from>
    <xdr:ext cx="736600" cy="259045"/>
    <xdr:sp macro="" textlink="">
      <xdr:nvSpPr>
        <xdr:cNvPr id="268" name="テキスト ボックス 267"/>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69" name="円/楕円 268"/>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0" name="テキスト ボックス 269"/>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62484</xdr:rowOff>
    </xdr:from>
    <xdr:to>
      <xdr:col>20</xdr:col>
      <xdr:colOff>209550</xdr:colOff>
      <xdr:row>58</xdr:row>
      <xdr:rowOff>164084</xdr:rowOff>
    </xdr:to>
    <xdr:sp macro="" textlink="">
      <xdr:nvSpPr>
        <xdr:cNvPr id="271" name="円/楕円 270"/>
        <xdr:cNvSpPr/>
      </xdr:nvSpPr>
      <xdr:spPr>
        <a:xfrm>
          <a:off x="138430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148861</xdr:rowOff>
    </xdr:from>
    <xdr:ext cx="762000" cy="259045"/>
    <xdr:sp macro="" textlink="">
      <xdr:nvSpPr>
        <xdr:cNvPr id="272" name="テキスト ボックス 271"/>
        <xdr:cNvSpPr txBox="1"/>
      </xdr:nvSpPr>
      <xdr:spPr>
        <a:xfrm>
          <a:off x="13512800" y="100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101346</xdr:rowOff>
    </xdr:from>
    <xdr:to>
      <xdr:col>19</xdr:col>
      <xdr:colOff>6350</xdr:colOff>
      <xdr:row>58</xdr:row>
      <xdr:rowOff>31496</xdr:rowOff>
    </xdr:to>
    <xdr:sp macro="" textlink="">
      <xdr:nvSpPr>
        <xdr:cNvPr id="273" name="円/楕円 272"/>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16273</xdr:rowOff>
    </xdr:from>
    <xdr:ext cx="762000" cy="259045"/>
    <xdr:sp macro="" textlink="">
      <xdr:nvSpPr>
        <xdr:cNvPr id="274" name="テキスト ボックス 273"/>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前年度比０．３ポイント減となっている。今後も各種団体への補助金の見直しに努める。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30988</xdr:rowOff>
    </xdr:to>
    <xdr:cxnSp macro="">
      <xdr:nvCxnSpPr>
        <xdr:cNvPr id="304" name="直線コネクタ 303"/>
        <xdr:cNvCxnSpPr/>
      </xdr:nvCxnSpPr>
      <xdr:spPr>
        <a:xfrm flipV="1">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30988</xdr:rowOff>
    </xdr:to>
    <xdr:cxnSp macro="">
      <xdr:nvCxnSpPr>
        <xdr:cNvPr id="307" name="直線コネクタ 306"/>
        <xdr:cNvCxnSpPr/>
      </xdr:nvCxnSpPr>
      <xdr:spPr>
        <a:xfrm>
          <a:off x="14782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17272</xdr:rowOff>
    </xdr:from>
    <xdr:to>
      <xdr:col>21</xdr:col>
      <xdr:colOff>361950</xdr:colOff>
      <xdr:row>36</xdr:row>
      <xdr:rowOff>30988</xdr:rowOff>
    </xdr:to>
    <xdr:cxnSp macro="">
      <xdr:nvCxnSpPr>
        <xdr:cNvPr id="310" name="直線コネクタ 309"/>
        <xdr:cNvCxnSpPr/>
      </xdr:nvCxnSpPr>
      <xdr:spPr>
        <a:xfrm>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17272</xdr:rowOff>
    </xdr:to>
    <xdr:cxnSp macro="">
      <xdr:nvCxnSpPr>
        <xdr:cNvPr id="313" name="直線コネクタ 312"/>
        <xdr:cNvCxnSpPr/>
      </xdr:nvCxnSpPr>
      <xdr:spPr>
        <a:xfrm>
          <a:off x="13004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3" name="円/楕円 322"/>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4"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5" name="円/楕円 324"/>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6" name="テキスト ボックス 32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7" name="円/楕円 326"/>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8" name="テキスト ボックス 32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29" name="円/楕円 328"/>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0" name="テキスト ボックス 329"/>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1" name="円/楕円 330"/>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2" name="テキスト ボックス 331"/>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前年度比０．４ポイント減となっている。地方債発行額は毎年減少しており、全国平均・宮城県平均を下回っている。今後も事業精査を行い、新規起債発行について適切な処理に努める。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33274</xdr:rowOff>
    </xdr:from>
    <xdr:to>
      <xdr:col>7</xdr:col>
      <xdr:colOff>15875</xdr:colOff>
      <xdr:row>77</xdr:row>
      <xdr:rowOff>51563</xdr:rowOff>
    </xdr:to>
    <xdr:cxnSp macro="">
      <xdr:nvCxnSpPr>
        <xdr:cNvPr id="362" name="直線コネクタ 361"/>
        <xdr:cNvCxnSpPr/>
      </xdr:nvCxnSpPr>
      <xdr:spPr>
        <a:xfrm flipV="1">
          <a:off x="3987800" y="132349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106426</xdr:rowOff>
    </xdr:to>
    <xdr:cxnSp macro="">
      <xdr:nvCxnSpPr>
        <xdr:cNvPr id="365" name="直線コネクタ 364"/>
        <xdr:cNvCxnSpPr/>
      </xdr:nvCxnSpPr>
      <xdr:spPr>
        <a:xfrm flipV="1">
          <a:off x="3098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77</xdr:row>
      <xdr:rowOff>143002</xdr:rowOff>
    </xdr:to>
    <xdr:cxnSp macro="">
      <xdr:nvCxnSpPr>
        <xdr:cNvPr id="368" name="直線コネクタ 367"/>
        <xdr:cNvCxnSpPr/>
      </xdr:nvCxnSpPr>
      <xdr:spPr>
        <a:xfrm flipV="1">
          <a:off x="2209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143002</xdr:rowOff>
    </xdr:to>
    <xdr:cxnSp macro="">
      <xdr:nvCxnSpPr>
        <xdr:cNvPr id="371" name="直線コネクタ 370"/>
        <xdr:cNvCxnSpPr/>
      </xdr:nvCxnSpPr>
      <xdr:spPr>
        <a:xfrm>
          <a:off x="1320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153924</xdr:rowOff>
    </xdr:from>
    <xdr:to>
      <xdr:col>7</xdr:col>
      <xdr:colOff>66675</xdr:colOff>
      <xdr:row>77</xdr:row>
      <xdr:rowOff>84074</xdr:rowOff>
    </xdr:to>
    <xdr:sp macro="" textlink="">
      <xdr:nvSpPr>
        <xdr:cNvPr id="381" name="円/楕円 380"/>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170451</xdr:rowOff>
    </xdr:from>
    <xdr:ext cx="762000" cy="259045"/>
    <xdr:sp macro="" textlink="">
      <xdr:nvSpPr>
        <xdr:cNvPr id="382"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3" name="円/楕円 382"/>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4" name="テキスト ボックス 383"/>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5" name="円/楕円 384"/>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86" name="テキスト ボックス 385"/>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92202</xdr:rowOff>
    </xdr:from>
    <xdr:to>
      <xdr:col>3</xdr:col>
      <xdr:colOff>193675</xdr:colOff>
      <xdr:row>78</xdr:row>
      <xdr:rowOff>22352</xdr:rowOff>
    </xdr:to>
    <xdr:sp macro="" textlink="">
      <xdr:nvSpPr>
        <xdr:cNvPr id="387" name="円/楕円 386"/>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88" name="テキスト ボックス 38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9" name="円/楕円 388"/>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0" name="テキスト ボックス 389"/>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前年度比１．５ポイント増となっている。</a:t>
          </a:r>
          <a:endParaRPr kumimoji="1" lang="en-US" altLang="ja-JP" sz="1300">
            <a:latin typeface="ＭＳ Ｐゴシック"/>
          </a:endParaRPr>
        </a:p>
        <a:p>
          <a:r>
            <a:rPr kumimoji="1" lang="ja-JP" altLang="en-US" sz="1300">
              <a:latin typeface="ＭＳ Ｐゴシック"/>
            </a:rPr>
            <a:t>　要因としては扶助費・物件費等の増加によるものである。今後も行政の効率化に努める。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77</xdr:row>
      <xdr:rowOff>165100</xdr:rowOff>
    </xdr:to>
    <xdr:cxnSp macro="">
      <xdr:nvCxnSpPr>
        <xdr:cNvPr id="423" name="直線コネクタ 422"/>
        <xdr:cNvCxnSpPr/>
      </xdr:nvCxnSpPr>
      <xdr:spPr>
        <a:xfrm>
          <a:off x="15671800" y="1330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77</xdr:row>
      <xdr:rowOff>149861</xdr:rowOff>
    </xdr:to>
    <xdr:cxnSp macro="">
      <xdr:nvCxnSpPr>
        <xdr:cNvPr id="426" name="直線コネクタ 425"/>
        <xdr:cNvCxnSpPr/>
      </xdr:nvCxnSpPr>
      <xdr:spPr>
        <a:xfrm flipV="1">
          <a:off x="14782800" y="133096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104139</xdr:rowOff>
    </xdr:from>
    <xdr:to>
      <xdr:col>21</xdr:col>
      <xdr:colOff>361950</xdr:colOff>
      <xdr:row>77</xdr:row>
      <xdr:rowOff>149861</xdr:rowOff>
    </xdr:to>
    <xdr:cxnSp macro="">
      <xdr:nvCxnSpPr>
        <xdr:cNvPr id="429" name="直線コネクタ 428"/>
        <xdr:cNvCxnSpPr/>
      </xdr:nvCxnSpPr>
      <xdr:spPr>
        <a:xfrm>
          <a:off x="13893800" y="133057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77</xdr:row>
      <xdr:rowOff>104139</xdr:rowOff>
    </xdr:to>
    <xdr:cxnSp macro="">
      <xdr:nvCxnSpPr>
        <xdr:cNvPr id="432" name="直線コネクタ 431"/>
        <xdr:cNvCxnSpPr/>
      </xdr:nvCxnSpPr>
      <xdr:spPr>
        <a:xfrm>
          <a:off x="13004800" y="130200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6" name="テキスト ボックス 435"/>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42" name="円/楕円 441"/>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86377</xdr:rowOff>
    </xdr:from>
    <xdr:ext cx="762000" cy="259045"/>
    <xdr:sp macro="" textlink="">
      <xdr:nvSpPr>
        <xdr:cNvPr id="443" name="公債費以外該当値テキスト"/>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44" name="円/楕円 443"/>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45" name="テキスト ボックス 444"/>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6" name="円/楕円 445"/>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47" name="テキスト ボックス 446"/>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53339</xdr:rowOff>
    </xdr:from>
    <xdr:to>
      <xdr:col>20</xdr:col>
      <xdr:colOff>209550</xdr:colOff>
      <xdr:row>77</xdr:row>
      <xdr:rowOff>154939</xdr:rowOff>
    </xdr:to>
    <xdr:sp macro="" textlink="">
      <xdr:nvSpPr>
        <xdr:cNvPr id="448" name="円/楕円 447"/>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139716</xdr:rowOff>
    </xdr:from>
    <xdr:ext cx="762000" cy="259045"/>
    <xdr:sp macro="" textlink="">
      <xdr:nvSpPr>
        <xdr:cNvPr id="449" name="テキスト ボックス 448"/>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0" name="円/楕円 449"/>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1" name="テキスト ボックス 450"/>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宮城県松島町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135103</xdr:rowOff>
    </xdr:from>
    <xdr:to>
      <xdr:col>4</xdr:col>
      <xdr:colOff>1117600</xdr:colOff>
      <xdr:row>18</xdr:row>
      <xdr:rowOff>6515</xdr:rowOff>
    </xdr:to>
    <xdr:cxnSp macro="">
      <xdr:nvCxnSpPr>
        <xdr:cNvPr id="50" name="直線コネクタ 49"/>
        <xdr:cNvCxnSpPr/>
      </xdr:nvCxnSpPr>
      <xdr:spPr bwMode="auto">
        <a:xfrm flipV="1">
          <a:off x="5003800" y="3097378"/>
          <a:ext cx="647700" cy="4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119879</xdr:rowOff>
    </xdr:from>
    <xdr:ext cx="762000" cy="259045"/>
    <xdr:sp macro="" textlink="">
      <xdr:nvSpPr>
        <xdr:cNvPr id="51" name="人口1人当たり決算額の推移平均値テキスト130"/>
        <xdr:cNvSpPr txBox="1"/>
      </xdr:nvSpPr>
      <xdr:spPr>
        <a:xfrm>
          <a:off x="5740400" y="308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6515</xdr:rowOff>
    </xdr:from>
    <xdr:to>
      <xdr:col>4</xdr:col>
      <xdr:colOff>469900</xdr:colOff>
      <xdr:row>18</xdr:row>
      <xdr:rowOff>18059</xdr:rowOff>
    </xdr:to>
    <xdr:cxnSp macro="">
      <xdr:nvCxnSpPr>
        <xdr:cNvPr id="53" name="直線コネクタ 52"/>
        <xdr:cNvCxnSpPr/>
      </xdr:nvCxnSpPr>
      <xdr:spPr bwMode="auto">
        <a:xfrm flipV="1">
          <a:off x="4305300" y="3140240"/>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171272</xdr:rowOff>
    </xdr:from>
    <xdr:to>
      <xdr:col>3</xdr:col>
      <xdr:colOff>904875</xdr:colOff>
      <xdr:row>18</xdr:row>
      <xdr:rowOff>18059</xdr:rowOff>
    </xdr:to>
    <xdr:cxnSp macro="">
      <xdr:nvCxnSpPr>
        <xdr:cNvPr id="56" name="直線コネクタ 55"/>
        <xdr:cNvCxnSpPr/>
      </xdr:nvCxnSpPr>
      <xdr:spPr bwMode="auto">
        <a:xfrm>
          <a:off x="3606800" y="3133547"/>
          <a:ext cx="698500" cy="1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171272</xdr:rowOff>
    </xdr:from>
    <xdr:to>
      <xdr:col>3</xdr:col>
      <xdr:colOff>206375</xdr:colOff>
      <xdr:row>18</xdr:row>
      <xdr:rowOff>13106</xdr:rowOff>
    </xdr:to>
    <xdr:cxnSp macro="">
      <xdr:nvCxnSpPr>
        <xdr:cNvPr id="59" name="直線コネクタ 58"/>
        <xdr:cNvCxnSpPr/>
      </xdr:nvCxnSpPr>
      <xdr:spPr bwMode="auto">
        <a:xfrm flipV="1">
          <a:off x="2908300" y="3133547"/>
          <a:ext cx="698500" cy="1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84303</xdr:rowOff>
    </xdr:from>
    <xdr:to>
      <xdr:col>5</xdr:col>
      <xdr:colOff>34925</xdr:colOff>
      <xdr:row>18</xdr:row>
      <xdr:rowOff>14453</xdr:rowOff>
    </xdr:to>
    <xdr:sp macro="" textlink="">
      <xdr:nvSpPr>
        <xdr:cNvPr id="69" name="円/楕円 68"/>
        <xdr:cNvSpPr/>
      </xdr:nvSpPr>
      <xdr:spPr bwMode="auto">
        <a:xfrm>
          <a:off x="5600700" y="304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100830</xdr:rowOff>
    </xdr:from>
    <xdr:ext cx="762000" cy="259045"/>
    <xdr:sp macro="" textlink="">
      <xdr:nvSpPr>
        <xdr:cNvPr id="70" name="人口1人当たり決算額の推移該当値テキスト130"/>
        <xdr:cNvSpPr txBox="1"/>
      </xdr:nvSpPr>
      <xdr:spPr>
        <a:xfrm>
          <a:off x="5740400" y="289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127165</xdr:rowOff>
    </xdr:from>
    <xdr:to>
      <xdr:col>4</xdr:col>
      <xdr:colOff>520700</xdr:colOff>
      <xdr:row>18</xdr:row>
      <xdr:rowOff>57315</xdr:rowOff>
    </xdr:to>
    <xdr:sp macro="" textlink="">
      <xdr:nvSpPr>
        <xdr:cNvPr id="71" name="円/楕円 70"/>
        <xdr:cNvSpPr/>
      </xdr:nvSpPr>
      <xdr:spPr bwMode="auto">
        <a:xfrm>
          <a:off x="4953000" y="308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42092</xdr:rowOff>
    </xdr:from>
    <xdr:ext cx="736600" cy="259045"/>
    <xdr:sp macro="" textlink="">
      <xdr:nvSpPr>
        <xdr:cNvPr id="72" name="テキスト ボックス 71"/>
        <xdr:cNvSpPr txBox="1"/>
      </xdr:nvSpPr>
      <xdr:spPr>
        <a:xfrm>
          <a:off x="4622800" y="31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138709</xdr:rowOff>
    </xdr:from>
    <xdr:to>
      <xdr:col>3</xdr:col>
      <xdr:colOff>955675</xdr:colOff>
      <xdr:row>18</xdr:row>
      <xdr:rowOff>68859</xdr:rowOff>
    </xdr:to>
    <xdr:sp macro="" textlink="">
      <xdr:nvSpPr>
        <xdr:cNvPr id="73" name="円/楕円 72"/>
        <xdr:cNvSpPr/>
      </xdr:nvSpPr>
      <xdr:spPr bwMode="auto">
        <a:xfrm>
          <a:off x="4254500" y="3100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53636</xdr:rowOff>
    </xdr:from>
    <xdr:ext cx="762000" cy="259045"/>
    <xdr:sp macro="" textlink="">
      <xdr:nvSpPr>
        <xdr:cNvPr id="74" name="テキスト ボックス 73"/>
        <xdr:cNvSpPr txBox="1"/>
      </xdr:nvSpPr>
      <xdr:spPr>
        <a:xfrm>
          <a:off x="3924300" y="318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120472</xdr:rowOff>
    </xdr:from>
    <xdr:to>
      <xdr:col>3</xdr:col>
      <xdr:colOff>257175</xdr:colOff>
      <xdr:row>18</xdr:row>
      <xdr:rowOff>50622</xdr:rowOff>
    </xdr:to>
    <xdr:sp macro="" textlink="">
      <xdr:nvSpPr>
        <xdr:cNvPr id="75" name="円/楕円 74"/>
        <xdr:cNvSpPr/>
      </xdr:nvSpPr>
      <xdr:spPr bwMode="auto">
        <a:xfrm>
          <a:off x="3556000" y="308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35399</xdr:rowOff>
    </xdr:from>
    <xdr:ext cx="762000" cy="259045"/>
    <xdr:sp macro="" textlink="">
      <xdr:nvSpPr>
        <xdr:cNvPr id="76" name="テキスト ボックス 75"/>
        <xdr:cNvSpPr txBox="1"/>
      </xdr:nvSpPr>
      <xdr:spPr>
        <a:xfrm>
          <a:off x="3225800" y="316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133756</xdr:rowOff>
    </xdr:from>
    <xdr:to>
      <xdr:col>2</xdr:col>
      <xdr:colOff>692150</xdr:colOff>
      <xdr:row>18</xdr:row>
      <xdr:rowOff>63906</xdr:rowOff>
    </xdr:to>
    <xdr:sp macro="" textlink="">
      <xdr:nvSpPr>
        <xdr:cNvPr id="77" name="円/楕円 76"/>
        <xdr:cNvSpPr/>
      </xdr:nvSpPr>
      <xdr:spPr bwMode="auto">
        <a:xfrm>
          <a:off x="2857500" y="309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48683</xdr:rowOff>
    </xdr:from>
    <xdr:ext cx="762000" cy="259045"/>
    <xdr:sp macro="" textlink="">
      <xdr:nvSpPr>
        <xdr:cNvPr id="78" name="テキスト ボックス 77"/>
        <xdr:cNvSpPr txBox="1"/>
      </xdr:nvSpPr>
      <xdr:spPr>
        <a:xfrm>
          <a:off x="2527300" y="318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42418</xdr:rowOff>
    </xdr:from>
    <xdr:to>
      <xdr:col>4</xdr:col>
      <xdr:colOff>1117600</xdr:colOff>
      <xdr:row>36</xdr:row>
      <xdr:rowOff>112095</xdr:rowOff>
    </xdr:to>
    <xdr:cxnSp macro="">
      <xdr:nvCxnSpPr>
        <xdr:cNvPr id="110" name="直線コネクタ 109"/>
        <xdr:cNvCxnSpPr/>
      </xdr:nvCxnSpPr>
      <xdr:spPr bwMode="auto">
        <a:xfrm flipV="1">
          <a:off x="5003800" y="6995668"/>
          <a:ext cx="647700" cy="6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89075</xdr:rowOff>
    </xdr:from>
    <xdr:to>
      <xdr:col>4</xdr:col>
      <xdr:colOff>469900</xdr:colOff>
      <xdr:row>36</xdr:row>
      <xdr:rowOff>112095</xdr:rowOff>
    </xdr:to>
    <xdr:cxnSp macro="">
      <xdr:nvCxnSpPr>
        <xdr:cNvPr id="113" name="直線コネクタ 112"/>
        <xdr:cNvCxnSpPr/>
      </xdr:nvCxnSpPr>
      <xdr:spPr bwMode="auto">
        <a:xfrm>
          <a:off x="4305300" y="7042325"/>
          <a:ext cx="6985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20632</xdr:rowOff>
    </xdr:from>
    <xdr:to>
      <xdr:col>3</xdr:col>
      <xdr:colOff>904875</xdr:colOff>
      <xdr:row>36</xdr:row>
      <xdr:rowOff>89075</xdr:rowOff>
    </xdr:to>
    <xdr:cxnSp macro="">
      <xdr:nvCxnSpPr>
        <xdr:cNvPr id="116" name="直線コネクタ 115"/>
        <xdr:cNvCxnSpPr/>
      </xdr:nvCxnSpPr>
      <xdr:spPr bwMode="auto">
        <a:xfrm>
          <a:off x="3606800" y="6973882"/>
          <a:ext cx="698500" cy="6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8586</xdr:rowOff>
    </xdr:from>
    <xdr:to>
      <xdr:col>3</xdr:col>
      <xdr:colOff>206375</xdr:colOff>
      <xdr:row>36</xdr:row>
      <xdr:rowOff>20632</xdr:rowOff>
    </xdr:to>
    <xdr:cxnSp macro="">
      <xdr:nvCxnSpPr>
        <xdr:cNvPr id="119" name="直線コネクタ 118"/>
        <xdr:cNvCxnSpPr/>
      </xdr:nvCxnSpPr>
      <xdr:spPr bwMode="auto">
        <a:xfrm>
          <a:off x="2908300" y="6961836"/>
          <a:ext cx="698500" cy="12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334518</xdr:rowOff>
    </xdr:from>
    <xdr:to>
      <xdr:col>5</xdr:col>
      <xdr:colOff>34925</xdr:colOff>
      <xdr:row>36</xdr:row>
      <xdr:rowOff>93218</xdr:rowOff>
    </xdr:to>
    <xdr:sp macro="" textlink="">
      <xdr:nvSpPr>
        <xdr:cNvPr id="129" name="円/楕円 128"/>
        <xdr:cNvSpPr/>
      </xdr:nvSpPr>
      <xdr:spPr bwMode="auto">
        <a:xfrm>
          <a:off x="5600700" y="694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306595</xdr:rowOff>
    </xdr:from>
    <xdr:ext cx="762000" cy="259045"/>
    <xdr:sp macro="" textlink="">
      <xdr:nvSpPr>
        <xdr:cNvPr id="130" name="人口1人当たり決算額の推移該当値テキスト445"/>
        <xdr:cNvSpPr txBox="1"/>
      </xdr:nvSpPr>
      <xdr:spPr>
        <a:xfrm>
          <a:off x="5740400" y="69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21,200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61295</xdr:rowOff>
    </xdr:from>
    <xdr:to>
      <xdr:col>4</xdr:col>
      <xdr:colOff>520700</xdr:colOff>
      <xdr:row>36</xdr:row>
      <xdr:rowOff>162895</xdr:rowOff>
    </xdr:to>
    <xdr:sp macro="" textlink="">
      <xdr:nvSpPr>
        <xdr:cNvPr id="131" name="円/楕円 130"/>
        <xdr:cNvSpPr/>
      </xdr:nvSpPr>
      <xdr:spPr bwMode="auto">
        <a:xfrm>
          <a:off x="4953000" y="701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147672</xdr:rowOff>
    </xdr:from>
    <xdr:ext cx="736600" cy="259045"/>
    <xdr:sp macro="" textlink="">
      <xdr:nvSpPr>
        <xdr:cNvPr id="132" name="テキスト ボックス 131"/>
        <xdr:cNvSpPr txBox="1"/>
      </xdr:nvSpPr>
      <xdr:spPr>
        <a:xfrm>
          <a:off x="4622800" y="7100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38275</xdr:rowOff>
    </xdr:from>
    <xdr:to>
      <xdr:col>3</xdr:col>
      <xdr:colOff>955675</xdr:colOff>
      <xdr:row>36</xdr:row>
      <xdr:rowOff>139875</xdr:rowOff>
    </xdr:to>
    <xdr:sp macro="" textlink="">
      <xdr:nvSpPr>
        <xdr:cNvPr id="133" name="円/楕円 132"/>
        <xdr:cNvSpPr/>
      </xdr:nvSpPr>
      <xdr:spPr bwMode="auto">
        <a:xfrm>
          <a:off x="4254500" y="699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124652</xdr:rowOff>
    </xdr:from>
    <xdr:ext cx="762000" cy="259045"/>
    <xdr:sp macro="" textlink="">
      <xdr:nvSpPr>
        <xdr:cNvPr id="134" name="テキスト ボックス 133"/>
        <xdr:cNvSpPr txBox="1"/>
      </xdr:nvSpPr>
      <xdr:spPr>
        <a:xfrm>
          <a:off x="3924300" y="707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312732</xdr:rowOff>
    </xdr:from>
    <xdr:to>
      <xdr:col>3</xdr:col>
      <xdr:colOff>257175</xdr:colOff>
      <xdr:row>36</xdr:row>
      <xdr:rowOff>71432</xdr:rowOff>
    </xdr:to>
    <xdr:sp macro="" textlink="">
      <xdr:nvSpPr>
        <xdr:cNvPr id="135" name="円/楕円 134"/>
        <xdr:cNvSpPr/>
      </xdr:nvSpPr>
      <xdr:spPr bwMode="auto">
        <a:xfrm>
          <a:off x="3556000" y="692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56209</xdr:rowOff>
    </xdr:from>
    <xdr:ext cx="762000" cy="259045"/>
    <xdr:sp macro="" textlink="">
      <xdr:nvSpPr>
        <xdr:cNvPr id="136" name="テキスト ボックス 135"/>
        <xdr:cNvSpPr txBox="1"/>
      </xdr:nvSpPr>
      <xdr:spPr>
        <a:xfrm>
          <a:off x="3225800" y="700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300686</xdr:rowOff>
    </xdr:from>
    <xdr:to>
      <xdr:col>2</xdr:col>
      <xdr:colOff>692150</xdr:colOff>
      <xdr:row>36</xdr:row>
      <xdr:rowOff>59386</xdr:rowOff>
    </xdr:to>
    <xdr:sp macro="" textlink="">
      <xdr:nvSpPr>
        <xdr:cNvPr id="137" name="円/楕円 136"/>
        <xdr:cNvSpPr/>
      </xdr:nvSpPr>
      <xdr:spPr bwMode="auto">
        <a:xfrm>
          <a:off x="2857500" y="691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44163</xdr:rowOff>
    </xdr:from>
    <xdr:ext cx="762000" cy="259045"/>
    <xdr:sp macro="" textlink="">
      <xdr:nvSpPr>
        <xdr:cNvPr id="138" name="テキスト ボックス 137"/>
        <xdr:cNvSpPr txBox="1"/>
      </xdr:nvSpPr>
      <xdr:spPr>
        <a:xfrm>
          <a:off x="2527300" y="699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財政調整基金残高は、震災復興特別交付税の交付を受けて大幅に増加したが、復旧・復興事業が進むにつれて今後基金の取り崩しによる財源調整が予想されるため、自主財源の確保が必要となる。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実質収支額と実質単年度収支については平成２５年度復旧復興事業の繰越事業の増に伴うものである。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赤字は発生しておらず健全な状態である。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震災復興特別交付税の交付を受けて財政調整基金残高が大幅に増加したことにより、一般会計が増となっている。今後、</a:t>
          </a:r>
          <a:r>
            <a:rPr kumimoji="1" lang="ja-JP" altLang="ja-JP" sz="1400">
              <a:solidFill>
                <a:schemeClr val="dk1"/>
              </a:solidFill>
              <a:effectLst/>
              <a:latin typeface="+mn-lt"/>
              <a:ea typeface="+mn-ea"/>
              <a:cs typeface="+mn-cs"/>
            </a:rPr>
            <a:t>道路・橋梁・トンネル等の土木施設や体育施設の改修、児童館・幼稚園・運動場・集会施設等の建設事業の実施</a:t>
          </a:r>
          <a:r>
            <a:rPr kumimoji="1" lang="ja-JP" altLang="en-US" sz="1400">
              <a:solidFill>
                <a:schemeClr val="dk1"/>
              </a:solidFill>
              <a:effectLst/>
              <a:latin typeface="+mn-lt"/>
              <a:ea typeface="+mn-ea"/>
              <a:cs typeface="+mn-cs"/>
            </a:rPr>
            <a:t>により財政調整基金を取り崩すことが予想されるため、自主財源の確保と町税等の徴収率向上により</a:t>
          </a:r>
          <a:r>
            <a:rPr kumimoji="1" lang="ja-JP" altLang="en-US" sz="1400">
              <a:latin typeface="ＭＳ ゴシック" pitchFamily="49" charset="-128"/>
              <a:ea typeface="ＭＳ ゴシック" pitchFamily="49" charset="-128"/>
            </a:rPr>
            <a:t>引き続き赤字が発生しないよう健全な財政運営に努める。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実質公債費比率は年々減少し、平成２６年度は８．９％となっている。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元利償還金についても年々減少しており、事業精査により新規起債発行を減らしたこと、また利率を見直したことによる支払利息の減少によるものである。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将来負担比率については、前年度比</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等に係る地方債の現在高が示すように、道路・橋梁・トンネル等の土木施設や体育施設の改修、児童館・幼稚園・運動場・集会施設等の建設事業の実施に係る公債費の増が見込まれており、より一層の財政健全化に努める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23889538</v>
      </c>
      <c r="BO4" s="379"/>
      <c r="BP4" s="379"/>
      <c r="BQ4" s="379"/>
      <c r="BR4" s="379"/>
      <c r="BS4" s="379"/>
      <c r="BT4" s="379"/>
      <c r="BU4" s="380"/>
      <c r="BV4" s="378">
        <v>19950470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110.5</v>
      </c>
      <c r="CU4" s="556"/>
      <c r="CV4" s="556"/>
      <c r="CW4" s="556"/>
      <c r="CX4" s="556"/>
      <c r="CY4" s="556"/>
      <c r="CZ4" s="556"/>
      <c r="DA4" s="557"/>
      <c r="DB4" s="555">
        <v>7.9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15812815</v>
      </c>
      <c r="BO5" s="384"/>
      <c r="BP5" s="384"/>
      <c r="BQ5" s="384"/>
      <c r="BR5" s="384"/>
      <c r="BS5" s="384"/>
      <c r="BT5" s="384"/>
      <c r="BU5" s="385"/>
      <c r="BV5" s="383">
        <v>12441219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86.7</v>
      </c>
      <c r="CU5" s="354"/>
      <c r="CV5" s="354"/>
      <c r="CW5" s="354"/>
      <c r="CX5" s="354"/>
      <c r="CY5" s="354"/>
      <c r="CZ5" s="354"/>
      <c r="DA5" s="355"/>
      <c r="DB5" s="353">
        <v>85.6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8076723</v>
      </c>
      <c r="BO6" s="384"/>
      <c r="BP6" s="384"/>
      <c r="BQ6" s="384"/>
      <c r="BR6" s="384"/>
      <c r="BS6" s="384"/>
      <c r="BT6" s="384"/>
      <c r="BU6" s="385"/>
      <c r="BV6" s="383">
        <v>7509251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93.3</v>
      </c>
      <c r="CU6" s="530"/>
      <c r="CV6" s="530"/>
      <c r="CW6" s="530"/>
      <c r="CX6" s="530"/>
      <c r="CY6" s="530"/>
      <c r="CZ6" s="530"/>
      <c r="DA6" s="531"/>
      <c r="DB6" s="529">
        <v>92.7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3763996</v>
      </c>
      <c r="BO7" s="384"/>
      <c r="BP7" s="384"/>
      <c r="BQ7" s="384"/>
      <c r="BR7" s="384"/>
      <c r="BS7" s="384"/>
      <c r="BT7" s="384"/>
      <c r="BU7" s="385"/>
      <c r="BV7" s="383">
        <v>7199902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3903879</v>
      </c>
      <c r="CU7" s="384"/>
      <c r="CV7" s="384"/>
      <c r="CW7" s="384"/>
      <c r="CX7" s="384"/>
      <c r="CY7" s="384"/>
      <c r="CZ7" s="384"/>
      <c r="DA7" s="385"/>
      <c r="DB7" s="383">
        <v>3897432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4312727</v>
      </c>
      <c r="BO8" s="384"/>
      <c r="BP8" s="384"/>
      <c r="BQ8" s="384"/>
      <c r="BR8" s="384"/>
      <c r="BS8" s="384"/>
      <c r="BT8" s="384"/>
      <c r="BU8" s="385"/>
      <c r="BV8" s="383">
        <v>309349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15085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4003378</v>
      </c>
      <c r="BO9" s="384"/>
      <c r="BP9" s="384"/>
      <c r="BQ9" s="384"/>
      <c r="BR9" s="384"/>
      <c r="BS9" s="384"/>
      <c r="BT9" s="384"/>
      <c r="BU9" s="385"/>
      <c r="BV9" s="383">
        <v>17724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4</v>
      </c>
      <c r="CU9" s="354"/>
      <c r="CV9" s="354"/>
      <c r="CW9" s="354"/>
      <c r="CX9" s="354"/>
      <c r="CY9" s="354"/>
      <c r="CZ9" s="354"/>
      <c r="DA9" s="355"/>
      <c r="DB9" s="353">
        <v>4.5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16193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1487413</v>
      </c>
      <c r="BO10" s="384"/>
      <c r="BP10" s="384"/>
      <c r="BQ10" s="384"/>
      <c r="BR10" s="384"/>
      <c r="BS10" s="384"/>
      <c r="BT10" s="384"/>
      <c r="BU10" s="385"/>
      <c r="BV10" s="383">
        <v>715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14939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165501</v>
      </c>
      <c r="BO12" s="384"/>
      <c r="BP12" s="384"/>
      <c r="BQ12" s="384"/>
      <c r="BR12" s="384"/>
      <c r="BS12" s="384"/>
      <c r="BT12" s="384"/>
      <c r="BU12" s="385"/>
      <c r="BV12" s="383">
        <v>1647846</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14897</v>
      </c>
      <c r="S13" s="485"/>
      <c r="T13" s="485"/>
      <c r="U13" s="485"/>
      <c r="V13" s="486"/>
      <c r="W13" s="472" t="s">
        <v>123</v>
      </c>
      <c r="X13" s="396"/>
      <c r="Y13" s="396"/>
      <c r="Z13" s="396"/>
      <c r="AA13" s="396"/>
      <c r="AB13" s="397"/>
      <c r="AC13" s="359">
        <v>385</v>
      </c>
      <c r="AD13" s="360"/>
      <c r="AE13" s="360"/>
      <c r="AF13" s="360"/>
      <c r="AG13" s="361"/>
      <c r="AH13" s="359">
        <v>563</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5325290</v>
      </c>
      <c r="BO13" s="384"/>
      <c r="BP13" s="384"/>
      <c r="BQ13" s="384"/>
      <c r="BR13" s="384"/>
      <c r="BS13" s="384"/>
      <c r="BT13" s="384"/>
      <c r="BU13" s="385"/>
      <c r="BV13" s="383">
        <v>-1629407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15062</v>
      </c>
      <c r="S14" s="485"/>
      <c r="T14" s="485"/>
      <c r="U14" s="485"/>
      <c r="V14" s="486"/>
      <c r="W14" s="487"/>
      <c r="X14" s="399"/>
      <c r="Y14" s="399"/>
      <c r="Z14" s="399"/>
      <c r="AA14" s="399"/>
      <c r="AB14" s="400"/>
      <c r="AC14" s="477">
        <v>5.6</v>
      </c>
      <c r="AD14" s="478"/>
      <c r="AE14" s="478"/>
      <c r="AF14" s="478"/>
      <c r="AG14" s="479"/>
      <c r="AH14" s="477">
        <v>7.2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60.7</v>
      </c>
      <c r="CU14" s="456"/>
      <c r="CV14" s="456"/>
      <c r="CW14" s="456"/>
      <c r="CX14" s="456"/>
      <c r="CY14" s="456"/>
      <c r="CZ14" s="456"/>
      <c r="DA14" s="457"/>
      <c r="DB14" s="488">
        <v>87.5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15024</v>
      </c>
      <c r="S15" s="485"/>
      <c r="T15" s="485"/>
      <c r="U15" s="485"/>
      <c r="V15" s="486"/>
      <c r="W15" s="472" t="s">
        <v>129</v>
      </c>
      <c r="X15" s="396"/>
      <c r="Y15" s="396"/>
      <c r="Z15" s="396"/>
      <c r="AA15" s="396"/>
      <c r="AB15" s="397"/>
      <c r="AC15" s="359">
        <v>1364</v>
      </c>
      <c r="AD15" s="360"/>
      <c r="AE15" s="360"/>
      <c r="AF15" s="360"/>
      <c r="AG15" s="361"/>
      <c r="AH15" s="359">
        <v>1578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1401002</v>
      </c>
      <c r="BO15" s="379"/>
      <c r="BP15" s="379"/>
      <c r="BQ15" s="379"/>
      <c r="BR15" s="379"/>
      <c r="BS15" s="379"/>
      <c r="BT15" s="379"/>
      <c r="BU15" s="380"/>
      <c r="BV15" s="378">
        <v>1392478</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19.899999999999999</v>
      </c>
      <c r="AD16" s="478"/>
      <c r="AE16" s="478"/>
      <c r="AF16" s="478"/>
      <c r="AG16" s="479"/>
      <c r="AH16" s="477">
        <v>20.2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3206446</v>
      </c>
      <c r="BO16" s="384"/>
      <c r="BP16" s="384"/>
      <c r="BQ16" s="384"/>
      <c r="BR16" s="384"/>
      <c r="BS16" s="384"/>
      <c r="BT16" s="384"/>
      <c r="BU16" s="385"/>
      <c r="BV16" s="383">
        <v>3197849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5093</v>
      </c>
      <c r="AD17" s="360"/>
      <c r="AE17" s="360"/>
      <c r="AF17" s="360"/>
      <c r="AG17" s="361"/>
      <c r="AH17" s="359">
        <v>5658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1815069</v>
      </c>
      <c r="BO17" s="384"/>
      <c r="BP17" s="384"/>
      <c r="BQ17" s="384"/>
      <c r="BR17" s="384"/>
      <c r="BS17" s="384"/>
      <c r="BT17" s="384"/>
      <c r="BU17" s="385"/>
      <c r="BV17" s="383">
        <v>1789141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53.56</v>
      </c>
      <c r="M18" s="448"/>
      <c r="N18" s="448"/>
      <c r="O18" s="448"/>
      <c r="P18" s="448"/>
      <c r="Q18" s="448"/>
      <c r="R18" s="449"/>
      <c r="S18" s="449"/>
      <c r="T18" s="449"/>
      <c r="U18" s="449"/>
      <c r="V18" s="450"/>
      <c r="W18" s="464"/>
      <c r="X18" s="465"/>
      <c r="Y18" s="465"/>
      <c r="Z18" s="465"/>
      <c r="AA18" s="465"/>
      <c r="AB18" s="473"/>
      <c r="AC18" s="347">
        <v>74.400000000000006</v>
      </c>
      <c r="AD18" s="348"/>
      <c r="AE18" s="348"/>
      <c r="AF18" s="348"/>
      <c r="AG18" s="451"/>
      <c r="AH18" s="347">
        <v>72.3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3458576</v>
      </c>
      <c r="BO18" s="384"/>
      <c r="BP18" s="384"/>
      <c r="BQ18" s="384"/>
      <c r="BR18" s="384"/>
      <c r="BS18" s="384"/>
      <c r="BT18" s="384"/>
      <c r="BU18" s="385"/>
      <c r="BV18" s="383">
        <v>3397223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282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14107374</v>
      </c>
      <c r="BO19" s="384"/>
      <c r="BP19" s="384"/>
      <c r="BQ19" s="384"/>
      <c r="BR19" s="384"/>
      <c r="BS19" s="384"/>
      <c r="BT19" s="384"/>
      <c r="BU19" s="385"/>
      <c r="BV19" s="383">
        <v>12826329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5137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6323098</v>
      </c>
      <c r="BO23" s="384"/>
      <c r="BP23" s="384"/>
      <c r="BQ23" s="384"/>
      <c r="BR23" s="384"/>
      <c r="BS23" s="384"/>
      <c r="BT23" s="384"/>
      <c r="BU23" s="385"/>
      <c r="BV23" s="383">
        <v>6016242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6744</v>
      </c>
      <c r="R24" s="360"/>
      <c r="S24" s="360"/>
      <c r="T24" s="360"/>
      <c r="U24" s="360"/>
      <c r="V24" s="361"/>
      <c r="W24" s="425"/>
      <c r="X24" s="416"/>
      <c r="Y24" s="417"/>
      <c r="Z24" s="356" t="s">
        <v>152</v>
      </c>
      <c r="AA24" s="357"/>
      <c r="AB24" s="357"/>
      <c r="AC24" s="357"/>
      <c r="AD24" s="357"/>
      <c r="AE24" s="357"/>
      <c r="AF24" s="357"/>
      <c r="AG24" s="358"/>
      <c r="AH24" s="359">
        <v>141</v>
      </c>
      <c r="AI24" s="360"/>
      <c r="AJ24" s="360"/>
      <c r="AK24" s="360"/>
      <c r="AL24" s="361"/>
      <c r="AM24" s="359">
        <v>402132</v>
      </c>
      <c r="AN24" s="360"/>
      <c r="AO24" s="360"/>
      <c r="AP24" s="360"/>
      <c r="AQ24" s="360"/>
      <c r="AR24" s="361"/>
      <c r="AS24" s="359">
        <v>2852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2344800</v>
      </c>
      <c r="BO24" s="384"/>
      <c r="BP24" s="384"/>
      <c r="BQ24" s="384"/>
      <c r="BR24" s="384"/>
      <c r="BS24" s="384"/>
      <c r="BT24" s="384"/>
      <c r="BU24" s="385"/>
      <c r="BV24" s="383">
        <v>2646261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6450</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1728871</v>
      </c>
      <c r="BO25" s="379"/>
      <c r="BP25" s="379"/>
      <c r="BQ25" s="379"/>
      <c r="BR25" s="379"/>
      <c r="BS25" s="379"/>
      <c r="BT25" s="379"/>
      <c r="BU25" s="380"/>
      <c r="BV25" s="378">
        <v>1434783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5440</v>
      </c>
      <c r="R26" s="360"/>
      <c r="S26" s="360"/>
      <c r="T26" s="360"/>
      <c r="U26" s="360"/>
      <c r="V26" s="361"/>
      <c r="W26" s="425"/>
      <c r="X26" s="416"/>
      <c r="Y26" s="417"/>
      <c r="Z26" s="356" t="s">
        <v>158</v>
      </c>
      <c r="AA26" s="438"/>
      <c r="AB26" s="438"/>
      <c r="AC26" s="438"/>
      <c r="AD26" s="438"/>
      <c r="AE26" s="438"/>
      <c r="AF26" s="438"/>
      <c r="AG26" s="439"/>
      <c r="AH26" s="359">
        <v>5</v>
      </c>
      <c r="AI26" s="360"/>
      <c r="AJ26" s="360"/>
      <c r="AK26" s="360"/>
      <c r="AL26" s="361"/>
      <c r="AM26" s="359">
        <v>15560</v>
      </c>
      <c r="AN26" s="360"/>
      <c r="AO26" s="360"/>
      <c r="AP26" s="360"/>
      <c r="AQ26" s="360"/>
      <c r="AR26" s="361"/>
      <c r="AS26" s="359">
        <v>3112</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2970</v>
      </c>
      <c r="R27" s="360"/>
      <c r="S27" s="360"/>
      <c r="T27" s="360"/>
      <c r="U27" s="360"/>
      <c r="V27" s="361"/>
      <c r="W27" s="425"/>
      <c r="X27" s="416"/>
      <c r="Y27" s="417"/>
      <c r="Z27" s="356" t="s">
        <v>161</v>
      </c>
      <c r="AA27" s="357"/>
      <c r="AB27" s="357"/>
      <c r="AC27" s="357"/>
      <c r="AD27" s="357"/>
      <c r="AE27" s="357"/>
      <c r="AF27" s="357"/>
      <c r="AG27" s="358"/>
      <c r="AH27" s="359">
        <v>11</v>
      </c>
      <c r="AI27" s="360"/>
      <c r="AJ27" s="360"/>
      <c r="AK27" s="360"/>
      <c r="AL27" s="361"/>
      <c r="AM27" s="359">
        <v>29661</v>
      </c>
      <c r="AN27" s="360"/>
      <c r="AO27" s="360"/>
      <c r="AP27" s="360"/>
      <c r="AQ27" s="360"/>
      <c r="AR27" s="361"/>
      <c r="AS27" s="359">
        <v>2696</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253458</v>
      </c>
      <c r="BO27" s="387"/>
      <c r="BP27" s="387"/>
      <c r="BQ27" s="387"/>
      <c r="BR27" s="387"/>
      <c r="BS27" s="387"/>
      <c r="BT27" s="387"/>
      <c r="BU27" s="388"/>
      <c r="BV27" s="386">
        <v>253386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2510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2034879</v>
      </c>
      <c r="BO28" s="379"/>
      <c r="BP28" s="379"/>
      <c r="BQ28" s="379"/>
      <c r="BR28" s="379"/>
      <c r="BS28" s="379"/>
      <c r="BT28" s="379"/>
      <c r="BU28" s="380"/>
      <c r="BV28" s="378">
        <v>442967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12</v>
      </c>
      <c r="M29" s="360"/>
      <c r="N29" s="360"/>
      <c r="O29" s="360"/>
      <c r="P29" s="361"/>
      <c r="Q29" s="359">
        <v>2300</v>
      </c>
      <c r="R29" s="360"/>
      <c r="S29" s="360"/>
      <c r="T29" s="360"/>
      <c r="U29" s="360"/>
      <c r="V29" s="361"/>
      <c r="W29" s="426"/>
      <c r="X29" s="427"/>
      <c r="Y29" s="428"/>
      <c r="Z29" s="356" t="s">
        <v>168</v>
      </c>
      <c r="AA29" s="357"/>
      <c r="AB29" s="357"/>
      <c r="AC29" s="357"/>
      <c r="AD29" s="357"/>
      <c r="AE29" s="357"/>
      <c r="AF29" s="357"/>
      <c r="AG29" s="358"/>
      <c r="AH29" s="359">
        <v>152</v>
      </c>
      <c r="AI29" s="360"/>
      <c r="AJ29" s="360"/>
      <c r="AK29" s="360"/>
      <c r="AL29" s="361"/>
      <c r="AM29" s="359">
        <v>431793</v>
      </c>
      <c r="AN29" s="360"/>
      <c r="AO29" s="360"/>
      <c r="AP29" s="360"/>
      <c r="AQ29" s="360"/>
      <c r="AR29" s="361"/>
      <c r="AS29" s="359">
        <v>2841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300410</v>
      </c>
      <c r="BO29" s="384"/>
      <c r="BP29" s="384"/>
      <c r="BQ29" s="384"/>
      <c r="BR29" s="384"/>
      <c r="BS29" s="384"/>
      <c r="BT29" s="384"/>
      <c r="BU29" s="385"/>
      <c r="BV29" s="383">
        <v>300308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5272721</v>
      </c>
      <c r="BO30" s="387"/>
      <c r="BP30" s="387"/>
      <c r="BQ30" s="387"/>
      <c r="BR30" s="387"/>
      <c r="BS30" s="387"/>
      <c r="BT30" s="387"/>
      <c r="BU30" s="388"/>
      <c r="BV30" s="386">
        <v>6178520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松島町国民健康保険特別会計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松島町水道事業会計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松島町観瀾亭等特別会計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塩釜地区消防事務組合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松島町松島区外区有財産特別会計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松島町介護保険事業特別会計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松島町下水道事業特別会計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宮城東部衛生処理組合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松島町後期高齢者医療特別会計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宮城県後期高齢者医療広域連合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松島町介護サービス事業特別会計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吉田川流域溜池大和町外２市町4ヶ町組合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宮城県市町村職員退職手当組合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宮城県市町村非常勤消防団員補償報償組合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宮城県市町村自治振興センター</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5791</v>
      </c>
      <c r="J41" s="83">
        <v>5669</v>
      </c>
      <c r="K41" s="83">
        <v>5768</v>
      </c>
      <c r="L41" s="83">
        <v>6016</v>
      </c>
      <c r="M41" s="84">
        <v>6323</v>
      </c>
    </row>
    <row r="42" spans="2:13" ht="27.75" customHeight="1">
      <c r="B42" s="1171"/>
      <c r="C42" s="1172"/>
      <c r="D42" s="85"/>
      <c r="E42" s="1175" t="s">
        <v>26</v>
      </c>
      <c r="F42" s="1175"/>
      <c r="G42" s="1175"/>
      <c r="H42" s="1176"/>
      <c r="I42" s="86">
        <v>104</v>
      </c>
      <c r="J42" s="87">
        <v>91</v>
      </c>
      <c r="K42" s="87">
        <v>79</v>
      </c>
      <c r="L42" s="87">
        <v>66</v>
      </c>
      <c r="M42" s="88">
        <v>57</v>
      </c>
    </row>
    <row r="43" spans="2:13" ht="27.75" customHeight="1">
      <c r="B43" s="1171"/>
      <c r="C43" s="1172"/>
      <c r="D43" s="85"/>
      <c r="E43" s="1175" t="s">
        <v>27</v>
      </c>
      <c r="F43" s="1175"/>
      <c r="G43" s="1175"/>
      <c r="H43" s="1176"/>
      <c r="I43" s="86">
        <v>4333</v>
      </c>
      <c r="J43" s="87">
        <v>4301</v>
      </c>
      <c r="K43" s="87">
        <v>4193</v>
      </c>
      <c r="L43" s="87">
        <v>4239</v>
      </c>
      <c r="M43" s="88">
        <v>4410</v>
      </c>
    </row>
    <row r="44" spans="2:13" ht="27.75" customHeight="1">
      <c r="B44" s="1171"/>
      <c r="C44" s="1172"/>
      <c r="D44" s="85"/>
      <c r="E44" s="1175" t="s">
        <v>28</v>
      </c>
      <c r="F44" s="1175"/>
      <c r="G44" s="1175"/>
      <c r="H44" s="1176"/>
      <c r="I44" s="86">
        <v>124</v>
      </c>
      <c r="J44" s="87">
        <v>99</v>
      </c>
      <c r="K44" s="87">
        <v>71</v>
      </c>
      <c r="L44" s="87">
        <v>47</v>
      </c>
      <c r="M44" s="88">
        <v>42</v>
      </c>
    </row>
    <row r="45" spans="2:13" ht="27.75" customHeight="1">
      <c r="B45" s="1171"/>
      <c r="C45" s="1172"/>
      <c r="D45" s="85"/>
      <c r="E45" s="1175" t="s">
        <v>29</v>
      </c>
      <c r="F45" s="1175"/>
      <c r="G45" s="1175"/>
      <c r="H45" s="1176"/>
      <c r="I45" s="86">
        <v>1371</v>
      </c>
      <c r="J45" s="87">
        <v>1343</v>
      </c>
      <c r="K45" s="87">
        <v>1316</v>
      </c>
      <c r="L45" s="87">
        <v>1257</v>
      </c>
      <c r="M45" s="88">
        <v>1156</v>
      </c>
    </row>
    <row r="46" spans="2:13" ht="27.75" customHeight="1">
      <c r="B46" s="1171"/>
      <c r="C46" s="1172"/>
      <c r="D46" s="85"/>
      <c r="E46" s="1175" t="s">
        <v>30</v>
      </c>
      <c r="F46" s="1175"/>
      <c r="G46" s="1175"/>
      <c r="H46" s="1176"/>
      <c r="I46" s="86" t="s">
        <v>477</v>
      </c>
      <c r="J46" s="87" t="s">
        <v>477</v>
      </c>
      <c r="K46" s="87" t="s">
        <v>477</v>
      </c>
      <c r="L46" s="87" t="s">
        <v>477</v>
      </c>
      <c r="M46" s="88" t="s">
        <v>477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1993</v>
      </c>
      <c r="J49" s="87">
        <v>2242</v>
      </c>
      <c r="K49" s="87">
        <v>2910</v>
      </c>
      <c r="L49" s="87">
        <v>1486</v>
      </c>
      <c r="M49" s="88">
        <v>2941</v>
      </c>
    </row>
    <row r="50" spans="2:13" ht="27.75" customHeight="1">
      <c r="B50" s="1171"/>
      <c r="C50" s="1172"/>
      <c r="D50" s="85"/>
      <c r="E50" s="1175" t="s">
        <v>35</v>
      </c>
      <c r="F50" s="1175"/>
      <c r="G50" s="1175"/>
      <c r="H50" s="1176"/>
      <c r="I50" s="86">
        <v>898</v>
      </c>
      <c r="J50" s="87">
        <v>826</v>
      </c>
      <c r="K50" s="87">
        <v>716</v>
      </c>
      <c r="L50" s="87">
        <v>596</v>
      </c>
      <c r="M50" s="88">
        <v>648</v>
      </c>
    </row>
    <row r="51" spans="2:13" ht="27.75" customHeight="1">
      <c r="B51" s="1173"/>
      <c r="C51" s="1174"/>
      <c r="D51" s="85"/>
      <c r="E51" s="1175" t="s">
        <v>36</v>
      </c>
      <c r="F51" s="1175"/>
      <c r="G51" s="1175"/>
      <c r="H51" s="1176"/>
      <c r="I51" s="86">
        <v>6771</v>
      </c>
      <c r="J51" s="87">
        <v>6739</v>
      </c>
      <c r="K51" s="87">
        <v>6809</v>
      </c>
      <c r="L51" s="87">
        <v>6658</v>
      </c>
      <c r="M51" s="88">
        <v>6406</v>
      </c>
    </row>
    <row r="52" spans="2:13" ht="27.75" customHeight="1" thickBot="1">
      <c r="B52" s="1177" t="s">
        <v>37</v>
      </c>
      <c r="C52" s="1178"/>
      <c r="D52" s="90"/>
      <c r="E52" s="1179" t="s">
        <v>38</v>
      </c>
      <c r="F52" s="1179"/>
      <c r="G52" s="1179"/>
      <c r="H52" s="1180"/>
      <c r="I52" s="91">
        <v>2061</v>
      </c>
      <c r="J52" s="92">
        <v>1696</v>
      </c>
      <c r="K52" s="92">
        <v>992</v>
      </c>
      <c r="L52" s="92">
        <v>2886</v>
      </c>
      <c r="M52" s="93">
        <v>1994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25393</v>
      </c>
      <c r="E3" s="116"/>
      <c r="F3" s="117">
        <v>64717</v>
      </c>
      <c r="G3" s="118"/>
      <c r="H3" s="119"/>
    </row>
    <row r="4" spans="1:8">
      <c r="A4" s="120"/>
      <c r="B4" s="121"/>
      <c r="C4" s="122"/>
      <c r="D4" s="123">
        <v>9017</v>
      </c>
      <c r="E4" s="124"/>
      <c r="F4" s="125">
        <v>31931</v>
      </c>
      <c r="G4" s="126"/>
      <c r="H4" s="127"/>
    </row>
    <row r="5" spans="1:8">
      <c r="A5" s="108" t="s">
        <v>510</v>
      </c>
      <c r="B5" s="113"/>
      <c r="C5" s="114"/>
      <c r="D5" s="115">
        <v>28948</v>
      </c>
      <c r="E5" s="116"/>
      <c r="F5" s="117">
        <v>61557</v>
      </c>
      <c r="G5" s="118"/>
      <c r="H5" s="119"/>
    </row>
    <row r="6" spans="1:8">
      <c r="A6" s="120"/>
      <c r="B6" s="121"/>
      <c r="C6" s="122"/>
      <c r="D6" s="123">
        <v>10095</v>
      </c>
      <c r="E6" s="124"/>
      <c r="F6" s="125">
        <v>32497</v>
      </c>
      <c r="G6" s="126"/>
      <c r="H6" s="127"/>
    </row>
    <row r="7" spans="1:8">
      <c r="A7" s="108" t="s">
        <v>511</v>
      </c>
      <c r="B7" s="113"/>
      <c r="C7" s="114"/>
      <c r="D7" s="115">
        <v>81501</v>
      </c>
      <c r="E7" s="116"/>
      <c r="F7" s="117">
        <v>69806</v>
      </c>
      <c r="G7" s="118"/>
      <c r="H7" s="119"/>
    </row>
    <row r="8" spans="1:8">
      <c r="A8" s="120"/>
      <c r="B8" s="121"/>
      <c r="C8" s="122"/>
      <c r="D8" s="123">
        <v>21074</v>
      </c>
      <c r="E8" s="124"/>
      <c r="F8" s="125">
        <v>32823</v>
      </c>
      <c r="G8" s="126"/>
      <c r="H8" s="127"/>
    </row>
    <row r="9" spans="1:8">
      <c r="A9" s="108" t="s">
        <v>512</v>
      </c>
      <c r="B9" s="113"/>
      <c r="C9" s="114"/>
      <c r="D9" s="115">
        <v>119891</v>
      </c>
      <c r="E9" s="116"/>
      <c r="F9" s="117">
        <v>74444</v>
      </c>
      <c r="G9" s="118"/>
      <c r="H9" s="119"/>
    </row>
    <row r="10" spans="1:8">
      <c r="A10" s="120"/>
      <c r="B10" s="121"/>
      <c r="C10" s="122"/>
      <c r="D10" s="123">
        <v>25867</v>
      </c>
      <c r="E10" s="124"/>
      <c r="F10" s="125">
        <v>34175</v>
      </c>
      <c r="G10" s="126"/>
      <c r="H10" s="127"/>
    </row>
    <row r="11" spans="1:8">
      <c r="A11" s="108" t="s">
        <v>513</v>
      </c>
      <c r="B11" s="113"/>
      <c r="C11" s="114"/>
      <c r="D11" s="115">
        <v>343397</v>
      </c>
      <c r="E11" s="116"/>
      <c r="F11" s="117">
        <v>85205</v>
      </c>
      <c r="G11" s="118"/>
      <c r="H11" s="119"/>
    </row>
    <row r="12" spans="1:8">
      <c r="A12" s="120"/>
      <c r="B12" s="121"/>
      <c r="C12" s="128"/>
      <c r="D12" s="123">
        <v>34244</v>
      </c>
      <c r="E12" s="124"/>
      <c r="F12" s="125">
        <v>38847</v>
      </c>
      <c r="G12" s="126"/>
      <c r="H12" s="127"/>
    </row>
    <row r="13" spans="1:8">
      <c r="A13" s="108"/>
      <c r="B13" s="113"/>
      <c r="C13" s="129"/>
      <c r="D13" s="130">
        <v>119826</v>
      </c>
      <c r="E13" s="131"/>
      <c r="F13" s="132">
        <v>71146</v>
      </c>
      <c r="G13" s="133"/>
      <c r="H13" s="119"/>
    </row>
    <row r="14" spans="1:8">
      <c r="A14" s="120"/>
      <c r="B14" s="121"/>
      <c r="C14" s="122"/>
      <c r="D14" s="123">
        <v>20059</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6.09</v>
      </c>
      <c r="C19" s="134">
        <f>ROUND(VALUE(SUBSTITUTE(実質収支比率等に係る経年分析!G$48,"▲","-")),2)</f>
        <v>5.32</v>
      </c>
      <c r="D19" s="134">
        <f>ROUND(VALUE(SUBSTITUTE(実質収支比率等に係る経年分析!H$48,"▲","-")),2)</f>
        <v>7.55</v>
      </c>
      <c r="E19" s="134">
        <f>ROUND(VALUE(SUBSTITUTE(実質収支比率等に係る経年分析!I$48,"▲","-")),2)</f>
        <v>7.94</v>
      </c>
      <c r="F19" s="134">
        <f>ROUND(VALUE(SUBSTITUTE(実質収支比率等に係る経年分析!J$48,"▲","-")),2)</f>
        <v>110.47</v>
      </c>
    </row>
    <row r="20" spans="1:11">
      <c r="A20" s="134" t="s">
        <v>43</v>
      </c>
      <c r="B20" s="134">
        <f>ROUND(VALUE(SUBSTITUTE(実質収支比率等に係る経年分析!F$47,"▲","-")),2)</f>
        <v>21.92</v>
      </c>
      <c r="C20" s="134">
        <f>ROUND(VALUE(SUBSTITUTE(実質収支比率等に係る経年分析!G$47,"▲","-")),2)</f>
        <v>29.81</v>
      </c>
      <c r="D20" s="134">
        <f>ROUND(VALUE(SUBSTITUTE(実質収支比率等に係る経年分析!H$47,"▲","-")),2)</f>
        <v>49.45</v>
      </c>
      <c r="E20" s="134">
        <f>ROUND(VALUE(SUBSTITUTE(実質収支比率等に係る経年分析!I$47,"▲","-")),2)</f>
        <v>11.37</v>
      </c>
      <c r="F20" s="134">
        <f>ROUND(VALUE(SUBSTITUTE(実質収支比率等に係る経年分析!J$47,"▲","-")),2)</f>
        <v>52.12</v>
      </c>
    </row>
    <row r="21" spans="1:11">
      <c r="A21" s="134" t="s">
        <v>44</v>
      </c>
      <c r="B21" s="134">
        <f>IF(ISNUMBER(VALUE(SUBSTITUTE(実質収支比率等に係る経年分析!F$49,"▲","-"))),ROUND(VALUE(SUBSTITUTE(実質収支比率等に係る経年分析!F$49,"▲","-")),2),NA())</f>
        <v>7.02</v>
      </c>
      <c r="C21" s="134">
        <f>IF(ISNUMBER(VALUE(SUBSTITUTE(実質収支比率等に係る経年分析!G$49,"▲","-"))),ROUND(VALUE(SUBSTITUTE(実質収支比率等に係る経年分析!G$49,"▲","-")),2),NA())</f>
        <v>1.79</v>
      </c>
      <c r="D21" s="134">
        <f>IF(ISNUMBER(VALUE(SUBSTITUTE(実質収支比率等に係る経年分析!H$49,"▲","-"))),ROUND(VALUE(SUBSTITUTE(実質収支比率等に係る経年分析!H$49,"▲","-")),2),NA())</f>
        <v>18.91</v>
      </c>
      <c r="E21" s="134">
        <f>IF(ISNUMBER(VALUE(SUBSTITUTE(実質収支比率等に係る経年分析!I$49,"▲","-"))),ROUND(VALUE(SUBSTITUTE(実質収支比率等に係る経年分析!I$49,"▲","-")),2),NA())</f>
        <v>-41.81</v>
      </c>
      <c r="F21" s="134">
        <f>IF(ISNUMBER(VALUE(SUBSTITUTE(実質収支比率等に係る経年分析!J$49,"▲","-"))),ROUND(VALUE(SUBSTITUTE(実質収支比率等に係る経年分析!J$49,"▲","-")),2),NA())</f>
        <v>136.41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松島町松島区外区有財産特別会計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松島町後期高齢者医療特別会計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松島町観瀾亭等特別会計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松島町介護保険事業特別会計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1.29</v>
      </c>
    </row>
    <row r="33" spans="1:16">
      <c r="A33" s="135" t="str">
        <f>IF(連結実質赤字比率に係る赤字・黒字の構成分析!C$37="",NA(),連結実質赤字比率に係る赤字・黒字の構成分析!C$37)</f>
        <v>松島町国民健康保険特別会計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5.88</v>
      </c>
    </row>
    <row r="34" spans="1:16">
      <c r="A34" s="135" t="str">
        <f>IF(連結実質赤字比率に係る赤字・黒字の構成分析!C$36="",NA(),連結実質赤字比率に係る赤字・黒字の構成分析!C$36)</f>
        <v>松島町下水道事業特別会計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c r="A35" s="135" t="str">
        <f>IF(連結実質赤字比率に係る赤字・黒字の構成分析!C$35="",NA(),連結実質赤字比率に係る赤字・黒字の構成分析!C$35)</f>
        <v>松島町水道事業会計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29.58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110.46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718</v>
      </c>
      <c r="E42" s="136"/>
      <c r="F42" s="136"/>
      <c r="G42" s="136">
        <f>'実質公債費比率（分子）の構造'!L$52</f>
        <v>672</v>
      </c>
      <c r="H42" s="136"/>
      <c r="I42" s="136"/>
      <c r="J42" s="136">
        <f>'実質公債費比率（分子）の構造'!M$52</f>
        <v>666</v>
      </c>
      <c r="K42" s="136"/>
      <c r="L42" s="136"/>
      <c r="M42" s="136">
        <f>'実質公債費比率（分子）の構造'!N$52</f>
        <v>671</v>
      </c>
      <c r="N42" s="136"/>
      <c r="O42" s="136"/>
      <c r="P42" s="136">
        <f>'実質公債費比率（分子）の構造'!O$52</f>
        <v>660</v>
      </c>
    </row>
    <row r="43" spans="1:16">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f>'実質公債費比率（分子）の構造'!L$50</f>
        <v>1</v>
      </c>
      <c r="F44" s="136"/>
      <c r="G44" s="136"/>
      <c r="H44" s="136">
        <f>'実質公債費比率（分子）の構造'!M$50</f>
        <v>4</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31</v>
      </c>
      <c r="C45" s="136"/>
      <c r="D45" s="136"/>
      <c r="E45" s="136">
        <f>'実質公債費比率（分子）の構造'!L$49</f>
        <v>32</v>
      </c>
      <c r="F45" s="136"/>
      <c r="G45" s="136"/>
      <c r="H45" s="136">
        <f>'実質公債費比率（分子）の構造'!M$49</f>
        <v>32</v>
      </c>
      <c r="I45" s="136"/>
      <c r="J45" s="136"/>
      <c r="K45" s="136">
        <f>'実質公債費比率（分子）の構造'!N$49</f>
        <v>29</v>
      </c>
      <c r="L45" s="136"/>
      <c r="M45" s="136"/>
      <c r="N45" s="136">
        <f>'実質公債費比率（分子）の構造'!O$49</f>
        <v>12</v>
      </c>
      <c r="O45" s="136"/>
      <c r="P45" s="136"/>
    </row>
    <row r="46" spans="1:16">
      <c r="A46" s="136" t="s">
        <v>55</v>
      </c>
      <c r="B46" s="136">
        <f>'実質公債費比率（分子）の構造'!K$48</f>
        <v>291</v>
      </c>
      <c r="C46" s="136"/>
      <c r="D46" s="136"/>
      <c r="E46" s="136">
        <f>'実質公債費比率（分子）の構造'!L$48</f>
        <v>311</v>
      </c>
      <c r="F46" s="136"/>
      <c r="G46" s="136"/>
      <c r="H46" s="136">
        <f>'実質公債費比率（分子）の構造'!M$48</f>
        <v>298</v>
      </c>
      <c r="I46" s="136"/>
      <c r="J46" s="136"/>
      <c r="K46" s="136">
        <f>'実質公債費比率（分子）の構造'!N$48</f>
        <v>321</v>
      </c>
      <c r="L46" s="136"/>
      <c r="M46" s="136"/>
      <c r="N46" s="136">
        <f>'実質公債費比率（分子）の構造'!O$48</f>
        <v>385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741</v>
      </c>
      <c r="C49" s="136"/>
      <c r="D49" s="136"/>
      <c r="E49" s="136">
        <f>'実質公債費比率（分子）の構造'!L$45</f>
        <v>666</v>
      </c>
      <c r="F49" s="136"/>
      <c r="G49" s="136"/>
      <c r="H49" s="136">
        <f>'実質公債費比率（分子）の構造'!M$45</f>
        <v>621</v>
      </c>
      <c r="I49" s="136"/>
      <c r="J49" s="136"/>
      <c r="K49" s="136">
        <f>'実質公債費比率（分子）の構造'!N$45</f>
        <v>594</v>
      </c>
      <c r="L49" s="136"/>
      <c r="M49" s="136"/>
      <c r="N49" s="136">
        <f>'実質公債費比率（分子）の構造'!O$45</f>
        <v>578</v>
      </c>
      <c r="O49" s="136"/>
      <c r="P49" s="136"/>
    </row>
    <row r="50" spans="1:16">
      <c r="A50" s="136" t="s">
        <v>59</v>
      </c>
      <c r="B50" s="136" t="e">
        <f>NA()</f>
        <v>#N/A</v>
      </c>
      <c r="C50" s="136">
        <f>IF(ISNUMBER('実質公債費比率（分子）の構造'!K$53),'実質公債費比率（分子）の構造'!K$53,NA())</f>
        <v>347</v>
      </c>
      <c r="D50" s="136" t="e">
        <f>NA()</f>
        <v>#N/A</v>
      </c>
      <c r="E50" s="136" t="e">
        <f>NA()</f>
        <v>#N/A</v>
      </c>
      <c r="F50" s="136">
        <f>IF(ISNUMBER('実質公債費比率（分子）の構造'!L$53),'実質公債費比率（分子）の構造'!L$53,NA())</f>
        <v>338</v>
      </c>
      <c r="G50" s="136" t="e">
        <f>NA()</f>
        <v>#N/A</v>
      </c>
      <c r="H50" s="136" t="e">
        <f>NA()</f>
        <v>#N/A</v>
      </c>
      <c r="I50" s="136">
        <f>IF(ISNUMBER('実質公債費比率（分子）の構造'!M$53),'実質公債費比率（分子）の構造'!M$53,NA())</f>
        <v>289</v>
      </c>
      <c r="J50" s="136" t="e">
        <f>NA()</f>
        <v>#N/A</v>
      </c>
      <c r="K50" s="136" t="e">
        <f>NA()</f>
        <v>#N/A</v>
      </c>
      <c r="L50" s="136">
        <f>IF(ISNUMBER('実質公債費比率（分子）の構造'!N$53),'実質公債費比率（分子）の構造'!N$53,NA())</f>
        <v>273</v>
      </c>
      <c r="M50" s="136" t="e">
        <f>NA()</f>
        <v>#N/A</v>
      </c>
      <c r="N50" s="136" t="e">
        <f>NA()</f>
        <v>#N/A</v>
      </c>
      <c r="O50" s="136">
        <f>IF(ISNUMBER('実質公債費比率（分子）の構造'!O$53),'実質公債費比率（分子）の構造'!O$53,NA())</f>
        <v>315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6771</v>
      </c>
      <c r="E56" s="135"/>
      <c r="F56" s="135"/>
      <c r="G56" s="135">
        <f>'将来負担比率（分子）の構造'!J$51</f>
        <v>6739</v>
      </c>
      <c r="H56" s="135"/>
      <c r="I56" s="135"/>
      <c r="J56" s="135">
        <f>'将来負担比率（分子）の構造'!K$51</f>
        <v>6809</v>
      </c>
      <c r="K56" s="135"/>
      <c r="L56" s="135"/>
      <c r="M56" s="135">
        <f>'将来負担比率（分子）の構造'!L$51</f>
        <v>6658</v>
      </c>
      <c r="N56" s="135"/>
      <c r="O56" s="135"/>
      <c r="P56" s="135">
        <f>'将来負担比率（分子）の構造'!M$51</f>
        <v>6406</v>
      </c>
    </row>
    <row r="57" spans="1:16">
      <c r="A57" s="135" t="s">
        <v>35</v>
      </c>
      <c r="B57" s="135"/>
      <c r="C57" s="135"/>
      <c r="D57" s="135">
        <f>'将来負担比率（分子）の構造'!I$50</f>
        <v>898</v>
      </c>
      <c r="E57" s="135"/>
      <c r="F57" s="135"/>
      <c r="G57" s="135">
        <f>'将来負担比率（分子）の構造'!J$50</f>
        <v>826</v>
      </c>
      <c r="H57" s="135"/>
      <c r="I57" s="135"/>
      <c r="J57" s="135">
        <f>'将来負担比率（分子）の構造'!K$50</f>
        <v>716</v>
      </c>
      <c r="K57" s="135"/>
      <c r="L57" s="135"/>
      <c r="M57" s="135">
        <f>'将来負担比率（分子）の構造'!L$50</f>
        <v>596</v>
      </c>
      <c r="N57" s="135"/>
      <c r="O57" s="135"/>
      <c r="P57" s="135">
        <f>'将来負担比率（分子）の構造'!M$50</f>
        <v>648</v>
      </c>
    </row>
    <row r="58" spans="1:16">
      <c r="A58" s="135" t="s">
        <v>34</v>
      </c>
      <c r="B58" s="135"/>
      <c r="C58" s="135"/>
      <c r="D58" s="135">
        <f>'将来負担比率（分子）の構造'!I$49</f>
        <v>1993</v>
      </c>
      <c r="E58" s="135"/>
      <c r="F58" s="135"/>
      <c r="G58" s="135">
        <f>'将来負担比率（分子）の構造'!J$49</f>
        <v>2242</v>
      </c>
      <c r="H58" s="135"/>
      <c r="I58" s="135"/>
      <c r="J58" s="135">
        <f>'将来負担比率（分子）の構造'!K$49</f>
        <v>2910</v>
      </c>
      <c r="K58" s="135"/>
      <c r="L58" s="135"/>
      <c r="M58" s="135">
        <f>'将来負担比率（分子）の構造'!L$49</f>
        <v>1486</v>
      </c>
      <c r="N58" s="135"/>
      <c r="O58" s="135"/>
      <c r="P58" s="135">
        <f>'将来負担比率（分子）の構造'!M$49</f>
        <v>2941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1371</v>
      </c>
      <c r="C62" s="135"/>
      <c r="D62" s="135"/>
      <c r="E62" s="135">
        <f>'将来負担比率（分子）の構造'!J$45</f>
        <v>1343</v>
      </c>
      <c r="F62" s="135"/>
      <c r="G62" s="135"/>
      <c r="H62" s="135">
        <f>'将来負担比率（分子）の構造'!K$45</f>
        <v>1316</v>
      </c>
      <c r="I62" s="135"/>
      <c r="J62" s="135"/>
      <c r="K62" s="135">
        <f>'将来負担比率（分子）の構造'!L$45</f>
        <v>1257</v>
      </c>
      <c r="L62" s="135"/>
      <c r="M62" s="135"/>
      <c r="N62" s="135">
        <f>'将来負担比率（分子）の構造'!M$45</f>
        <v>1156</v>
      </c>
      <c r="O62" s="135"/>
      <c r="P62" s="135"/>
    </row>
    <row r="63" spans="1:16">
      <c r="A63" s="135" t="s">
        <v>28</v>
      </c>
      <c r="B63" s="135">
        <f>'将来負担比率（分子）の構造'!I$44</f>
        <v>124</v>
      </c>
      <c r="C63" s="135"/>
      <c r="D63" s="135"/>
      <c r="E63" s="135">
        <f>'将来負担比率（分子）の構造'!J$44</f>
        <v>99</v>
      </c>
      <c r="F63" s="135"/>
      <c r="G63" s="135"/>
      <c r="H63" s="135">
        <f>'将来負担比率（分子）の構造'!K$44</f>
        <v>71</v>
      </c>
      <c r="I63" s="135"/>
      <c r="J63" s="135"/>
      <c r="K63" s="135">
        <f>'将来負担比率（分子）の構造'!L$44</f>
        <v>47</v>
      </c>
      <c r="L63" s="135"/>
      <c r="M63" s="135"/>
      <c r="N63" s="135">
        <f>'将来負担比率（分子）の構造'!M$44</f>
        <v>42</v>
      </c>
      <c r="O63" s="135"/>
      <c r="P63" s="135"/>
    </row>
    <row r="64" spans="1:16">
      <c r="A64" s="135" t="s">
        <v>27</v>
      </c>
      <c r="B64" s="135">
        <f>'将来負担比率（分子）の構造'!I$43</f>
        <v>4333</v>
      </c>
      <c r="C64" s="135"/>
      <c r="D64" s="135"/>
      <c r="E64" s="135">
        <f>'将来負担比率（分子）の構造'!J$43</f>
        <v>4301</v>
      </c>
      <c r="F64" s="135"/>
      <c r="G64" s="135"/>
      <c r="H64" s="135">
        <f>'将来負担比率（分子）の構造'!K$43</f>
        <v>4193</v>
      </c>
      <c r="I64" s="135"/>
      <c r="J64" s="135"/>
      <c r="K64" s="135">
        <f>'将来負担比率（分子）の構造'!L$43</f>
        <v>4239</v>
      </c>
      <c r="L64" s="135"/>
      <c r="M64" s="135"/>
      <c r="N64" s="135">
        <f>'将来負担比率（分子）の構造'!M$43</f>
        <v>4410</v>
      </c>
      <c r="O64" s="135"/>
      <c r="P64" s="135"/>
    </row>
    <row r="65" spans="1:16">
      <c r="A65" s="135" t="s">
        <v>26</v>
      </c>
      <c r="B65" s="135">
        <f>'将来負担比率（分子）の構造'!I$42</f>
        <v>104</v>
      </c>
      <c r="C65" s="135"/>
      <c r="D65" s="135"/>
      <c r="E65" s="135">
        <f>'将来負担比率（分子）の構造'!J$42</f>
        <v>91</v>
      </c>
      <c r="F65" s="135"/>
      <c r="G65" s="135"/>
      <c r="H65" s="135">
        <f>'将来負担比率（分子）の構造'!K$42</f>
        <v>79</v>
      </c>
      <c r="I65" s="135"/>
      <c r="J65" s="135"/>
      <c r="K65" s="135">
        <f>'将来負担比率（分子）の構造'!L$42</f>
        <v>66</v>
      </c>
      <c r="L65" s="135"/>
      <c r="M65" s="135"/>
      <c r="N65" s="135">
        <f>'将来負担比率（分子）の構造'!M$42</f>
        <v>57</v>
      </c>
      <c r="O65" s="135"/>
      <c r="P65" s="135"/>
    </row>
    <row r="66" spans="1:16">
      <c r="A66" s="135" t="s">
        <v>25</v>
      </c>
      <c r="B66" s="135">
        <f>'将来負担比率（分子）の構造'!I$41</f>
        <v>5791</v>
      </c>
      <c r="C66" s="135"/>
      <c r="D66" s="135"/>
      <c r="E66" s="135">
        <f>'将来負担比率（分子）の構造'!J$41</f>
        <v>5669</v>
      </c>
      <c r="F66" s="135"/>
      <c r="G66" s="135"/>
      <c r="H66" s="135">
        <f>'将来負担比率（分子）の構造'!K$41</f>
        <v>5768</v>
      </c>
      <c r="I66" s="135"/>
      <c r="J66" s="135"/>
      <c r="K66" s="135">
        <f>'将来負担比率（分子）の構造'!L$41</f>
        <v>6016</v>
      </c>
      <c r="L66" s="135"/>
      <c r="M66" s="135"/>
      <c r="N66" s="135">
        <f>'将来負担比率（分子）の構造'!M$41</f>
        <v>6323</v>
      </c>
      <c r="O66" s="135"/>
      <c r="P66" s="135"/>
    </row>
    <row r="67" spans="1:16">
      <c r="A67" s="135" t="s">
        <v>63</v>
      </c>
      <c r="B67" s="135" t="e">
        <f>NA()</f>
        <v>#N/A</v>
      </c>
      <c r="C67" s="135">
        <f>IF(ISNUMBER('将来負担比率（分子）の構造'!I$52), IF('将来負担比率（分子）の構造'!I$52 &lt; 0, 0, '将来負担比率（分子）の構造'!I$52), NA())</f>
        <v>2061</v>
      </c>
      <c r="D67" s="135" t="e">
        <f>NA()</f>
        <v>#N/A</v>
      </c>
      <c r="E67" s="135" t="e">
        <f>NA()</f>
        <v>#N/A</v>
      </c>
      <c r="F67" s="135">
        <f>IF(ISNUMBER('将来負担比率（分子）の構造'!J$52), IF('将来負担比率（分子）の構造'!J$52 &lt; 0, 0, '将来負担比率（分子）の構造'!J$52), NA())</f>
        <v>1696</v>
      </c>
      <c r="G67" s="135" t="e">
        <f>NA()</f>
        <v>#N/A</v>
      </c>
      <c r="H67" s="135" t="e">
        <f>NA()</f>
        <v>#N/A</v>
      </c>
      <c r="I67" s="135">
        <f>IF(ISNUMBER('将来負担比率（分子）の構造'!K$52), IF('将来負担比率（分子）の構造'!K$52 &lt; 0, 0, '将来負担比率（分子）の構造'!K$52), NA())</f>
        <v>992</v>
      </c>
      <c r="J67" s="135" t="e">
        <f>NA()</f>
        <v>#N/A</v>
      </c>
      <c r="K67" s="135" t="e">
        <f>NA()</f>
        <v>#N/A</v>
      </c>
      <c r="L67" s="135">
        <f>IF(ISNUMBER('将来負担比率（分子）の構造'!L$52), IF('将来負担比率（分子）の構造'!L$52 &lt; 0, 0, '将来負担比率（分子）の構造'!L$52), NA())</f>
        <v>2886</v>
      </c>
      <c r="M67" s="135" t="e">
        <f>NA()</f>
        <v>#N/A</v>
      </c>
      <c r="N67" s="135" t="e">
        <f>NA()</f>
        <v>#N/A</v>
      </c>
      <c r="O67" s="135">
        <f>IF(ISNUMBER('将来負担比率（分子）の構造'!M$52), IF('将来負担比率（分子）の構造'!M$52 &lt; 0, 0, '将来負担比率（分子）の構造'!M$52), NA())</f>
        <v>1994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1685217</v>
      </c>
      <c r="S5" s="639"/>
      <c r="T5" s="639"/>
      <c r="U5" s="639"/>
      <c r="V5" s="639"/>
      <c r="W5" s="639"/>
      <c r="X5" s="639"/>
      <c r="Y5" s="686"/>
      <c r="Z5" s="699">
        <v>7.1</v>
      </c>
      <c r="AA5" s="699"/>
      <c r="AB5" s="699"/>
      <c r="AC5" s="699"/>
      <c r="AD5" s="700">
        <v>1614027</v>
      </c>
      <c r="AE5" s="700"/>
      <c r="AF5" s="700"/>
      <c r="AG5" s="700"/>
      <c r="AH5" s="700"/>
      <c r="AI5" s="700"/>
      <c r="AJ5" s="700"/>
      <c r="AK5" s="700"/>
      <c r="AL5" s="687">
        <v>43.5</v>
      </c>
      <c r="AM5" s="656"/>
      <c r="AN5" s="656"/>
      <c r="AO5" s="688"/>
      <c r="AP5" s="675" t="s">
        <v>206</v>
      </c>
      <c r="AQ5" s="676"/>
      <c r="AR5" s="676"/>
      <c r="AS5" s="676"/>
      <c r="AT5" s="676"/>
      <c r="AU5" s="676"/>
      <c r="AV5" s="676"/>
      <c r="AW5" s="676"/>
      <c r="AX5" s="676"/>
      <c r="AY5" s="676"/>
      <c r="AZ5" s="676"/>
      <c r="BA5" s="676"/>
      <c r="BB5" s="676"/>
      <c r="BC5" s="676"/>
      <c r="BD5" s="676"/>
      <c r="BE5" s="676"/>
      <c r="BF5" s="677"/>
      <c r="BG5" s="588">
        <v>1567397</v>
      </c>
      <c r="BH5" s="589"/>
      <c r="BI5" s="589"/>
      <c r="BJ5" s="589"/>
      <c r="BK5" s="589"/>
      <c r="BL5" s="589"/>
      <c r="BM5" s="589"/>
      <c r="BN5" s="590"/>
      <c r="BO5" s="641">
        <v>93</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49063</v>
      </c>
      <c r="S6" s="589"/>
      <c r="T6" s="589"/>
      <c r="U6" s="589"/>
      <c r="V6" s="589"/>
      <c r="W6" s="589"/>
      <c r="X6" s="589"/>
      <c r="Y6" s="590"/>
      <c r="Z6" s="641">
        <v>0.2</v>
      </c>
      <c r="AA6" s="641"/>
      <c r="AB6" s="641"/>
      <c r="AC6" s="641"/>
      <c r="AD6" s="642">
        <v>49063</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1567397</v>
      </c>
      <c r="BH6" s="589"/>
      <c r="BI6" s="589"/>
      <c r="BJ6" s="589"/>
      <c r="BK6" s="589"/>
      <c r="BL6" s="589"/>
      <c r="BM6" s="589"/>
      <c r="BN6" s="590"/>
      <c r="BO6" s="641">
        <v>93</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108597</v>
      </c>
      <c r="CS6" s="589"/>
      <c r="CT6" s="589"/>
      <c r="CU6" s="589"/>
      <c r="CV6" s="589"/>
      <c r="CW6" s="589"/>
      <c r="CX6" s="589"/>
      <c r="CY6" s="590"/>
      <c r="CZ6" s="641">
        <v>0.7</v>
      </c>
      <c r="DA6" s="641"/>
      <c r="DB6" s="641"/>
      <c r="DC6" s="641"/>
      <c r="DD6" s="594" t="s">
        <v>207</v>
      </c>
      <c r="DE6" s="589"/>
      <c r="DF6" s="589"/>
      <c r="DG6" s="589"/>
      <c r="DH6" s="589"/>
      <c r="DI6" s="589"/>
      <c r="DJ6" s="589"/>
      <c r="DK6" s="589"/>
      <c r="DL6" s="589"/>
      <c r="DM6" s="589"/>
      <c r="DN6" s="589"/>
      <c r="DO6" s="589"/>
      <c r="DP6" s="590"/>
      <c r="DQ6" s="594">
        <v>108597</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2479</v>
      </c>
      <c r="S7" s="589"/>
      <c r="T7" s="589"/>
      <c r="U7" s="589"/>
      <c r="V7" s="589"/>
      <c r="W7" s="589"/>
      <c r="X7" s="589"/>
      <c r="Y7" s="590"/>
      <c r="Z7" s="641">
        <v>0</v>
      </c>
      <c r="AA7" s="641"/>
      <c r="AB7" s="641"/>
      <c r="AC7" s="641"/>
      <c r="AD7" s="642">
        <v>2479</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611982</v>
      </c>
      <c r="BH7" s="589"/>
      <c r="BI7" s="589"/>
      <c r="BJ7" s="589"/>
      <c r="BK7" s="589"/>
      <c r="BL7" s="589"/>
      <c r="BM7" s="589"/>
      <c r="BN7" s="590"/>
      <c r="BO7" s="641">
        <v>36.299999999999997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7228258</v>
      </c>
      <c r="CS7" s="589"/>
      <c r="CT7" s="589"/>
      <c r="CU7" s="589"/>
      <c r="CV7" s="589"/>
      <c r="CW7" s="589"/>
      <c r="CX7" s="589"/>
      <c r="CY7" s="590"/>
      <c r="CZ7" s="641">
        <v>45.7</v>
      </c>
      <c r="DA7" s="641"/>
      <c r="DB7" s="641"/>
      <c r="DC7" s="641"/>
      <c r="DD7" s="594">
        <v>1970022</v>
      </c>
      <c r="DE7" s="589"/>
      <c r="DF7" s="589"/>
      <c r="DG7" s="589"/>
      <c r="DH7" s="589"/>
      <c r="DI7" s="589"/>
      <c r="DJ7" s="589"/>
      <c r="DK7" s="589"/>
      <c r="DL7" s="589"/>
      <c r="DM7" s="589"/>
      <c r="DN7" s="589"/>
      <c r="DO7" s="589"/>
      <c r="DP7" s="590"/>
      <c r="DQ7" s="594">
        <v>2177588</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6237</v>
      </c>
      <c r="S8" s="589"/>
      <c r="T8" s="589"/>
      <c r="U8" s="589"/>
      <c r="V8" s="589"/>
      <c r="W8" s="589"/>
      <c r="X8" s="589"/>
      <c r="Y8" s="590"/>
      <c r="Z8" s="641">
        <v>0</v>
      </c>
      <c r="AA8" s="641"/>
      <c r="AB8" s="641"/>
      <c r="AC8" s="641"/>
      <c r="AD8" s="642">
        <v>6237</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20373</v>
      </c>
      <c r="BH8" s="589"/>
      <c r="BI8" s="589"/>
      <c r="BJ8" s="589"/>
      <c r="BK8" s="589"/>
      <c r="BL8" s="589"/>
      <c r="BM8" s="589"/>
      <c r="BN8" s="590"/>
      <c r="BO8" s="641">
        <v>1.2</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1647715</v>
      </c>
      <c r="CS8" s="589"/>
      <c r="CT8" s="589"/>
      <c r="CU8" s="589"/>
      <c r="CV8" s="589"/>
      <c r="CW8" s="589"/>
      <c r="CX8" s="589"/>
      <c r="CY8" s="590"/>
      <c r="CZ8" s="641">
        <v>10.4</v>
      </c>
      <c r="DA8" s="641"/>
      <c r="DB8" s="641"/>
      <c r="DC8" s="641"/>
      <c r="DD8" s="594">
        <v>182361</v>
      </c>
      <c r="DE8" s="589"/>
      <c r="DF8" s="589"/>
      <c r="DG8" s="589"/>
      <c r="DH8" s="589"/>
      <c r="DI8" s="589"/>
      <c r="DJ8" s="589"/>
      <c r="DK8" s="589"/>
      <c r="DL8" s="589"/>
      <c r="DM8" s="589"/>
      <c r="DN8" s="589"/>
      <c r="DO8" s="589"/>
      <c r="DP8" s="590"/>
      <c r="DQ8" s="594">
        <v>921454</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3464</v>
      </c>
      <c r="S9" s="589"/>
      <c r="T9" s="589"/>
      <c r="U9" s="589"/>
      <c r="V9" s="589"/>
      <c r="W9" s="589"/>
      <c r="X9" s="589"/>
      <c r="Y9" s="590"/>
      <c r="Z9" s="641">
        <v>0</v>
      </c>
      <c r="AA9" s="641"/>
      <c r="AB9" s="641"/>
      <c r="AC9" s="641"/>
      <c r="AD9" s="642">
        <v>3464</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515759</v>
      </c>
      <c r="BH9" s="589"/>
      <c r="BI9" s="589"/>
      <c r="BJ9" s="589"/>
      <c r="BK9" s="589"/>
      <c r="BL9" s="589"/>
      <c r="BM9" s="589"/>
      <c r="BN9" s="590"/>
      <c r="BO9" s="641">
        <v>30.6</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426081</v>
      </c>
      <c r="CS9" s="589"/>
      <c r="CT9" s="589"/>
      <c r="CU9" s="589"/>
      <c r="CV9" s="589"/>
      <c r="CW9" s="589"/>
      <c r="CX9" s="589"/>
      <c r="CY9" s="590"/>
      <c r="CZ9" s="641">
        <v>2.7</v>
      </c>
      <c r="DA9" s="641"/>
      <c r="DB9" s="641"/>
      <c r="DC9" s="641"/>
      <c r="DD9" s="594">
        <v>3879</v>
      </c>
      <c r="DE9" s="589"/>
      <c r="DF9" s="589"/>
      <c r="DG9" s="589"/>
      <c r="DH9" s="589"/>
      <c r="DI9" s="589"/>
      <c r="DJ9" s="589"/>
      <c r="DK9" s="589"/>
      <c r="DL9" s="589"/>
      <c r="DM9" s="589"/>
      <c r="DN9" s="589"/>
      <c r="DO9" s="589"/>
      <c r="DP9" s="590"/>
      <c r="DQ9" s="594">
        <v>375664</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162752</v>
      </c>
      <c r="S10" s="589"/>
      <c r="T10" s="589"/>
      <c r="U10" s="589"/>
      <c r="V10" s="589"/>
      <c r="W10" s="589"/>
      <c r="X10" s="589"/>
      <c r="Y10" s="590"/>
      <c r="Z10" s="641">
        <v>0.7</v>
      </c>
      <c r="AA10" s="641"/>
      <c r="AB10" s="641"/>
      <c r="AC10" s="641"/>
      <c r="AD10" s="642">
        <v>162752</v>
      </c>
      <c r="AE10" s="642"/>
      <c r="AF10" s="642"/>
      <c r="AG10" s="642"/>
      <c r="AH10" s="642"/>
      <c r="AI10" s="642"/>
      <c r="AJ10" s="642"/>
      <c r="AK10" s="642"/>
      <c r="AL10" s="611">
        <v>4.4000000000000004</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30413</v>
      </c>
      <c r="BH10" s="589"/>
      <c r="BI10" s="589"/>
      <c r="BJ10" s="589"/>
      <c r="BK10" s="589"/>
      <c r="BL10" s="589"/>
      <c r="BM10" s="589"/>
      <c r="BN10" s="590"/>
      <c r="BO10" s="641">
        <v>1.8</v>
      </c>
      <c r="BP10" s="641"/>
      <c r="BQ10" s="641"/>
      <c r="BR10" s="641"/>
      <c r="BS10" s="594" t="s">
        <v>111</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64161</v>
      </c>
      <c r="CS10" s="589"/>
      <c r="CT10" s="589"/>
      <c r="CU10" s="589"/>
      <c r="CV10" s="589"/>
      <c r="CW10" s="589"/>
      <c r="CX10" s="589"/>
      <c r="CY10" s="590"/>
      <c r="CZ10" s="641">
        <v>0.4</v>
      </c>
      <c r="DA10" s="641"/>
      <c r="DB10" s="641"/>
      <c r="DC10" s="641"/>
      <c r="DD10" s="594" t="s">
        <v>111</v>
      </c>
      <c r="DE10" s="589"/>
      <c r="DF10" s="589"/>
      <c r="DG10" s="589"/>
      <c r="DH10" s="589"/>
      <c r="DI10" s="589"/>
      <c r="DJ10" s="589"/>
      <c r="DK10" s="589"/>
      <c r="DL10" s="589"/>
      <c r="DM10" s="589"/>
      <c r="DN10" s="589"/>
      <c r="DO10" s="589"/>
      <c r="DP10" s="590"/>
      <c r="DQ10" s="594">
        <v>14511</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17472</v>
      </c>
      <c r="S11" s="589"/>
      <c r="T11" s="589"/>
      <c r="U11" s="589"/>
      <c r="V11" s="589"/>
      <c r="W11" s="589"/>
      <c r="X11" s="589"/>
      <c r="Y11" s="590"/>
      <c r="Z11" s="641">
        <v>0.1</v>
      </c>
      <c r="AA11" s="641"/>
      <c r="AB11" s="641"/>
      <c r="AC11" s="641"/>
      <c r="AD11" s="642">
        <v>17472</v>
      </c>
      <c r="AE11" s="642"/>
      <c r="AF11" s="642"/>
      <c r="AG11" s="642"/>
      <c r="AH11" s="642"/>
      <c r="AI11" s="642"/>
      <c r="AJ11" s="642"/>
      <c r="AK11" s="642"/>
      <c r="AL11" s="611">
        <v>0.5</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45437</v>
      </c>
      <c r="BH11" s="589"/>
      <c r="BI11" s="589"/>
      <c r="BJ11" s="589"/>
      <c r="BK11" s="589"/>
      <c r="BL11" s="589"/>
      <c r="BM11" s="589"/>
      <c r="BN11" s="590"/>
      <c r="BO11" s="641">
        <v>2.7</v>
      </c>
      <c r="BP11" s="641"/>
      <c r="BQ11" s="641"/>
      <c r="BR11" s="641"/>
      <c r="BS11" s="594" t="s">
        <v>111</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169243</v>
      </c>
      <c r="CS11" s="589"/>
      <c r="CT11" s="589"/>
      <c r="CU11" s="589"/>
      <c r="CV11" s="589"/>
      <c r="CW11" s="589"/>
      <c r="CX11" s="589"/>
      <c r="CY11" s="590"/>
      <c r="CZ11" s="641">
        <v>1.1000000000000001</v>
      </c>
      <c r="DA11" s="641"/>
      <c r="DB11" s="641"/>
      <c r="DC11" s="641"/>
      <c r="DD11" s="594">
        <v>33926</v>
      </c>
      <c r="DE11" s="589"/>
      <c r="DF11" s="589"/>
      <c r="DG11" s="589"/>
      <c r="DH11" s="589"/>
      <c r="DI11" s="589"/>
      <c r="DJ11" s="589"/>
      <c r="DK11" s="589"/>
      <c r="DL11" s="589"/>
      <c r="DM11" s="589"/>
      <c r="DN11" s="589"/>
      <c r="DO11" s="589"/>
      <c r="DP11" s="590"/>
      <c r="DQ11" s="594">
        <v>95599</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828564</v>
      </c>
      <c r="BH12" s="589"/>
      <c r="BI12" s="589"/>
      <c r="BJ12" s="589"/>
      <c r="BK12" s="589"/>
      <c r="BL12" s="589"/>
      <c r="BM12" s="589"/>
      <c r="BN12" s="590"/>
      <c r="BO12" s="641">
        <v>49.2</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220121</v>
      </c>
      <c r="CS12" s="589"/>
      <c r="CT12" s="589"/>
      <c r="CU12" s="589"/>
      <c r="CV12" s="589"/>
      <c r="CW12" s="589"/>
      <c r="CX12" s="589"/>
      <c r="CY12" s="590"/>
      <c r="CZ12" s="641">
        <v>1.4</v>
      </c>
      <c r="DA12" s="641"/>
      <c r="DB12" s="641"/>
      <c r="DC12" s="641"/>
      <c r="DD12" s="594">
        <v>41958</v>
      </c>
      <c r="DE12" s="589"/>
      <c r="DF12" s="589"/>
      <c r="DG12" s="589"/>
      <c r="DH12" s="589"/>
      <c r="DI12" s="589"/>
      <c r="DJ12" s="589"/>
      <c r="DK12" s="589"/>
      <c r="DL12" s="589"/>
      <c r="DM12" s="589"/>
      <c r="DN12" s="589"/>
      <c r="DO12" s="589"/>
      <c r="DP12" s="590"/>
      <c r="DQ12" s="594">
        <v>102145</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9239</v>
      </c>
      <c r="S13" s="589"/>
      <c r="T13" s="589"/>
      <c r="U13" s="589"/>
      <c r="V13" s="589"/>
      <c r="W13" s="589"/>
      <c r="X13" s="589"/>
      <c r="Y13" s="590"/>
      <c r="Z13" s="641">
        <v>0</v>
      </c>
      <c r="AA13" s="641"/>
      <c r="AB13" s="641"/>
      <c r="AC13" s="641"/>
      <c r="AD13" s="642">
        <v>9239</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822772</v>
      </c>
      <c r="BH13" s="589"/>
      <c r="BI13" s="589"/>
      <c r="BJ13" s="589"/>
      <c r="BK13" s="589"/>
      <c r="BL13" s="589"/>
      <c r="BM13" s="589"/>
      <c r="BN13" s="590"/>
      <c r="BO13" s="641">
        <v>48.8</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3551892</v>
      </c>
      <c r="CS13" s="589"/>
      <c r="CT13" s="589"/>
      <c r="CU13" s="589"/>
      <c r="CV13" s="589"/>
      <c r="CW13" s="589"/>
      <c r="CX13" s="589"/>
      <c r="CY13" s="590"/>
      <c r="CZ13" s="641">
        <v>22.5</v>
      </c>
      <c r="DA13" s="641"/>
      <c r="DB13" s="641"/>
      <c r="DC13" s="641"/>
      <c r="DD13" s="594">
        <v>2300102</v>
      </c>
      <c r="DE13" s="589"/>
      <c r="DF13" s="589"/>
      <c r="DG13" s="589"/>
      <c r="DH13" s="589"/>
      <c r="DI13" s="589"/>
      <c r="DJ13" s="589"/>
      <c r="DK13" s="589"/>
      <c r="DL13" s="589"/>
      <c r="DM13" s="589"/>
      <c r="DN13" s="589"/>
      <c r="DO13" s="589"/>
      <c r="DP13" s="590"/>
      <c r="DQ13" s="594">
        <v>886742</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26502</v>
      </c>
      <c r="BH14" s="589"/>
      <c r="BI14" s="589"/>
      <c r="BJ14" s="589"/>
      <c r="BK14" s="589"/>
      <c r="BL14" s="589"/>
      <c r="BM14" s="589"/>
      <c r="BN14" s="590"/>
      <c r="BO14" s="641">
        <v>1.6</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224536</v>
      </c>
      <c r="CS14" s="589"/>
      <c r="CT14" s="589"/>
      <c r="CU14" s="589"/>
      <c r="CV14" s="589"/>
      <c r="CW14" s="589"/>
      <c r="CX14" s="589"/>
      <c r="CY14" s="590"/>
      <c r="CZ14" s="641">
        <v>1.4</v>
      </c>
      <c r="DA14" s="641"/>
      <c r="DB14" s="641"/>
      <c r="DC14" s="641"/>
      <c r="DD14" s="594">
        <v>616</v>
      </c>
      <c r="DE14" s="589"/>
      <c r="DF14" s="589"/>
      <c r="DG14" s="589"/>
      <c r="DH14" s="589"/>
      <c r="DI14" s="589"/>
      <c r="DJ14" s="589"/>
      <c r="DK14" s="589"/>
      <c r="DL14" s="589"/>
      <c r="DM14" s="589"/>
      <c r="DN14" s="589"/>
      <c r="DO14" s="589"/>
      <c r="DP14" s="590"/>
      <c r="DQ14" s="594">
        <v>222134</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5259</v>
      </c>
      <c r="S15" s="589"/>
      <c r="T15" s="589"/>
      <c r="U15" s="589"/>
      <c r="V15" s="589"/>
      <c r="W15" s="589"/>
      <c r="X15" s="589"/>
      <c r="Y15" s="590"/>
      <c r="Z15" s="641">
        <v>0</v>
      </c>
      <c r="AA15" s="641"/>
      <c r="AB15" s="641"/>
      <c r="AC15" s="641"/>
      <c r="AD15" s="642">
        <v>5259</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100349</v>
      </c>
      <c r="BH15" s="589"/>
      <c r="BI15" s="589"/>
      <c r="BJ15" s="589"/>
      <c r="BK15" s="589"/>
      <c r="BL15" s="589"/>
      <c r="BM15" s="589"/>
      <c r="BN15" s="590"/>
      <c r="BO15" s="641">
        <v>6</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1127286</v>
      </c>
      <c r="CS15" s="589"/>
      <c r="CT15" s="589"/>
      <c r="CU15" s="589"/>
      <c r="CV15" s="589"/>
      <c r="CW15" s="589"/>
      <c r="CX15" s="589"/>
      <c r="CY15" s="590"/>
      <c r="CZ15" s="641">
        <v>7.1</v>
      </c>
      <c r="DA15" s="641"/>
      <c r="DB15" s="641"/>
      <c r="DC15" s="641"/>
      <c r="DD15" s="594">
        <v>597137</v>
      </c>
      <c r="DE15" s="589"/>
      <c r="DF15" s="589"/>
      <c r="DG15" s="589"/>
      <c r="DH15" s="589"/>
      <c r="DI15" s="589"/>
      <c r="DJ15" s="589"/>
      <c r="DK15" s="589"/>
      <c r="DL15" s="589"/>
      <c r="DM15" s="589"/>
      <c r="DN15" s="589"/>
      <c r="DO15" s="589"/>
      <c r="DP15" s="590"/>
      <c r="DQ15" s="594">
        <v>535353</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5076835</v>
      </c>
      <c r="S16" s="589"/>
      <c r="T16" s="589"/>
      <c r="U16" s="589"/>
      <c r="V16" s="589"/>
      <c r="W16" s="589"/>
      <c r="X16" s="589"/>
      <c r="Y16" s="590"/>
      <c r="Z16" s="641">
        <v>21.3</v>
      </c>
      <c r="AA16" s="641"/>
      <c r="AB16" s="641"/>
      <c r="AC16" s="641"/>
      <c r="AD16" s="642">
        <v>1805444</v>
      </c>
      <c r="AE16" s="642"/>
      <c r="AF16" s="642"/>
      <c r="AG16" s="642"/>
      <c r="AH16" s="642"/>
      <c r="AI16" s="642"/>
      <c r="AJ16" s="642"/>
      <c r="AK16" s="642"/>
      <c r="AL16" s="611">
        <v>48.7</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466806</v>
      </c>
      <c r="CS16" s="589"/>
      <c r="CT16" s="589"/>
      <c r="CU16" s="589"/>
      <c r="CV16" s="589"/>
      <c r="CW16" s="589"/>
      <c r="CX16" s="589"/>
      <c r="CY16" s="590"/>
      <c r="CZ16" s="641">
        <v>3</v>
      </c>
      <c r="DA16" s="641"/>
      <c r="DB16" s="641"/>
      <c r="DC16" s="641"/>
      <c r="DD16" s="594" t="s">
        <v>111</v>
      </c>
      <c r="DE16" s="589"/>
      <c r="DF16" s="589"/>
      <c r="DG16" s="589"/>
      <c r="DH16" s="589"/>
      <c r="DI16" s="589"/>
      <c r="DJ16" s="589"/>
      <c r="DK16" s="589"/>
      <c r="DL16" s="589"/>
      <c r="DM16" s="589"/>
      <c r="DN16" s="589"/>
      <c r="DO16" s="589"/>
      <c r="DP16" s="590"/>
      <c r="DQ16" s="594">
        <v>25328</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1805444</v>
      </c>
      <c r="S17" s="589"/>
      <c r="T17" s="589"/>
      <c r="U17" s="589"/>
      <c r="V17" s="589"/>
      <c r="W17" s="589"/>
      <c r="X17" s="589"/>
      <c r="Y17" s="590"/>
      <c r="Z17" s="641">
        <v>7.6</v>
      </c>
      <c r="AA17" s="641"/>
      <c r="AB17" s="641"/>
      <c r="AC17" s="641"/>
      <c r="AD17" s="642">
        <v>1805444</v>
      </c>
      <c r="AE17" s="642"/>
      <c r="AF17" s="642"/>
      <c r="AG17" s="642"/>
      <c r="AH17" s="642"/>
      <c r="AI17" s="642"/>
      <c r="AJ17" s="642"/>
      <c r="AK17" s="642"/>
      <c r="AL17" s="611">
        <v>48.7</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578119</v>
      </c>
      <c r="CS17" s="589"/>
      <c r="CT17" s="589"/>
      <c r="CU17" s="589"/>
      <c r="CV17" s="589"/>
      <c r="CW17" s="589"/>
      <c r="CX17" s="589"/>
      <c r="CY17" s="590"/>
      <c r="CZ17" s="641">
        <v>3.7</v>
      </c>
      <c r="DA17" s="641"/>
      <c r="DB17" s="641"/>
      <c r="DC17" s="641"/>
      <c r="DD17" s="594" t="s">
        <v>111</v>
      </c>
      <c r="DE17" s="589"/>
      <c r="DF17" s="589"/>
      <c r="DG17" s="589"/>
      <c r="DH17" s="589"/>
      <c r="DI17" s="589"/>
      <c r="DJ17" s="589"/>
      <c r="DK17" s="589"/>
      <c r="DL17" s="589"/>
      <c r="DM17" s="589"/>
      <c r="DN17" s="589"/>
      <c r="DO17" s="589"/>
      <c r="DP17" s="590"/>
      <c r="DQ17" s="594">
        <v>565536</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180710</v>
      </c>
      <c r="S18" s="589"/>
      <c r="T18" s="589"/>
      <c r="U18" s="589"/>
      <c r="V18" s="589"/>
      <c r="W18" s="589"/>
      <c r="X18" s="589"/>
      <c r="Y18" s="590"/>
      <c r="Z18" s="641">
        <v>0.8</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3090681</v>
      </c>
      <c r="S19" s="589"/>
      <c r="T19" s="589"/>
      <c r="U19" s="589"/>
      <c r="V19" s="589"/>
      <c r="W19" s="589"/>
      <c r="X19" s="589"/>
      <c r="Y19" s="590"/>
      <c r="Z19" s="641">
        <v>12.9</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117820</v>
      </c>
      <c r="BH19" s="589"/>
      <c r="BI19" s="589"/>
      <c r="BJ19" s="589"/>
      <c r="BK19" s="589"/>
      <c r="BL19" s="589"/>
      <c r="BM19" s="589"/>
      <c r="BN19" s="590"/>
      <c r="BO19" s="641">
        <v>7</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7018017</v>
      </c>
      <c r="S20" s="589"/>
      <c r="T20" s="589"/>
      <c r="U20" s="589"/>
      <c r="V20" s="589"/>
      <c r="W20" s="589"/>
      <c r="X20" s="589"/>
      <c r="Y20" s="590"/>
      <c r="Z20" s="641">
        <v>29.4</v>
      </c>
      <c r="AA20" s="641"/>
      <c r="AB20" s="641"/>
      <c r="AC20" s="641"/>
      <c r="AD20" s="642">
        <v>3675436</v>
      </c>
      <c r="AE20" s="642"/>
      <c r="AF20" s="642"/>
      <c r="AG20" s="642"/>
      <c r="AH20" s="642"/>
      <c r="AI20" s="642"/>
      <c r="AJ20" s="642"/>
      <c r="AK20" s="642"/>
      <c r="AL20" s="611">
        <v>99.1</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117820</v>
      </c>
      <c r="BH20" s="589"/>
      <c r="BI20" s="589"/>
      <c r="BJ20" s="589"/>
      <c r="BK20" s="589"/>
      <c r="BL20" s="589"/>
      <c r="BM20" s="589"/>
      <c r="BN20" s="590"/>
      <c r="BO20" s="641">
        <v>7</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15812815</v>
      </c>
      <c r="CS20" s="589"/>
      <c r="CT20" s="589"/>
      <c r="CU20" s="589"/>
      <c r="CV20" s="589"/>
      <c r="CW20" s="589"/>
      <c r="CX20" s="589"/>
      <c r="CY20" s="590"/>
      <c r="CZ20" s="641">
        <v>100</v>
      </c>
      <c r="DA20" s="641"/>
      <c r="DB20" s="641"/>
      <c r="DC20" s="641"/>
      <c r="DD20" s="594">
        <v>5130001</v>
      </c>
      <c r="DE20" s="589"/>
      <c r="DF20" s="589"/>
      <c r="DG20" s="589"/>
      <c r="DH20" s="589"/>
      <c r="DI20" s="589"/>
      <c r="DJ20" s="589"/>
      <c r="DK20" s="589"/>
      <c r="DL20" s="589"/>
      <c r="DM20" s="589"/>
      <c r="DN20" s="589"/>
      <c r="DO20" s="589"/>
      <c r="DP20" s="590"/>
      <c r="DQ20" s="594">
        <v>6030651</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2313</v>
      </c>
      <c r="S21" s="589"/>
      <c r="T21" s="589"/>
      <c r="U21" s="589"/>
      <c r="V21" s="589"/>
      <c r="W21" s="589"/>
      <c r="X21" s="589"/>
      <c r="Y21" s="590"/>
      <c r="Z21" s="641">
        <v>0</v>
      </c>
      <c r="AA21" s="641"/>
      <c r="AB21" s="641"/>
      <c r="AC21" s="641"/>
      <c r="AD21" s="642">
        <v>2313</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46630</v>
      </c>
      <c r="BH21" s="589"/>
      <c r="BI21" s="589"/>
      <c r="BJ21" s="589"/>
      <c r="BK21" s="589"/>
      <c r="BL21" s="589"/>
      <c r="BM21" s="589"/>
      <c r="BN21" s="590"/>
      <c r="BO21" s="641">
        <v>2.8</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409</v>
      </c>
      <c r="S22" s="589"/>
      <c r="T22" s="589"/>
      <c r="U22" s="589"/>
      <c r="V22" s="589"/>
      <c r="W22" s="589"/>
      <c r="X22" s="589"/>
      <c r="Y22" s="590"/>
      <c r="Z22" s="641">
        <v>0</v>
      </c>
      <c r="AA22" s="641"/>
      <c r="AB22" s="641"/>
      <c r="AC22" s="641"/>
      <c r="AD22" s="642" t="s">
        <v>111</v>
      </c>
      <c r="AE22" s="642"/>
      <c r="AF22" s="642"/>
      <c r="AG22" s="642"/>
      <c r="AH22" s="642"/>
      <c r="AI22" s="642"/>
      <c r="AJ22" s="642"/>
      <c r="AK22" s="642"/>
      <c r="AL22" s="611" t="s">
        <v>111</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87720</v>
      </c>
      <c r="S23" s="589"/>
      <c r="T23" s="589"/>
      <c r="U23" s="589"/>
      <c r="V23" s="589"/>
      <c r="W23" s="589"/>
      <c r="X23" s="589"/>
      <c r="Y23" s="590"/>
      <c r="Z23" s="641">
        <v>0.4</v>
      </c>
      <c r="AA23" s="641"/>
      <c r="AB23" s="641"/>
      <c r="AC23" s="641"/>
      <c r="AD23" s="642">
        <v>4237</v>
      </c>
      <c r="AE23" s="642"/>
      <c r="AF23" s="642"/>
      <c r="AG23" s="642"/>
      <c r="AH23" s="642"/>
      <c r="AI23" s="642"/>
      <c r="AJ23" s="642"/>
      <c r="AK23" s="642"/>
      <c r="AL23" s="611">
        <v>0.1</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71190</v>
      </c>
      <c r="BH23" s="589"/>
      <c r="BI23" s="589"/>
      <c r="BJ23" s="589"/>
      <c r="BK23" s="589"/>
      <c r="BL23" s="589"/>
      <c r="BM23" s="589"/>
      <c r="BN23" s="590"/>
      <c r="BO23" s="641">
        <v>4.2</v>
      </c>
      <c r="BP23" s="641"/>
      <c r="BQ23" s="641"/>
      <c r="BR23" s="641"/>
      <c r="BS23" s="594" t="s">
        <v>111</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33239</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2152726</v>
      </c>
      <c r="CS24" s="639"/>
      <c r="CT24" s="639"/>
      <c r="CU24" s="639"/>
      <c r="CV24" s="639"/>
      <c r="CW24" s="639"/>
      <c r="CX24" s="639"/>
      <c r="CY24" s="686"/>
      <c r="CZ24" s="690">
        <v>13.6</v>
      </c>
      <c r="DA24" s="691"/>
      <c r="DB24" s="691"/>
      <c r="DC24" s="692"/>
      <c r="DD24" s="685">
        <v>1645098</v>
      </c>
      <c r="DE24" s="639"/>
      <c r="DF24" s="639"/>
      <c r="DG24" s="639"/>
      <c r="DH24" s="639"/>
      <c r="DI24" s="639"/>
      <c r="DJ24" s="639"/>
      <c r="DK24" s="686"/>
      <c r="DL24" s="685">
        <v>1632639</v>
      </c>
      <c r="DM24" s="639"/>
      <c r="DN24" s="639"/>
      <c r="DO24" s="639"/>
      <c r="DP24" s="639"/>
      <c r="DQ24" s="639"/>
      <c r="DR24" s="639"/>
      <c r="DS24" s="639"/>
      <c r="DT24" s="639"/>
      <c r="DU24" s="639"/>
      <c r="DV24" s="686"/>
      <c r="DW24" s="687">
        <v>40.9</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3701849</v>
      </c>
      <c r="S25" s="589"/>
      <c r="T25" s="589"/>
      <c r="U25" s="589"/>
      <c r="V25" s="589"/>
      <c r="W25" s="589"/>
      <c r="X25" s="589"/>
      <c r="Y25" s="590"/>
      <c r="Z25" s="641">
        <v>15.5</v>
      </c>
      <c r="AA25" s="641"/>
      <c r="AB25" s="641"/>
      <c r="AC25" s="641"/>
      <c r="AD25" s="642" t="s">
        <v>111</v>
      </c>
      <c r="AE25" s="642"/>
      <c r="AF25" s="642"/>
      <c r="AG25" s="642"/>
      <c r="AH25" s="642"/>
      <c r="AI25" s="642"/>
      <c r="AJ25" s="642"/>
      <c r="AK25" s="642"/>
      <c r="AL25" s="611" t="s">
        <v>111</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1052306</v>
      </c>
      <c r="CS25" s="607"/>
      <c r="CT25" s="607"/>
      <c r="CU25" s="607"/>
      <c r="CV25" s="607"/>
      <c r="CW25" s="607"/>
      <c r="CX25" s="607"/>
      <c r="CY25" s="608"/>
      <c r="CZ25" s="591">
        <v>6.7</v>
      </c>
      <c r="DA25" s="609"/>
      <c r="DB25" s="609"/>
      <c r="DC25" s="610"/>
      <c r="DD25" s="594">
        <v>955838</v>
      </c>
      <c r="DE25" s="607"/>
      <c r="DF25" s="607"/>
      <c r="DG25" s="607"/>
      <c r="DH25" s="607"/>
      <c r="DI25" s="607"/>
      <c r="DJ25" s="607"/>
      <c r="DK25" s="608"/>
      <c r="DL25" s="594">
        <v>943501</v>
      </c>
      <c r="DM25" s="607"/>
      <c r="DN25" s="607"/>
      <c r="DO25" s="607"/>
      <c r="DP25" s="607"/>
      <c r="DQ25" s="607"/>
      <c r="DR25" s="607"/>
      <c r="DS25" s="607"/>
      <c r="DT25" s="607"/>
      <c r="DU25" s="607"/>
      <c r="DV25" s="608"/>
      <c r="DW25" s="611">
        <v>23.6</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v>13678</v>
      </c>
      <c r="S26" s="589"/>
      <c r="T26" s="589"/>
      <c r="U26" s="589"/>
      <c r="V26" s="589"/>
      <c r="W26" s="589"/>
      <c r="X26" s="589"/>
      <c r="Y26" s="590"/>
      <c r="Z26" s="641">
        <v>0.1</v>
      </c>
      <c r="AA26" s="641"/>
      <c r="AB26" s="641"/>
      <c r="AC26" s="641"/>
      <c r="AD26" s="642">
        <v>13678</v>
      </c>
      <c r="AE26" s="642"/>
      <c r="AF26" s="642"/>
      <c r="AG26" s="642"/>
      <c r="AH26" s="642"/>
      <c r="AI26" s="642"/>
      <c r="AJ26" s="642"/>
      <c r="AK26" s="642"/>
      <c r="AL26" s="611">
        <v>0.4</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654361</v>
      </c>
      <c r="CS26" s="589"/>
      <c r="CT26" s="589"/>
      <c r="CU26" s="589"/>
      <c r="CV26" s="589"/>
      <c r="CW26" s="589"/>
      <c r="CX26" s="589"/>
      <c r="CY26" s="590"/>
      <c r="CZ26" s="591">
        <v>4.0999999999999996</v>
      </c>
      <c r="DA26" s="609"/>
      <c r="DB26" s="609"/>
      <c r="DC26" s="610"/>
      <c r="DD26" s="594">
        <v>562342</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492925</v>
      </c>
      <c r="S27" s="589"/>
      <c r="T27" s="589"/>
      <c r="U27" s="589"/>
      <c r="V27" s="589"/>
      <c r="W27" s="589"/>
      <c r="X27" s="589"/>
      <c r="Y27" s="590"/>
      <c r="Z27" s="641">
        <v>2.1</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1685217</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522306</v>
      </c>
      <c r="CS27" s="607"/>
      <c r="CT27" s="607"/>
      <c r="CU27" s="607"/>
      <c r="CV27" s="607"/>
      <c r="CW27" s="607"/>
      <c r="CX27" s="607"/>
      <c r="CY27" s="608"/>
      <c r="CZ27" s="591">
        <v>3.3</v>
      </c>
      <c r="DA27" s="609"/>
      <c r="DB27" s="609"/>
      <c r="DC27" s="610"/>
      <c r="DD27" s="594">
        <v>123729</v>
      </c>
      <c r="DE27" s="607"/>
      <c r="DF27" s="607"/>
      <c r="DG27" s="607"/>
      <c r="DH27" s="607"/>
      <c r="DI27" s="607"/>
      <c r="DJ27" s="607"/>
      <c r="DK27" s="608"/>
      <c r="DL27" s="594">
        <v>123607</v>
      </c>
      <c r="DM27" s="607"/>
      <c r="DN27" s="607"/>
      <c r="DO27" s="607"/>
      <c r="DP27" s="607"/>
      <c r="DQ27" s="607"/>
      <c r="DR27" s="607"/>
      <c r="DS27" s="607"/>
      <c r="DT27" s="607"/>
      <c r="DU27" s="607"/>
      <c r="DV27" s="608"/>
      <c r="DW27" s="611">
        <v>3.1</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160394</v>
      </c>
      <c r="S28" s="589"/>
      <c r="T28" s="589"/>
      <c r="U28" s="589"/>
      <c r="V28" s="589"/>
      <c r="W28" s="589"/>
      <c r="X28" s="589"/>
      <c r="Y28" s="590"/>
      <c r="Z28" s="641">
        <v>0.7</v>
      </c>
      <c r="AA28" s="641"/>
      <c r="AB28" s="641"/>
      <c r="AC28" s="641"/>
      <c r="AD28" s="642">
        <v>4781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578114</v>
      </c>
      <c r="CS28" s="589"/>
      <c r="CT28" s="589"/>
      <c r="CU28" s="589"/>
      <c r="CV28" s="589"/>
      <c r="CW28" s="589"/>
      <c r="CX28" s="589"/>
      <c r="CY28" s="590"/>
      <c r="CZ28" s="591">
        <v>3.7</v>
      </c>
      <c r="DA28" s="609"/>
      <c r="DB28" s="609"/>
      <c r="DC28" s="610"/>
      <c r="DD28" s="594">
        <v>565531</v>
      </c>
      <c r="DE28" s="589"/>
      <c r="DF28" s="589"/>
      <c r="DG28" s="589"/>
      <c r="DH28" s="589"/>
      <c r="DI28" s="589"/>
      <c r="DJ28" s="589"/>
      <c r="DK28" s="590"/>
      <c r="DL28" s="594">
        <v>565531</v>
      </c>
      <c r="DM28" s="589"/>
      <c r="DN28" s="589"/>
      <c r="DO28" s="589"/>
      <c r="DP28" s="589"/>
      <c r="DQ28" s="589"/>
      <c r="DR28" s="589"/>
      <c r="DS28" s="589"/>
      <c r="DT28" s="589"/>
      <c r="DU28" s="589"/>
      <c r="DV28" s="590"/>
      <c r="DW28" s="611">
        <v>14.2</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13810</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58</v>
      </c>
      <c r="CG29" s="622"/>
      <c r="CH29" s="622"/>
      <c r="CI29" s="622"/>
      <c r="CJ29" s="622"/>
      <c r="CK29" s="622"/>
      <c r="CL29" s="622"/>
      <c r="CM29" s="622"/>
      <c r="CN29" s="622"/>
      <c r="CO29" s="622"/>
      <c r="CP29" s="622"/>
      <c r="CQ29" s="623"/>
      <c r="CR29" s="588">
        <v>578114</v>
      </c>
      <c r="CS29" s="607"/>
      <c r="CT29" s="607"/>
      <c r="CU29" s="607"/>
      <c r="CV29" s="607"/>
      <c r="CW29" s="607"/>
      <c r="CX29" s="607"/>
      <c r="CY29" s="608"/>
      <c r="CZ29" s="591">
        <v>3.7</v>
      </c>
      <c r="DA29" s="609"/>
      <c r="DB29" s="609"/>
      <c r="DC29" s="610"/>
      <c r="DD29" s="594">
        <v>565531</v>
      </c>
      <c r="DE29" s="607"/>
      <c r="DF29" s="607"/>
      <c r="DG29" s="607"/>
      <c r="DH29" s="607"/>
      <c r="DI29" s="607"/>
      <c r="DJ29" s="607"/>
      <c r="DK29" s="608"/>
      <c r="DL29" s="594">
        <v>565531</v>
      </c>
      <c r="DM29" s="607"/>
      <c r="DN29" s="607"/>
      <c r="DO29" s="607"/>
      <c r="DP29" s="607"/>
      <c r="DQ29" s="607"/>
      <c r="DR29" s="607"/>
      <c r="DS29" s="607"/>
      <c r="DT29" s="607"/>
      <c r="DU29" s="607"/>
      <c r="DV29" s="608"/>
      <c r="DW29" s="611">
        <v>14.2</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4082956</v>
      </c>
      <c r="S30" s="589"/>
      <c r="T30" s="589"/>
      <c r="U30" s="589"/>
      <c r="V30" s="589"/>
      <c r="W30" s="589"/>
      <c r="X30" s="589"/>
      <c r="Y30" s="590"/>
      <c r="Z30" s="641">
        <v>17.100000000000001</v>
      </c>
      <c r="AA30" s="641"/>
      <c r="AB30" s="641"/>
      <c r="AC30" s="641"/>
      <c r="AD30" s="642" t="s">
        <v>111</v>
      </c>
      <c r="AE30" s="642"/>
      <c r="AF30" s="642"/>
      <c r="AG30" s="642"/>
      <c r="AH30" s="642"/>
      <c r="AI30" s="642"/>
      <c r="AJ30" s="642"/>
      <c r="AK30" s="642"/>
      <c r="AL30" s="611" t="s">
        <v>111</v>
      </c>
      <c r="AM30" s="643"/>
      <c r="AN30" s="643"/>
      <c r="AO30" s="644"/>
      <c r="AP30" s="666" t="s">
        <v>287</v>
      </c>
      <c r="AQ30" s="667"/>
      <c r="AR30" s="667"/>
      <c r="AS30" s="667"/>
      <c r="AT30" s="672" t="s">
        <v>288</v>
      </c>
      <c r="AU30" s="182"/>
      <c r="AV30" s="182"/>
      <c r="AW30" s="182"/>
      <c r="AX30" s="675" t="s">
        <v>168</v>
      </c>
      <c r="AY30" s="676"/>
      <c r="AZ30" s="676"/>
      <c r="BA30" s="676"/>
      <c r="BB30" s="676"/>
      <c r="BC30" s="676"/>
      <c r="BD30" s="676"/>
      <c r="BE30" s="676"/>
      <c r="BF30" s="677"/>
      <c r="BG30" s="654">
        <v>98.9</v>
      </c>
      <c r="BH30" s="655"/>
      <c r="BI30" s="655"/>
      <c r="BJ30" s="655"/>
      <c r="BK30" s="655"/>
      <c r="BL30" s="655"/>
      <c r="BM30" s="656">
        <v>94</v>
      </c>
      <c r="BN30" s="655"/>
      <c r="BO30" s="655"/>
      <c r="BP30" s="655"/>
      <c r="BQ30" s="657"/>
      <c r="BR30" s="654">
        <v>98.9</v>
      </c>
      <c r="BS30" s="655"/>
      <c r="BT30" s="655"/>
      <c r="BU30" s="655"/>
      <c r="BV30" s="655"/>
      <c r="BW30" s="655"/>
      <c r="BX30" s="656">
        <v>93.3</v>
      </c>
      <c r="BY30" s="655"/>
      <c r="BZ30" s="655"/>
      <c r="CA30" s="655"/>
      <c r="CB30" s="657"/>
      <c r="CD30" s="660"/>
      <c r="CE30" s="661"/>
      <c r="CF30" s="625" t="s">
        <v>289</v>
      </c>
      <c r="CG30" s="622"/>
      <c r="CH30" s="622"/>
      <c r="CI30" s="622"/>
      <c r="CJ30" s="622"/>
      <c r="CK30" s="622"/>
      <c r="CL30" s="622"/>
      <c r="CM30" s="622"/>
      <c r="CN30" s="622"/>
      <c r="CO30" s="622"/>
      <c r="CP30" s="622"/>
      <c r="CQ30" s="623"/>
      <c r="CR30" s="588">
        <v>500010</v>
      </c>
      <c r="CS30" s="589"/>
      <c r="CT30" s="589"/>
      <c r="CU30" s="589"/>
      <c r="CV30" s="589"/>
      <c r="CW30" s="589"/>
      <c r="CX30" s="589"/>
      <c r="CY30" s="590"/>
      <c r="CZ30" s="591">
        <v>3.2</v>
      </c>
      <c r="DA30" s="609"/>
      <c r="DB30" s="609"/>
      <c r="DC30" s="610"/>
      <c r="DD30" s="594">
        <v>488373</v>
      </c>
      <c r="DE30" s="589"/>
      <c r="DF30" s="589"/>
      <c r="DG30" s="589"/>
      <c r="DH30" s="589"/>
      <c r="DI30" s="589"/>
      <c r="DJ30" s="589"/>
      <c r="DK30" s="590"/>
      <c r="DL30" s="594">
        <v>488373</v>
      </c>
      <c r="DM30" s="589"/>
      <c r="DN30" s="589"/>
      <c r="DO30" s="589"/>
      <c r="DP30" s="589"/>
      <c r="DQ30" s="589"/>
      <c r="DR30" s="589"/>
      <c r="DS30" s="589"/>
      <c r="DT30" s="589"/>
      <c r="DU30" s="589"/>
      <c r="DV30" s="590"/>
      <c r="DW30" s="611">
        <v>12.2</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7239251</v>
      </c>
      <c r="S31" s="589"/>
      <c r="T31" s="589"/>
      <c r="U31" s="589"/>
      <c r="V31" s="589"/>
      <c r="W31" s="589"/>
      <c r="X31" s="589"/>
      <c r="Y31" s="590"/>
      <c r="Z31" s="641">
        <v>30.3</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98.8</v>
      </c>
      <c r="BH31" s="607"/>
      <c r="BI31" s="607"/>
      <c r="BJ31" s="607"/>
      <c r="BK31" s="607"/>
      <c r="BL31" s="607"/>
      <c r="BM31" s="643">
        <v>94.4</v>
      </c>
      <c r="BN31" s="653"/>
      <c r="BO31" s="653"/>
      <c r="BP31" s="653"/>
      <c r="BQ31" s="617"/>
      <c r="BR31" s="652">
        <v>98.8</v>
      </c>
      <c r="BS31" s="607"/>
      <c r="BT31" s="607"/>
      <c r="BU31" s="607"/>
      <c r="BV31" s="607"/>
      <c r="BW31" s="607"/>
      <c r="BX31" s="643">
        <v>93.4</v>
      </c>
      <c r="BY31" s="653"/>
      <c r="BZ31" s="653"/>
      <c r="CA31" s="653"/>
      <c r="CB31" s="617"/>
      <c r="CD31" s="660"/>
      <c r="CE31" s="661"/>
      <c r="CF31" s="625" t="s">
        <v>293</v>
      </c>
      <c r="CG31" s="622"/>
      <c r="CH31" s="622"/>
      <c r="CI31" s="622"/>
      <c r="CJ31" s="622"/>
      <c r="CK31" s="622"/>
      <c r="CL31" s="622"/>
      <c r="CM31" s="622"/>
      <c r="CN31" s="622"/>
      <c r="CO31" s="622"/>
      <c r="CP31" s="622"/>
      <c r="CQ31" s="623"/>
      <c r="CR31" s="588">
        <v>78104</v>
      </c>
      <c r="CS31" s="607"/>
      <c r="CT31" s="607"/>
      <c r="CU31" s="607"/>
      <c r="CV31" s="607"/>
      <c r="CW31" s="607"/>
      <c r="CX31" s="607"/>
      <c r="CY31" s="608"/>
      <c r="CZ31" s="591">
        <v>0.5</v>
      </c>
      <c r="DA31" s="609"/>
      <c r="DB31" s="609"/>
      <c r="DC31" s="610"/>
      <c r="DD31" s="594">
        <v>77158</v>
      </c>
      <c r="DE31" s="607"/>
      <c r="DF31" s="607"/>
      <c r="DG31" s="607"/>
      <c r="DH31" s="607"/>
      <c r="DI31" s="607"/>
      <c r="DJ31" s="607"/>
      <c r="DK31" s="608"/>
      <c r="DL31" s="594">
        <v>77158</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236111</v>
      </c>
      <c r="S32" s="589"/>
      <c r="T32" s="589"/>
      <c r="U32" s="589"/>
      <c r="V32" s="589"/>
      <c r="W32" s="589"/>
      <c r="X32" s="589"/>
      <c r="Y32" s="590"/>
      <c r="Z32" s="641">
        <v>1</v>
      </c>
      <c r="AA32" s="641"/>
      <c r="AB32" s="641"/>
      <c r="AC32" s="641"/>
      <c r="AD32" s="642">
        <v>6986</v>
      </c>
      <c r="AE32" s="642"/>
      <c r="AF32" s="642"/>
      <c r="AG32" s="642"/>
      <c r="AH32" s="642"/>
      <c r="AI32" s="642"/>
      <c r="AJ32" s="642"/>
      <c r="AK32" s="642"/>
      <c r="AL32" s="611">
        <v>0.2</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98.8</v>
      </c>
      <c r="BH32" s="573"/>
      <c r="BI32" s="573"/>
      <c r="BJ32" s="573"/>
      <c r="BK32" s="573"/>
      <c r="BL32" s="573"/>
      <c r="BM32" s="636">
        <v>92.7</v>
      </c>
      <c r="BN32" s="573"/>
      <c r="BO32" s="573"/>
      <c r="BP32" s="573"/>
      <c r="BQ32" s="630"/>
      <c r="BR32" s="651">
        <v>98.9</v>
      </c>
      <c r="BS32" s="573"/>
      <c r="BT32" s="573"/>
      <c r="BU32" s="573"/>
      <c r="BV32" s="573"/>
      <c r="BW32" s="573"/>
      <c r="BX32" s="636">
        <v>92.2</v>
      </c>
      <c r="BY32" s="573"/>
      <c r="BZ32" s="573"/>
      <c r="CA32" s="573"/>
      <c r="CB32" s="630"/>
      <c r="CD32" s="662"/>
      <c r="CE32" s="663"/>
      <c r="CF32" s="625" t="s">
        <v>296</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806866</v>
      </c>
      <c r="S33" s="589"/>
      <c r="T33" s="589"/>
      <c r="U33" s="589"/>
      <c r="V33" s="589"/>
      <c r="W33" s="589"/>
      <c r="X33" s="589"/>
      <c r="Y33" s="590"/>
      <c r="Z33" s="641">
        <v>3.4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8063282</v>
      </c>
      <c r="CS33" s="607"/>
      <c r="CT33" s="607"/>
      <c r="CU33" s="607"/>
      <c r="CV33" s="607"/>
      <c r="CW33" s="607"/>
      <c r="CX33" s="607"/>
      <c r="CY33" s="608"/>
      <c r="CZ33" s="591">
        <v>51</v>
      </c>
      <c r="DA33" s="609"/>
      <c r="DB33" s="609"/>
      <c r="DC33" s="610"/>
      <c r="DD33" s="594">
        <v>3996362</v>
      </c>
      <c r="DE33" s="607"/>
      <c r="DF33" s="607"/>
      <c r="DG33" s="607"/>
      <c r="DH33" s="607"/>
      <c r="DI33" s="607"/>
      <c r="DJ33" s="607"/>
      <c r="DK33" s="608"/>
      <c r="DL33" s="594">
        <v>1825937</v>
      </c>
      <c r="DM33" s="607"/>
      <c r="DN33" s="607"/>
      <c r="DO33" s="607"/>
      <c r="DP33" s="607"/>
      <c r="DQ33" s="607"/>
      <c r="DR33" s="607"/>
      <c r="DS33" s="607"/>
      <c r="DT33" s="607"/>
      <c r="DU33" s="607"/>
      <c r="DV33" s="608"/>
      <c r="DW33" s="611">
        <v>45.8</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1155327</v>
      </c>
      <c r="CS34" s="589"/>
      <c r="CT34" s="589"/>
      <c r="CU34" s="589"/>
      <c r="CV34" s="589"/>
      <c r="CW34" s="589"/>
      <c r="CX34" s="589"/>
      <c r="CY34" s="590"/>
      <c r="CZ34" s="591">
        <v>7.3</v>
      </c>
      <c r="DA34" s="609"/>
      <c r="DB34" s="609"/>
      <c r="DC34" s="610"/>
      <c r="DD34" s="594">
        <v>926970</v>
      </c>
      <c r="DE34" s="589"/>
      <c r="DF34" s="589"/>
      <c r="DG34" s="589"/>
      <c r="DH34" s="589"/>
      <c r="DI34" s="589"/>
      <c r="DJ34" s="589"/>
      <c r="DK34" s="590"/>
      <c r="DL34" s="594">
        <v>520631</v>
      </c>
      <c r="DM34" s="589"/>
      <c r="DN34" s="589"/>
      <c r="DO34" s="589"/>
      <c r="DP34" s="589"/>
      <c r="DQ34" s="589"/>
      <c r="DR34" s="589"/>
      <c r="DS34" s="589"/>
      <c r="DT34" s="589"/>
      <c r="DU34" s="589"/>
      <c r="DV34" s="590"/>
      <c r="DW34" s="611">
        <v>13</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283366</v>
      </c>
      <c r="S35" s="589"/>
      <c r="T35" s="589"/>
      <c r="U35" s="589"/>
      <c r="V35" s="589"/>
      <c r="W35" s="589"/>
      <c r="X35" s="589"/>
      <c r="Y35" s="590"/>
      <c r="Z35" s="641">
        <v>1.2</v>
      </c>
      <c r="AA35" s="641"/>
      <c r="AB35" s="641"/>
      <c r="AC35" s="641"/>
      <c r="AD35" s="642" t="s">
        <v>111</v>
      </c>
      <c r="AE35" s="642"/>
      <c r="AF35" s="642"/>
      <c r="AG35" s="642"/>
      <c r="AH35" s="642"/>
      <c r="AI35" s="642"/>
      <c r="AJ35" s="642"/>
      <c r="AK35" s="642"/>
      <c r="AL35" s="611" t="s">
        <v>111</v>
      </c>
      <c r="AM35" s="643"/>
      <c r="AN35" s="643"/>
      <c r="AO35" s="644"/>
      <c r="AP35" s="186"/>
      <c r="AQ35" s="645" t="s">
        <v>304</v>
      </c>
      <c r="AR35" s="646"/>
      <c r="AS35" s="646"/>
      <c r="AT35" s="646"/>
      <c r="AU35" s="646"/>
      <c r="AV35" s="646"/>
      <c r="AW35" s="646"/>
      <c r="AX35" s="646"/>
      <c r="AY35" s="647"/>
      <c r="AZ35" s="638">
        <v>1688383</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229600</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19053</v>
      </c>
      <c r="CS35" s="607"/>
      <c r="CT35" s="607"/>
      <c r="CU35" s="607"/>
      <c r="CV35" s="607"/>
      <c r="CW35" s="607"/>
      <c r="CX35" s="607"/>
      <c r="CY35" s="608"/>
      <c r="CZ35" s="591">
        <v>0.1</v>
      </c>
      <c r="DA35" s="609"/>
      <c r="DB35" s="609"/>
      <c r="DC35" s="610"/>
      <c r="DD35" s="594">
        <v>15181</v>
      </c>
      <c r="DE35" s="607"/>
      <c r="DF35" s="607"/>
      <c r="DG35" s="607"/>
      <c r="DH35" s="607"/>
      <c r="DI35" s="607"/>
      <c r="DJ35" s="607"/>
      <c r="DK35" s="608"/>
      <c r="DL35" s="594">
        <v>15181</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23889538</v>
      </c>
      <c r="S36" s="629"/>
      <c r="T36" s="629"/>
      <c r="U36" s="629"/>
      <c r="V36" s="629"/>
      <c r="W36" s="629"/>
      <c r="X36" s="629"/>
      <c r="Y36" s="632"/>
      <c r="Z36" s="633">
        <v>100</v>
      </c>
      <c r="AA36" s="633"/>
      <c r="AB36" s="633"/>
      <c r="AC36" s="633"/>
      <c r="AD36" s="634">
        <v>3707431</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1062648</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195142</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652783</v>
      </c>
      <c r="CS36" s="589"/>
      <c r="CT36" s="589"/>
      <c r="CU36" s="589"/>
      <c r="CV36" s="589"/>
      <c r="CW36" s="589"/>
      <c r="CX36" s="589"/>
      <c r="CY36" s="590"/>
      <c r="CZ36" s="591">
        <v>4.0999999999999996</v>
      </c>
      <c r="DA36" s="609"/>
      <c r="DB36" s="609"/>
      <c r="DC36" s="610"/>
      <c r="DD36" s="594">
        <v>556632</v>
      </c>
      <c r="DE36" s="589"/>
      <c r="DF36" s="589"/>
      <c r="DG36" s="589"/>
      <c r="DH36" s="589"/>
      <c r="DI36" s="589"/>
      <c r="DJ36" s="589"/>
      <c r="DK36" s="590"/>
      <c r="DL36" s="594">
        <v>401878</v>
      </c>
      <c r="DM36" s="589"/>
      <c r="DN36" s="589"/>
      <c r="DO36" s="589"/>
      <c r="DP36" s="589"/>
      <c r="DQ36" s="589"/>
      <c r="DR36" s="589"/>
      <c r="DS36" s="589"/>
      <c r="DT36" s="589"/>
      <c r="DU36" s="589"/>
      <c r="DV36" s="590"/>
      <c r="DW36" s="611">
        <v>10.1</v>
      </c>
      <c r="DX36" s="612"/>
      <c r="DY36" s="612"/>
      <c r="DZ36" s="612"/>
      <c r="EA36" s="612"/>
      <c r="EB36" s="612"/>
      <c r="EC36" s="613"/>
    </row>
    <row r="37" spans="2:133" ht="11.25" customHeight="1">
      <c r="AQ37" s="614" t="s">
        <v>311</v>
      </c>
      <c r="AR37" s="615"/>
      <c r="AS37" s="615"/>
      <c r="AT37" s="615"/>
      <c r="AU37" s="615"/>
      <c r="AV37" s="615"/>
      <c r="AW37" s="615"/>
      <c r="AX37" s="615"/>
      <c r="AY37" s="616"/>
      <c r="AZ37" s="588" t="s">
        <v>312</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2384</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358480</v>
      </c>
      <c r="CS37" s="607"/>
      <c r="CT37" s="607"/>
      <c r="CU37" s="607"/>
      <c r="CV37" s="607"/>
      <c r="CW37" s="607"/>
      <c r="CX37" s="607"/>
      <c r="CY37" s="608"/>
      <c r="CZ37" s="591">
        <v>2.2999999999999998</v>
      </c>
      <c r="DA37" s="609"/>
      <c r="DB37" s="609"/>
      <c r="DC37" s="610"/>
      <c r="DD37" s="594">
        <v>358480</v>
      </c>
      <c r="DE37" s="607"/>
      <c r="DF37" s="607"/>
      <c r="DG37" s="607"/>
      <c r="DH37" s="607"/>
      <c r="DI37" s="607"/>
      <c r="DJ37" s="607"/>
      <c r="DK37" s="608"/>
      <c r="DL37" s="594">
        <v>318656</v>
      </c>
      <c r="DM37" s="607"/>
      <c r="DN37" s="607"/>
      <c r="DO37" s="607"/>
      <c r="DP37" s="607"/>
      <c r="DQ37" s="607"/>
      <c r="DR37" s="607"/>
      <c r="DS37" s="607"/>
      <c r="DT37" s="607"/>
      <c r="DU37" s="607"/>
      <c r="DV37" s="608"/>
      <c r="DW37" s="611">
        <v>8</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4073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1688383</v>
      </c>
      <c r="CS38" s="589"/>
      <c r="CT38" s="589"/>
      <c r="CU38" s="589"/>
      <c r="CV38" s="589"/>
      <c r="CW38" s="589"/>
      <c r="CX38" s="589"/>
      <c r="CY38" s="590"/>
      <c r="CZ38" s="591">
        <v>10.7</v>
      </c>
      <c r="DA38" s="609"/>
      <c r="DB38" s="609"/>
      <c r="DC38" s="610"/>
      <c r="DD38" s="594">
        <v>1106028</v>
      </c>
      <c r="DE38" s="589"/>
      <c r="DF38" s="589"/>
      <c r="DG38" s="589"/>
      <c r="DH38" s="589"/>
      <c r="DI38" s="589"/>
      <c r="DJ38" s="589"/>
      <c r="DK38" s="590"/>
      <c r="DL38" s="594">
        <v>888247</v>
      </c>
      <c r="DM38" s="589"/>
      <c r="DN38" s="589"/>
      <c r="DO38" s="589"/>
      <c r="DP38" s="589"/>
      <c r="DQ38" s="589"/>
      <c r="DR38" s="589"/>
      <c r="DS38" s="589"/>
      <c r="DT38" s="589"/>
      <c r="DU38" s="589"/>
      <c r="DV38" s="590"/>
      <c r="DW38" s="611">
        <v>22.3</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4459236</v>
      </c>
      <c r="CS39" s="607"/>
      <c r="CT39" s="607"/>
      <c r="CU39" s="607"/>
      <c r="CV39" s="607"/>
      <c r="CW39" s="607"/>
      <c r="CX39" s="607"/>
      <c r="CY39" s="608"/>
      <c r="CZ39" s="591">
        <v>28.2</v>
      </c>
      <c r="DA39" s="609"/>
      <c r="DB39" s="609"/>
      <c r="DC39" s="610"/>
      <c r="DD39" s="594">
        <v>1391551</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148081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122</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88500</v>
      </c>
      <c r="CS40" s="589"/>
      <c r="CT40" s="589"/>
      <c r="CU40" s="589"/>
      <c r="CV40" s="589"/>
      <c r="CW40" s="589"/>
      <c r="CX40" s="589"/>
      <c r="CY40" s="590"/>
      <c r="CZ40" s="591">
        <v>0.6</v>
      </c>
      <c r="DA40" s="609"/>
      <c r="DB40" s="609"/>
      <c r="DC40" s="610"/>
      <c r="DD40" s="594" t="s">
        <v>316</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477654</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310</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312</v>
      </c>
      <c r="CS41" s="607"/>
      <c r="CT41" s="607"/>
      <c r="CU41" s="607"/>
      <c r="CV41" s="607"/>
      <c r="CW41" s="607"/>
      <c r="CX41" s="607"/>
      <c r="CY41" s="608"/>
      <c r="CZ41" s="591" t="s">
        <v>312</v>
      </c>
      <c r="DA41" s="609"/>
      <c r="DB41" s="609"/>
      <c r="DC41" s="610"/>
      <c r="DD41" s="594" t="s">
        <v>312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5596807</v>
      </c>
      <c r="CS42" s="589"/>
      <c r="CT42" s="589"/>
      <c r="CU42" s="589"/>
      <c r="CV42" s="589"/>
      <c r="CW42" s="589"/>
      <c r="CX42" s="589"/>
      <c r="CY42" s="590"/>
      <c r="CZ42" s="591">
        <v>35.4</v>
      </c>
      <c r="DA42" s="592"/>
      <c r="DB42" s="592"/>
      <c r="DC42" s="593"/>
      <c r="DD42" s="594">
        <v>389191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88432</v>
      </c>
      <c r="CS43" s="607"/>
      <c r="CT43" s="607"/>
      <c r="CU43" s="607"/>
      <c r="CV43" s="607"/>
      <c r="CW43" s="607"/>
      <c r="CX43" s="607"/>
      <c r="CY43" s="608"/>
      <c r="CZ43" s="591">
        <v>0.6</v>
      </c>
      <c r="DA43" s="609"/>
      <c r="DB43" s="609"/>
      <c r="DC43" s="610"/>
      <c r="DD43" s="594">
        <v>88432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285</v>
      </c>
      <c r="CE44" s="602"/>
      <c r="CF44" s="585" t="s">
        <v>334</v>
      </c>
      <c r="CG44" s="586"/>
      <c r="CH44" s="586"/>
      <c r="CI44" s="586"/>
      <c r="CJ44" s="586"/>
      <c r="CK44" s="586"/>
      <c r="CL44" s="586"/>
      <c r="CM44" s="586"/>
      <c r="CN44" s="586"/>
      <c r="CO44" s="586"/>
      <c r="CP44" s="586"/>
      <c r="CQ44" s="587"/>
      <c r="CR44" s="588">
        <v>5130001</v>
      </c>
      <c r="CS44" s="589"/>
      <c r="CT44" s="589"/>
      <c r="CU44" s="589"/>
      <c r="CV44" s="589"/>
      <c r="CW44" s="589"/>
      <c r="CX44" s="589"/>
      <c r="CY44" s="590"/>
      <c r="CZ44" s="591">
        <v>32.4</v>
      </c>
      <c r="DA44" s="592"/>
      <c r="DB44" s="592"/>
      <c r="DC44" s="593"/>
      <c r="DD44" s="594">
        <v>363863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4614869</v>
      </c>
      <c r="CS45" s="607"/>
      <c r="CT45" s="607"/>
      <c r="CU45" s="607"/>
      <c r="CV45" s="607"/>
      <c r="CW45" s="607"/>
      <c r="CX45" s="607"/>
      <c r="CY45" s="608"/>
      <c r="CZ45" s="591">
        <v>29.2</v>
      </c>
      <c r="DA45" s="609"/>
      <c r="DB45" s="609"/>
      <c r="DC45" s="610"/>
      <c r="DD45" s="594">
        <v>194673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511566</v>
      </c>
      <c r="CS46" s="589"/>
      <c r="CT46" s="589"/>
      <c r="CU46" s="589"/>
      <c r="CV46" s="589"/>
      <c r="CW46" s="589"/>
      <c r="CX46" s="589"/>
      <c r="CY46" s="590"/>
      <c r="CZ46" s="591">
        <v>3.2</v>
      </c>
      <c r="DA46" s="592"/>
      <c r="DB46" s="592"/>
      <c r="DC46" s="593"/>
      <c r="DD46" s="594">
        <v>168424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466806</v>
      </c>
      <c r="CS47" s="607"/>
      <c r="CT47" s="607"/>
      <c r="CU47" s="607"/>
      <c r="CV47" s="607"/>
      <c r="CW47" s="607"/>
      <c r="CX47" s="607"/>
      <c r="CY47" s="608"/>
      <c r="CZ47" s="591">
        <v>3</v>
      </c>
      <c r="DA47" s="609"/>
      <c r="DB47" s="609"/>
      <c r="DC47" s="610"/>
      <c r="DD47" s="594">
        <v>25328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339</v>
      </c>
      <c r="CS48" s="589"/>
      <c r="CT48" s="589"/>
      <c r="CU48" s="589"/>
      <c r="CV48" s="589"/>
      <c r="CW48" s="589"/>
      <c r="CX48" s="589"/>
      <c r="CY48" s="590"/>
      <c r="CZ48" s="591" t="s">
        <v>339</v>
      </c>
      <c r="DA48" s="592"/>
      <c r="DB48" s="592"/>
      <c r="DC48" s="593"/>
      <c r="DD48" s="594" t="s">
        <v>339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15812815</v>
      </c>
      <c r="CS49" s="573"/>
      <c r="CT49" s="573"/>
      <c r="CU49" s="573"/>
      <c r="CV49" s="573"/>
      <c r="CW49" s="573"/>
      <c r="CX49" s="573"/>
      <c r="CY49" s="574"/>
      <c r="CZ49" s="575">
        <v>100</v>
      </c>
      <c r="DA49" s="576"/>
      <c r="DB49" s="576"/>
      <c r="DC49" s="577"/>
      <c r="DD49" s="578">
        <v>6030651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23887</v>
      </c>
      <c r="R7" s="1101"/>
      <c r="S7" s="1101"/>
      <c r="T7" s="1101"/>
      <c r="U7" s="1101"/>
      <c r="V7" s="1101">
        <v>15811</v>
      </c>
      <c r="W7" s="1101"/>
      <c r="X7" s="1101"/>
      <c r="Y7" s="1101"/>
      <c r="Z7" s="1101"/>
      <c r="AA7" s="1101">
        <v>8076</v>
      </c>
      <c r="AB7" s="1101"/>
      <c r="AC7" s="1101"/>
      <c r="AD7" s="1101"/>
      <c r="AE7" s="1102"/>
      <c r="AF7" s="1103">
        <v>4312</v>
      </c>
      <c r="AG7" s="1104"/>
      <c r="AH7" s="1104"/>
      <c r="AI7" s="1104"/>
      <c r="AJ7" s="1105"/>
      <c r="AK7" s="1087">
        <v>4082</v>
      </c>
      <c r="AL7" s="1088"/>
      <c r="AM7" s="1088"/>
      <c r="AN7" s="1088"/>
      <c r="AO7" s="1088"/>
      <c r="AP7" s="1088">
        <v>6323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364</v>
      </c>
      <c r="C8" s="1034"/>
      <c r="D8" s="1034"/>
      <c r="E8" s="1034"/>
      <c r="F8" s="1034"/>
      <c r="G8" s="1034"/>
      <c r="H8" s="1034"/>
      <c r="I8" s="1034"/>
      <c r="J8" s="1034"/>
      <c r="K8" s="1034"/>
      <c r="L8" s="1034"/>
      <c r="M8" s="1034"/>
      <c r="N8" s="1034"/>
      <c r="O8" s="1034"/>
      <c r="P8" s="1035"/>
      <c r="Q8" s="1039">
        <v>2</v>
      </c>
      <c r="R8" s="1040"/>
      <c r="S8" s="1040"/>
      <c r="T8" s="1040"/>
      <c r="U8" s="1040"/>
      <c r="V8" s="1040">
        <v>2</v>
      </c>
      <c r="W8" s="1040"/>
      <c r="X8" s="1040"/>
      <c r="Y8" s="1040"/>
      <c r="Z8" s="1040"/>
      <c r="AA8" s="1040">
        <v>1</v>
      </c>
      <c r="AB8" s="1040"/>
      <c r="AC8" s="1040"/>
      <c r="AD8" s="1040"/>
      <c r="AE8" s="1041"/>
      <c r="AF8" s="1015">
        <v>1</v>
      </c>
      <c r="AG8" s="1016"/>
      <c r="AH8" s="1016"/>
      <c r="AI8" s="1016"/>
      <c r="AJ8" s="1017"/>
      <c r="AK8" s="1082">
        <v>1</v>
      </c>
      <c r="AL8" s="1083"/>
      <c r="AM8" s="1083"/>
      <c r="AN8" s="1083"/>
      <c r="AO8" s="1083"/>
      <c r="AP8" s="1083" t="s">
        <v>532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4313</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2121</v>
      </c>
      <c r="R28" s="1050"/>
      <c r="S28" s="1050"/>
      <c r="T28" s="1050"/>
      <c r="U28" s="1050"/>
      <c r="V28" s="1050">
        <v>1892</v>
      </c>
      <c r="W28" s="1050"/>
      <c r="X28" s="1050"/>
      <c r="Y28" s="1050"/>
      <c r="Z28" s="1050"/>
      <c r="AA28" s="1050">
        <v>230</v>
      </c>
      <c r="AB28" s="1050"/>
      <c r="AC28" s="1050"/>
      <c r="AD28" s="1050"/>
      <c r="AE28" s="1051"/>
      <c r="AF28" s="1052">
        <v>230</v>
      </c>
      <c r="AG28" s="1050"/>
      <c r="AH28" s="1050"/>
      <c r="AI28" s="1050"/>
      <c r="AJ28" s="1053"/>
      <c r="AK28" s="1054">
        <v>318</v>
      </c>
      <c r="AL28" s="1042"/>
      <c r="AM28" s="1042"/>
      <c r="AN28" s="1042"/>
      <c r="AO28" s="1042"/>
      <c r="AP28" s="1042" t="s">
        <v>533</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1493</v>
      </c>
      <c r="R29" s="1040"/>
      <c r="S29" s="1040"/>
      <c r="T29" s="1040"/>
      <c r="U29" s="1040"/>
      <c r="V29" s="1040">
        <v>1442</v>
      </c>
      <c r="W29" s="1040"/>
      <c r="X29" s="1040"/>
      <c r="Y29" s="1040"/>
      <c r="Z29" s="1040"/>
      <c r="AA29" s="1040">
        <v>51</v>
      </c>
      <c r="AB29" s="1040"/>
      <c r="AC29" s="1040"/>
      <c r="AD29" s="1040"/>
      <c r="AE29" s="1041"/>
      <c r="AF29" s="1015">
        <v>51</v>
      </c>
      <c r="AG29" s="1016"/>
      <c r="AH29" s="1016"/>
      <c r="AI29" s="1016"/>
      <c r="AJ29" s="1017"/>
      <c r="AK29" s="976">
        <v>279</v>
      </c>
      <c r="AL29" s="967"/>
      <c r="AM29" s="967"/>
      <c r="AN29" s="967"/>
      <c r="AO29" s="967"/>
      <c r="AP29" s="967" t="s">
        <v>534</v>
      </c>
      <c r="AQ29" s="967"/>
      <c r="AR29" s="967"/>
      <c r="AS29" s="967"/>
      <c r="AT29" s="967"/>
      <c r="AU29" s="967" t="s">
        <v>534</v>
      </c>
      <c r="AV29" s="967"/>
      <c r="AW29" s="967"/>
      <c r="AX29" s="967"/>
      <c r="AY29" s="967"/>
      <c r="AZ29" s="1038" t="s">
        <v>534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198</v>
      </c>
      <c r="R30" s="1040"/>
      <c r="S30" s="1040"/>
      <c r="T30" s="1040"/>
      <c r="U30" s="1040"/>
      <c r="V30" s="1040">
        <v>196</v>
      </c>
      <c r="W30" s="1040"/>
      <c r="X30" s="1040"/>
      <c r="Y30" s="1040"/>
      <c r="Z30" s="1040"/>
      <c r="AA30" s="1040">
        <v>1</v>
      </c>
      <c r="AB30" s="1040"/>
      <c r="AC30" s="1040"/>
      <c r="AD30" s="1040"/>
      <c r="AE30" s="1041"/>
      <c r="AF30" s="1015">
        <v>1</v>
      </c>
      <c r="AG30" s="1016"/>
      <c r="AH30" s="1016"/>
      <c r="AI30" s="1016"/>
      <c r="AJ30" s="1017"/>
      <c r="AK30" s="976">
        <v>48</v>
      </c>
      <c r="AL30" s="967"/>
      <c r="AM30" s="967"/>
      <c r="AN30" s="967"/>
      <c r="AO30" s="967"/>
      <c r="AP30" s="967" t="s">
        <v>533</v>
      </c>
      <c r="AQ30" s="967"/>
      <c r="AR30" s="967"/>
      <c r="AS30" s="967"/>
      <c r="AT30" s="967"/>
      <c r="AU30" s="967" t="s">
        <v>533</v>
      </c>
      <c r="AV30" s="967"/>
      <c r="AW30" s="967"/>
      <c r="AX30" s="967"/>
      <c r="AY30" s="967"/>
      <c r="AZ30" s="1038" t="s">
        <v>533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5</v>
      </c>
      <c r="R31" s="1040"/>
      <c r="S31" s="1040"/>
      <c r="T31" s="1040"/>
      <c r="U31" s="1040"/>
      <c r="V31" s="1040">
        <v>5</v>
      </c>
      <c r="W31" s="1040"/>
      <c r="X31" s="1040"/>
      <c r="Y31" s="1040"/>
      <c r="Z31" s="1040"/>
      <c r="AA31" s="1040" t="s">
        <v>533</v>
      </c>
      <c r="AB31" s="1040"/>
      <c r="AC31" s="1040"/>
      <c r="AD31" s="1040"/>
      <c r="AE31" s="1041"/>
      <c r="AF31" s="1015" t="s">
        <v>111</v>
      </c>
      <c r="AG31" s="1016"/>
      <c r="AH31" s="1016"/>
      <c r="AI31" s="1016"/>
      <c r="AJ31" s="1017"/>
      <c r="AK31" s="976" t="s">
        <v>533</v>
      </c>
      <c r="AL31" s="967"/>
      <c r="AM31" s="967"/>
      <c r="AN31" s="967"/>
      <c r="AO31" s="967"/>
      <c r="AP31" s="967" t="s">
        <v>533</v>
      </c>
      <c r="AQ31" s="967"/>
      <c r="AR31" s="967"/>
      <c r="AS31" s="967"/>
      <c r="AT31" s="967"/>
      <c r="AU31" s="967" t="s">
        <v>533</v>
      </c>
      <c r="AV31" s="967"/>
      <c r="AW31" s="967"/>
      <c r="AX31" s="967"/>
      <c r="AY31" s="967"/>
      <c r="AZ31" s="1038" t="s">
        <v>534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570</v>
      </c>
      <c r="R32" s="1040"/>
      <c r="S32" s="1040"/>
      <c r="T32" s="1040"/>
      <c r="U32" s="1040"/>
      <c r="V32" s="1040">
        <v>574</v>
      </c>
      <c r="W32" s="1040"/>
      <c r="X32" s="1040"/>
      <c r="Y32" s="1040"/>
      <c r="Z32" s="1040"/>
      <c r="AA32" s="1040">
        <v>-4</v>
      </c>
      <c r="AB32" s="1040"/>
      <c r="AC32" s="1040"/>
      <c r="AD32" s="1040"/>
      <c r="AE32" s="1041"/>
      <c r="AF32" s="1015">
        <v>1155</v>
      </c>
      <c r="AG32" s="1016"/>
      <c r="AH32" s="1016"/>
      <c r="AI32" s="1016"/>
      <c r="AJ32" s="1017"/>
      <c r="AK32" s="976" t="s">
        <v>533</v>
      </c>
      <c r="AL32" s="967"/>
      <c r="AM32" s="967"/>
      <c r="AN32" s="967"/>
      <c r="AO32" s="967"/>
      <c r="AP32" s="967">
        <v>153</v>
      </c>
      <c r="AQ32" s="967"/>
      <c r="AR32" s="967"/>
      <c r="AS32" s="967"/>
      <c r="AT32" s="967"/>
      <c r="AU32" s="967" t="s">
        <v>533</v>
      </c>
      <c r="AV32" s="967"/>
      <c r="AW32" s="967"/>
      <c r="AX32" s="967"/>
      <c r="AY32" s="967"/>
      <c r="AZ32" s="1038" t="s">
        <v>533</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73</v>
      </c>
      <c r="R33" s="1040"/>
      <c r="S33" s="1040"/>
      <c r="T33" s="1040"/>
      <c r="U33" s="1040"/>
      <c r="V33" s="1040">
        <v>63</v>
      </c>
      <c r="W33" s="1040"/>
      <c r="X33" s="1040"/>
      <c r="Y33" s="1040"/>
      <c r="Z33" s="1040"/>
      <c r="AA33" s="1040">
        <v>10</v>
      </c>
      <c r="AB33" s="1040"/>
      <c r="AC33" s="1040"/>
      <c r="AD33" s="1040"/>
      <c r="AE33" s="1041"/>
      <c r="AF33" s="1015">
        <v>11</v>
      </c>
      <c r="AG33" s="1016"/>
      <c r="AH33" s="1016"/>
      <c r="AI33" s="1016"/>
      <c r="AJ33" s="1017"/>
      <c r="AK33" s="976" t="s">
        <v>533</v>
      </c>
      <c r="AL33" s="967"/>
      <c r="AM33" s="967"/>
      <c r="AN33" s="967"/>
      <c r="AO33" s="967"/>
      <c r="AP33" s="967">
        <v>37</v>
      </c>
      <c r="AQ33" s="967"/>
      <c r="AR33" s="967"/>
      <c r="AS33" s="967"/>
      <c r="AT33" s="967"/>
      <c r="AU33" s="967" t="s">
        <v>533</v>
      </c>
      <c r="AV33" s="967"/>
      <c r="AW33" s="967"/>
      <c r="AX33" s="967"/>
      <c r="AY33" s="967"/>
      <c r="AZ33" s="1038" t="s">
        <v>533</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1713</v>
      </c>
      <c r="R34" s="1040"/>
      <c r="S34" s="1040"/>
      <c r="T34" s="1040"/>
      <c r="U34" s="1040"/>
      <c r="V34" s="1040">
        <v>1120</v>
      </c>
      <c r="W34" s="1040"/>
      <c r="X34" s="1040"/>
      <c r="Y34" s="1040"/>
      <c r="Z34" s="1040"/>
      <c r="AA34" s="1040">
        <v>593</v>
      </c>
      <c r="AB34" s="1040"/>
      <c r="AC34" s="1040"/>
      <c r="AD34" s="1040"/>
      <c r="AE34" s="1041"/>
      <c r="AF34" s="1015">
        <v>715</v>
      </c>
      <c r="AG34" s="1016"/>
      <c r="AH34" s="1016"/>
      <c r="AI34" s="1016"/>
      <c r="AJ34" s="1017"/>
      <c r="AK34" s="976">
        <v>1063</v>
      </c>
      <c r="AL34" s="967"/>
      <c r="AM34" s="967"/>
      <c r="AN34" s="967"/>
      <c r="AO34" s="967"/>
      <c r="AP34" s="967">
        <v>5164</v>
      </c>
      <c r="AQ34" s="967"/>
      <c r="AR34" s="967"/>
      <c r="AS34" s="967"/>
      <c r="AT34" s="967"/>
      <c r="AU34" s="967">
        <v>4410</v>
      </c>
      <c r="AV34" s="967"/>
      <c r="AW34" s="967"/>
      <c r="AX34" s="967"/>
      <c r="AY34" s="967"/>
      <c r="AZ34" s="1038" t="s">
        <v>534</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2162</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2528</v>
      </c>
      <c r="R68" s="978"/>
      <c r="S68" s="978"/>
      <c r="T68" s="978"/>
      <c r="U68" s="978"/>
      <c r="V68" s="978">
        <v>2455</v>
      </c>
      <c r="W68" s="978"/>
      <c r="X68" s="978"/>
      <c r="Y68" s="978"/>
      <c r="Z68" s="978"/>
      <c r="AA68" s="978">
        <v>73</v>
      </c>
      <c r="AB68" s="978"/>
      <c r="AC68" s="978"/>
      <c r="AD68" s="978"/>
      <c r="AE68" s="978"/>
      <c r="AF68" s="978">
        <v>41</v>
      </c>
      <c r="AG68" s="978"/>
      <c r="AH68" s="978"/>
      <c r="AI68" s="978"/>
      <c r="AJ68" s="978"/>
      <c r="AK68" s="978">
        <v>38</v>
      </c>
      <c r="AL68" s="978"/>
      <c r="AM68" s="978"/>
      <c r="AN68" s="978"/>
      <c r="AO68" s="978"/>
      <c r="AP68" s="978">
        <v>278</v>
      </c>
      <c r="AQ68" s="978"/>
      <c r="AR68" s="978"/>
      <c r="AS68" s="978"/>
      <c r="AT68" s="978"/>
      <c r="AU68" s="978">
        <v>22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965</v>
      </c>
      <c r="R69" s="967"/>
      <c r="S69" s="967"/>
      <c r="T69" s="967"/>
      <c r="U69" s="967"/>
      <c r="V69" s="967">
        <v>950</v>
      </c>
      <c r="W69" s="967"/>
      <c r="X69" s="967"/>
      <c r="Y69" s="967"/>
      <c r="Z69" s="967"/>
      <c r="AA69" s="967">
        <v>15</v>
      </c>
      <c r="AB69" s="967"/>
      <c r="AC69" s="967"/>
      <c r="AD69" s="967"/>
      <c r="AE69" s="967"/>
      <c r="AF69" s="967">
        <v>15</v>
      </c>
      <c r="AG69" s="967"/>
      <c r="AH69" s="967"/>
      <c r="AI69" s="967"/>
      <c r="AJ69" s="967"/>
      <c r="AK69" s="967">
        <v>86</v>
      </c>
      <c r="AL69" s="967"/>
      <c r="AM69" s="967"/>
      <c r="AN69" s="967"/>
      <c r="AO69" s="967"/>
      <c r="AP69" s="967">
        <v>343</v>
      </c>
      <c r="AQ69" s="967"/>
      <c r="AR69" s="967"/>
      <c r="AS69" s="967"/>
      <c r="AT69" s="967"/>
      <c r="AU69" s="967">
        <v>20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198</v>
      </c>
      <c r="R70" s="967"/>
      <c r="S70" s="967"/>
      <c r="T70" s="967"/>
      <c r="U70" s="967"/>
      <c r="V70" s="967">
        <v>148</v>
      </c>
      <c r="W70" s="967"/>
      <c r="X70" s="967"/>
      <c r="Y70" s="967"/>
      <c r="Z70" s="967"/>
      <c r="AA70" s="967">
        <v>50</v>
      </c>
      <c r="AB70" s="967"/>
      <c r="AC70" s="967"/>
      <c r="AD70" s="967"/>
      <c r="AE70" s="967"/>
      <c r="AF70" s="967">
        <v>50</v>
      </c>
      <c r="AG70" s="967"/>
      <c r="AH70" s="967"/>
      <c r="AI70" s="967"/>
      <c r="AJ70" s="967"/>
      <c r="AK70" s="967">
        <v>8</v>
      </c>
      <c r="AL70" s="967"/>
      <c r="AM70" s="967"/>
      <c r="AN70" s="967"/>
      <c r="AO70" s="967"/>
      <c r="AP70" s="967" t="s">
        <v>533</v>
      </c>
      <c r="AQ70" s="967"/>
      <c r="AR70" s="967"/>
      <c r="AS70" s="967"/>
      <c r="AT70" s="967"/>
      <c r="AU70" s="967" t="s">
        <v>533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2</v>
      </c>
      <c r="R71" s="967"/>
      <c r="S71" s="967"/>
      <c r="T71" s="967"/>
      <c r="U71" s="967"/>
      <c r="V71" s="967">
        <v>1</v>
      </c>
      <c r="W71" s="967"/>
      <c r="X71" s="967"/>
      <c r="Y71" s="967"/>
      <c r="Z71" s="967"/>
      <c r="AA71" s="967">
        <v>1</v>
      </c>
      <c r="AB71" s="967"/>
      <c r="AC71" s="967"/>
      <c r="AD71" s="967"/>
      <c r="AE71" s="967"/>
      <c r="AF71" s="967">
        <v>1</v>
      </c>
      <c r="AG71" s="967"/>
      <c r="AH71" s="967"/>
      <c r="AI71" s="967"/>
      <c r="AJ71" s="967"/>
      <c r="AK71" s="967" t="s">
        <v>533</v>
      </c>
      <c r="AL71" s="967"/>
      <c r="AM71" s="967"/>
      <c r="AN71" s="967"/>
      <c r="AO71" s="967"/>
      <c r="AP71" s="967" t="s">
        <v>533</v>
      </c>
      <c r="AQ71" s="967"/>
      <c r="AR71" s="967"/>
      <c r="AS71" s="967"/>
      <c r="AT71" s="967"/>
      <c r="AU71" s="967" t="s">
        <v>533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17181</v>
      </c>
      <c r="R72" s="967"/>
      <c r="S72" s="967"/>
      <c r="T72" s="967"/>
      <c r="U72" s="967"/>
      <c r="V72" s="967">
        <v>16405</v>
      </c>
      <c r="W72" s="967"/>
      <c r="X72" s="967"/>
      <c r="Y72" s="967"/>
      <c r="Z72" s="967"/>
      <c r="AA72" s="967">
        <v>776</v>
      </c>
      <c r="AB72" s="967"/>
      <c r="AC72" s="967"/>
      <c r="AD72" s="967"/>
      <c r="AE72" s="967"/>
      <c r="AF72" s="967">
        <v>776</v>
      </c>
      <c r="AG72" s="967"/>
      <c r="AH72" s="967"/>
      <c r="AI72" s="967"/>
      <c r="AJ72" s="967"/>
      <c r="AK72" s="967">
        <v>1960</v>
      </c>
      <c r="AL72" s="967"/>
      <c r="AM72" s="967"/>
      <c r="AN72" s="967"/>
      <c r="AO72" s="967"/>
      <c r="AP72" s="967" t="s">
        <v>534</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952</v>
      </c>
      <c r="R73" s="967"/>
      <c r="S73" s="967"/>
      <c r="T73" s="967"/>
      <c r="U73" s="967"/>
      <c r="V73" s="967">
        <v>950</v>
      </c>
      <c r="W73" s="967"/>
      <c r="X73" s="967"/>
      <c r="Y73" s="967"/>
      <c r="Z73" s="967"/>
      <c r="AA73" s="967">
        <v>2</v>
      </c>
      <c r="AB73" s="967"/>
      <c r="AC73" s="967"/>
      <c r="AD73" s="967"/>
      <c r="AE73" s="967"/>
      <c r="AF73" s="967">
        <v>2</v>
      </c>
      <c r="AG73" s="967"/>
      <c r="AH73" s="967"/>
      <c r="AI73" s="967"/>
      <c r="AJ73" s="967"/>
      <c r="AK73" s="967">
        <v>0</v>
      </c>
      <c r="AL73" s="967"/>
      <c r="AM73" s="967"/>
      <c r="AN73" s="967"/>
      <c r="AO73" s="967"/>
      <c r="AP73" s="967" t="s">
        <v>533</v>
      </c>
      <c r="AQ73" s="967"/>
      <c r="AR73" s="967"/>
      <c r="AS73" s="967"/>
      <c r="AT73" s="967"/>
      <c r="AU73" s="967" t="s">
        <v>533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141</v>
      </c>
      <c r="R74" s="967"/>
      <c r="S74" s="967"/>
      <c r="T74" s="967"/>
      <c r="U74" s="967"/>
      <c r="V74" s="967">
        <v>136</v>
      </c>
      <c r="W74" s="967"/>
      <c r="X74" s="967"/>
      <c r="Y74" s="967"/>
      <c r="Z74" s="967"/>
      <c r="AA74" s="967">
        <v>5</v>
      </c>
      <c r="AB74" s="967"/>
      <c r="AC74" s="967"/>
      <c r="AD74" s="967"/>
      <c r="AE74" s="967"/>
      <c r="AF74" s="967">
        <v>5</v>
      </c>
      <c r="AG74" s="967"/>
      <c r="AH74" s="967"/>
      <c r="AI74" s="967"/>
      <c r="AJ74" s="967"/>
      <c r="AK74" s="967" t="s">
        <v>533</v>
      </c>
      <c r="AL74" s="967"/>
      <c r="AM74" s="967"/>
      <c r="AN74" s="967"/>
      <c r="AO74" s="967"/>
      <c r="AP74" s="967" t="s">
        <v>533</v>
      </c>
      <c r="AQ74" s="967"/>
      <c r="AR74" s="967"/>
      <c r="AS74" s="967"/>
      <c r="AT74" s="967"/>
      <c r="AU74" s="967" t="s">
        <v>533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621128</v>
      </c>
      <c r="AB110" s="873"/>
      <c r="AC110" s="873"/>
      <c r="AD110" s="873"/>
      <c r="AE110" s="874"/>
      <c r="AF110" s="875">
        <v>594170</v>
      </c>
      <c r="AG110" s="873"/>
      <c r="AH110" s="873"/>
      <c r="AI110" s="873"/>
      <c r="AJ110" s="874"/>
      <c r="AK110" s="875">
        <v>578114</v>
      </c>
      <c r="AL110" s="873"/>
      <c r="AM110" s="873"/>
      <c r="AN110" s="873"/>
      <c r="AO110" s="874"/>
      <c r="AP110" s="876">
        <v>17.600000000000001</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5767750</v>
      </c>
      <c r="BR110" s="800"/>
      <c r="BS110" s="800"/>
      <c r="BT110" s="800"/>
      <c r="BU110" s="800"/>
      <c r="BV110" s="800">
        <v>6016242</v>
      </c>
      <c r="BW110" s="800"/>
      <c r="BX110" s="800"/>
      <c r="BY110" s="800"/>
      <c r="BZ110" s="800"/>
      <c r="CA110" s="800">
        <v>6323098</v>
      </c>
      <c r="CB110" s="800"/>
      <c r="CC110" s="800"/>
      <c r="CD110" s="800"/>
      <c r="CE110" s="800"/>
      <c r="CF110" s="861">
        <v>192.5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79135</v>
      </c>
      <c r="BR111" s="771"/>
      <c r="BS111" s="771"/>
      <c r="BT111" s="771"/>
      <c r="BU111" s="771"/>
      <c r="BV111" s="771">
        <v>65692</v>
      </c>
      <c r="BW111" s="771"/>
      <c r="BX111" s="771"/>
      <c r="BY111" s="771"/>
      <c r="BZ111" s="771"/>
      <c r="CA111" s="771">
        <v>57499</v>
      </c>
      <c r="CB111" s="771"/>
      <c r="CC111" s="771"/>
      <c r="CD111" s="771"/>
      <c r="CE111" s="771"/>
      <c r="CF111" s="848">
        <v>1.8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4192615</v>
      </c>
      <c r="BR112" s="771"/>
      <c r="BS112" s="771"/>
      <c r="BT112" s="771"/>
      <c r="BU112" s="771"/>
      <c r="BV112" s="771">
        <v>4238853</v>
      </c>
      <c r="BW112" s="771"/>
      <c r="BX112" s="771"/>
      <c r="BY112" s="771"/>
      <c r="BZ112" s="771"/>
      <c r="CA112" s="771">
        <v>4410213</v>
      </c>
      <c r="CB112" s="771"/>
      <c r="CC112" s="771"/>
      <c r="CD112" s="771"/>
      <c r="CE112" s="771"/>
      <c r="CF112" s="848">
        <v>134.30000000000001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298059</v>
      </c>
      <c r="AB113" s="909"/>
      <c r="AC113" s="909"/>
      <c r="AD113" s="909"/>
      <c r="AE113" s="910"/>
      <c r="AF113" s="911">
        <v>320933</v>
      </c>
      <c r="AG113" s="909"/>
      <c r="AH113" s="909"/>
      <c r="AI113" s="909"/>
      <c r="AJ113" s="910"/>
      <c r="AK113" s="911">
        <v>385243</v>
      </c>
      <c r="AL113" s="909"/>
      <c r="AM113" s="909"/>
      <c r="AN113" s="909"/>
      <c r="AO113" s="910"/>
      <c r="AP113" s="912">
        <v>11.7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71080</v>
      </c>
      <c r="BR113" s="771"/>
      <c r="BS113" s="771"/>
      <c r="BT113" s="771"/>
      <c r="BU113" s="771"/>
      <c r="BV113" s="771">
        <v>47415</v>
      </c>
      <c r="BW113" s="771"/>
      <c r="BX113" s="771"/>
      <c r="BY113" s="771"/>
      <c r="BZ113" s="771"/>
      <c r="CA113" s="771">
        <v>41571</v>
      </c>
      <c r="CB113" s="771"/>
      <c r="CC113" s="771"/>
      <c r="CD113" s="771"/>
      <c r="CE113" s="771"/>
      <c r="CF113" s="848">
        <v>1.3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31750</v>
      </c>
      <c r="AB114" s="784"/>
      <c r="AC114" s="784"/>
      <c r="AD114" s="784"/>
      <c r="AE114" s="785"/>
      <c r="AF114" s="786">
        <v>28766</v>
      </c>
      <c r="AG114" s="784"/>
      <c r="AH114" s="784"/>
      <c r="AI114" s="784"/>
      <c r="AJ114" s="785"/>
      <c r="AK114" s="786">
        <v>11959</v>
      </c>
      <c r="AL114" s="784"/>
      <c r="AM114" s="784"/>
      <c r="AN114" s="784"/>
      <c r="AO114" s="785"/>
      <c r="AP114" s="754">
        <v>0.4</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1316146</v>
      </c>
      <c r="BR114" s="771"/>
      <c r="BS114" s="771"/>
      <c r="BT114" s="771"/>
      <c r="BU114" s="771"/>
      <c r="BV114" s="771">
        <v>1257054</v>
      </c>
      <c r="BW114" s="771"/>
      <c r="BX114" s="771"/>
      <c r="BY114" s="771"/>
      <c r="BZ114" s="771"/>
      <c r="CA114" s="771">
        <v>1156183</v>
      </c>
      <c r="CB114" s="771"/>
      <c r="CC114" s="771"/>
      <c r="CD114" s="771"/>
      <c r="CE114" s="771"/>
      <c r="CF114" s="848">
        <v>35.200000000000003</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3996</v>
      </c>
      <c r="AB115" s="909"/>
      <c r="AC115" s="909"/>
      <c r="AD115" s="909"/>
      <c r="AE115" s="910"/>
      <c r="AF115" s="911">
        <v>202</v>
      </c>
      <c r="AG115" s="909"/>
      <c r="AH115" s="909"/>
      <c r="AI115" s="909"/>
      <c r="AJ115" s="910"/>
      <c r="AK115" s="911">
        <v>178</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79135</v>
      </c>
      <c r="DH116" s="784"/>
      <c r="DI116" s="784"/>
      <c r="DJ116" s="784"/>
      <c r="DK116" s="785"/>
      <c r="DL116" s="786">
        <v>65692</v>
      </c>
      <c r="DM116" s="784"/>
      <c r="DN116" s="784"/>
      <c r="DO116" s="784"/>
      <c r="DP116" s="785"/>
      <c r="DQ116" s="786">
        <v>57499</v>
      </c>
      <c r="DR116" s="784"/>
      <c r="DS116" s="784"/>
      <c r="DT116" s="784"/>
      <c r="DU116" s="785"/>
      <c r="DV116" s="754">
        <v>1.8</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954943</v>
      </c>
      <c r="AB117" s="895"/>
      <c r="AC117" s="895"/>
      <c r="AD117" s="895"/>
      <c r="AE117" s="896"/>
      <c r="AF117" s="898">
        <v>944071</v>
      </c>
      <c r="AG117" s="895"/>
      <c r="AH117" s="895"/>
      <c r="AI117" s="895"/>
      <c r="AJ117" s="896"/>
      <c r="AK117" s="898">
        <v>975494</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430</v>
      </c>
      <c r="BP118" s="838"/>
      <c r="BQ118" s="857">
        <v>11426726</v>
      </c>
      <c r="BR118" s="858"/>
      <c r="BS118" s="858"/>
      <c r="BT118" s="858"/>
      <c r="BU118" s="858"/>
      <c r="BV118" s="858">
        <v>11625256</v>
      </c>
      <c r="BW118" s="858"/>
      <c r="BX118" s="858"/>
      <c r="BY118" s="858"/>
      <c r="BZ118" s="858"/>
      <c r="CA118" s="858">
        <v>11988564</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2909949</v>
      </c>
      <c r="BR119" s="800"/>
      <c r="BS119" s="800"/>
      <c r="BT119" s="800"/>
      <c r="BU119" s="800"/>
      <c r="BV119" s="800">
        <v>1485623</v>
      </c>
      <c r="BW119" s="800"/>
      <c r="BX119" s="800"/>
      <c r="BY119" s="800"/>
      <c r="BZ119" s="800"/>
      <c r="CA119" s="800">
        <v>2940679</v>
      </c>
      <c r="CB119" s="800"/>
      <c r="CC119" s="800"/>
      <c r="CD119" s="800"/>
      <c r="CE119" s="800"/>
      <c r="CF119" s="861">
        <v>89.5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715583</v>
      </c>
      <c r="BR120" s="771"/>
      <c r="BS120" s="771"/>
      <c r="BT120" s="771"/>
      <c r="BU120" s="771"/>
      <c r="BV120" s="771">
        <v>595937</v>
      </c>
      <c r="BW120" s="771"/>
      <c r="BX120" s="771"/>
      <c r="BY120" s="771"/>
      <c r="BZ120" s="771"/>
      <c r="CA120" s="771">
        <v>647819</v>
      </c>
      <c r="CB120" s="771"/>
      <c r="CC120" s="771"/>
      <c r="CD120" s="771"/>
      <c r="CE120" s="771"/>
      <c r="CF120" s="848">
        <v>19.7</v>
      </c>
      <c r="CG120" s="849"/>
      <c r="CH120" s="849"/>
      <c r="CI120" s="849"/>
      <c r="CJ120" s="849"/>
      <c r="CK120" s="850" t="s">
        <v>436</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4176529</v>
      </c>
      <c r="DH120" s="800"/>
      <c r="DI120" s="800"/>
      <c r="DJ120" s="800"/>
      <c r="DK120" s="800"/>
      <c r="DL120" s="800">
        <v>4224118</v>
      </c>
      <c r="DM120" s="800"/>
      <c r="DN120" s="800"/>
      <c r="DO120" s="800"/>
      <c r="DP120" s="800"/>
      <c r="DQ120" s="800">
        <v>4410213</v>
      </c>
      <c r="DR120" s="800"/>
      <c r="DS120" s="800"/>
      <c r="DT120" s="800"/>
      <c r="DU120" s="800"/>
      <c r="DV120" s="801">
        <v>134.30000000000001</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6809126</v>
      </c>
      <c r="BR121" s="858"/>
      <c r="BS121" s="858"/>
      <c r="BT121" s="858"/>
      <c r="BU121" s="858"/>
      <c r="BV121" s="858">
        <v>6657801</v>
      </c>
      <c r="BW121" s="858"/>
      <c r="BX121" s="858"/>
      <c r="BY121" s="858"/>
      <c r="BZ121" s="858"/>
      <c r="CA121" s="858">
        <v>6405782</v>
      </c>
      <c r="CB121" s="858"/>
      <c r="CC121" s="858"/>
      <c r="CD121" s="858"/>
      <c r="CE121" s="858"/>
      <c r="CF121" s="859">
        <v>195</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10434658</v>
      </c>
      <c r="BR122" s="840"/>
      <c r="BS122" s="840"/>
      <c r="BT122" s="840"/>
      <c r="BU122" s="840"/>
      <c r="BV122" s="840">
        <v>8739361</v>
      </c>
      <c r="BW122" s="840"/>
      <c r="BX122" s="840"/>
      <c r="BY122" s="840"/>
      <c r="BZ122" s="840"/>
      <c r="CA122" s="840">
        <v>9994280</v>
      </c>
      <c r="CB122" s="840"/>
      <c r="CC122" s="840"/>
      <c r="CD122" s="840"/>
      <c r="CE122" s="840"/>
      <c r="CF122" s="743"/>
      <c r="CG122" s="744"/>
      <c r="CH122" s="744"/>
      <c r="CI122" s="744"/>
      <c r="CJ122" s="841"/>
      <c r="CK122" s="851"/>
      <c r="CL122" s="812"/>
      <c r="CM122" s="812"/>
      <c r="CN122" s="812"/>
      <c r="CO122" s="813"/>
      <c r="CP122" s="828" t="s">
        <v>440</v>
      </c>
      <c r="CQ122" s="829"/>
      <c r="CR122" s="829"/>
      <c r="CS122" s="829"/>
      <c r="CT122" s="829"/>
      <c r="CU122" s="829"/>
      <c r="CV122" s="829"/>
      <c r="CW122" s="829"/>
      <c r="CX122" s="829"/>
      <c r="CY122" s="829"/>
      <c r="CZ122" s="829"/>
      <c r="DA122" s="829"/>
      <c r="DB122" s="829"/>
      <c r="DC122" s="829"/>
      <c r="DD122" s="829"/>
      <c r="DE122" s="829"/>
      <c r="DF122" s="830"/>
      <c r="DG122" s="770">
        <v>16086</v>
      </c>
      <c r="DH122" s="771"/>
      <c r="DI122" s="771"/>
      <c r="DJ122" s="771"/>
      <c r="DK122" s="771"/>
      <c r="DL122" s="771">
        <v>14735</v>
      </c>
      <c r="DM122" s="771"/>
      <c r="DN122" s="771"/>
      <c r="DO122" s="771"/>
      <c r="DP122" s="771"/>
      <c r="DQ122" s="771" t="s">
        <v>441</v>
      </c>
      <c r="DR122" s="771"/>
      <c r="DS122" s="771"/>
      <c r="DT122" s="771"/>
      <c r="DU122" s="771"/>
      <c r="DV122" s="823" t="s">
        <v>441</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441</v>
      </c>
      <c r="AB123" s="784"/>
      <c r="AC123" s="784"/>
      <c r="AD123" s="784"/>
      <c r="AE123" s="785"/>
      <c r="AF123" s="786" t="s">
        <v>441</v>
      </c>
      <c r="AG123" s="784"/>
      <c r="AH123" s="784"/>
      <c r="AI123" s="784"/>
      <c r="AJ123" s="785"/>
      <c r="AK123" s="786" t="s">
        <v>441</v>
      </c>
      <c r="AL123" s="784"/>
      <c r="AM123" s="784"/>
      <c r="AN123" s="784"/>
      <c r="AO123" s="785"/>
      <c r="AP123" s="754" t="s">
        <v>441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30.4</v>
      </c>
      <c r="BR123" s="832"/>
      <c r="BS123" s="832"/>
      <c r="BT123" s="832"/>
      <c r="BU123" s="832"/>
      <c r="BV123" s="832">
        <v>87.5</v>
      </c>
      <c r="BW123" s="832"/>
      <c r="BX123" s="832"/>
      <c r="BY123" s="832"/>
      <c r="BZ123" s="832"/>
      <c r="CA123" s="832">
        <v>60.7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3996</v>
      </c>
      <c r="AB126" s="784"/>
      <c r="AC126" s="784"/>
      <c r="AD126" s="784"/>
      <c r="AE126" s="785"/>
      <c r="AF126" s="786">
        <v>202</v>
      </c>
      <c r="AG126" s="784"/>
      <c r="AH126" s="784"/>
      <c r="AI126" s="784"/>
      <c r="AJ126" s="785"/>
      <c r="AK126" s="786">
        <v>178</v>
      </c>
      <c r="AL126" s="784"/>
      <c r="AM126" s="784"/>
      <c r="AN126" s="784"/>
      <c r="AO126" s="785"/>
      <c r="AP126" s="754">
        <v>0</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57785</v>
      </c>
      <c r="AB128" s="724"/>
      <c r="AC128" s="724"/>
      <c r="AD128" s="724"/>
      <c r="AE128" s="725"/>
      <c r="AF128" s="726">
        <v>68501</v>
      </c>
      <c r="AG128" s="724"/>
      <c r="AH128" s="724"/>
      <c r="AI128" s="724"/>
      <c r="AJ128" s="725"/>
      <c r="AK128" s="726">
        <v>39643</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3862361</v>
      </c>
      <c r="AB129" s="784"/>
      <c r="AC129" s="784"/>
      <c r="AD129" s="784"/>
      <c r="AE129" s="785"/>
      <c r="AF129" s="786">
        <v>3897432</v>
      </c>
      <c r="AG129" s="784"/>
      <c r="AH129" s="784"/>
      <c r="AI129" s="784"/>
      <c r="AJ129" s="785"/>
      <c r="AK129" s="786">
        <v>3903879</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8.9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607067</v>
      </c>
      <c r="AB130" s="784"/>
      <c r="AC130" s="784"/>
      <c r="AD130" s="784"/>
      <c r="AE130" s="785"/>
      <c r="AF130" s="786">
        <v>602170</v>
      </c>
      <c r="AG130" s="784"/>
      <c r="AH130" s="784"/>
      <c r="AI130" s="784"/>
      <c r="AJ130" s="785"/>
      <c r="AK130" s="786">
        <v>619143</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60.7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3255294</v>
      </c>
      <c r="AB131" s="717"/>
      <c r="AC131" s="717"/>
      <c r="AD131" s="717"/>
      <c r="AE131" s="718"/>
      <c r="AF131" s="719">
        <v>3295262</v>
      </c>
      <c r="AG131" s="717"/>
      <c r="AH131" s="717"/>
      <c r="AI131" s="717"/>
      <c r="AJ131" s="718"/>
      <c r="AK131" s="719">
        <v>3284736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8.9113610009999995</v>
      </c>
      <c r="AB132" s="740"/>
      <c r="AC132" s="740"/>
      <c r="AD132" s="740"/>
      <c r="AE132" s="741"/>
      <c r="AF132" s="742">
        <v>8.2967606220000008</v>
      </c>
      <c r="AG132" s="740"/>
      <c r="AH132" s="740"/>
      <c r="AI132" s="740"/>
      <c r="AJ132" s="741"/>
      <c r="AK132" s="742">
        <v>9.6418098749999999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9.8000000000000007</v>
      </c>
      <c r="AB133" s="749"/>
      <c r="AC133" s="749"/>
      <c r="AD133" s="749"/>
      <c r="AE133" s="750"/>
      <c r="AF133" s="748">
        <v>9.1999999999999993</v>
      </c>
      <c r="AG133" s="749"/>
      <c r="AH133" s="749"/>
      <c r="AI133" s="749"/>
      <c r="AJ133" s="750"/>
      <c r="AK133" s="748">
        <v>8.9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1052306</v>
      </c>
      <c r="L9" s="264">
        <v>70440</v>
      </c>
      <c r="M9" s="265">
        <v>77799</v>
      </c>
      <c r="N9" s="266">
        <v>-9.5</v>
      </c>
    </row>
    <row r="10" spans="1:16">
      <c r="A10" s="248"/>
      <c r="B10" s="244"/>
      <c r="C10" s="244"/>
      <c r="D10" s="244"/>
      <c r="E10" s="244"/>
      <c r="F10" s="244"/>
      <c r="G10" s="1133" t="s">
        <v>474</v>
      </c>
      <c r="H10" s="1134"/>
      <c r="I10" s="1134"/>
      <c r="J10" s="1135"/>
      <c r="K10" s="267">
        <v>141960</v>
      </c>
      <c r="L10" s="268">
        <v>9503</v>
      </c>
      <c r="M10" s="269">
        <v>8141</v>
      </c>
      <c r="N10" s="270">
        <v>16.7</v>
      </c>
    </row>
    <row r="11" spans="1:16" ht="13.5" customHeight="1">
      <c r="A11" s="248"/>
      <c r="B11" s="244"/>
      <c r="C11" s="244"/>
      <c r="D11" s="244"/>
      <c r="E11" s="244"/>
      <c r="F11" s="244"/>
      <c r="G11" s="1133" t="s">
        <v>475</v>
      </c>
      <c r="H11" s="1134"/>
      <c r="I11" s="1134"/>
      <c r="J11" s="1135"/>
      <c r="K11" s="267">
        <v>179606</v>
      </c>
      <c r="L11" s="268">
        <v>12023</v>
      </c>
      <c r="M11" s="269">
        <v>11503</v>
      </c>
      <c r="N11" s="270">
        <v>4.5</v>
      </c>
    </row>
    <row r="12" spans="1:16" ht="13.5" customHeight="1">
      <c r="A12" s="248"/>
      <c r="B12" s="244"/>
      <c r="C12" s="244"/>
      <c r="D12" s="244"/>
      <c r="E12" s="244"/>
      <c r="F12" s="244"/>
      <c r="G12" s="1133" t="s">
        <v>476</v>
      </c>
      <c r="H12" s="1134"/>
      <c r="I12" s="1134"/>
      <c r="J12" s="1135"/>
      <c r="K12" s="267" t="s">
        <v>477</v>
      </c>
      <c r="L12" s="268" t="s">
        <v>477</v>
      </c>
      <c r="M12" s="269">
        <v>578</v>
      </c>
      <c r="N12" s="270" t="s">
        <v>477</v>
      </c>
    </row>
    <row r="13" spans="1:16" ht="13.5" customHeight="1">
      <c r="A13" s="248"/>
      <c r="B13" s="244"/>
      <c r="C13" s="244"/>
      <c r="D13" s="244"/>
      <c r="E13" s="244"/>
      <c r="F13" s="244"/>
      <c r="G13" s="1133" t="s">
        <v>478</v>
      </c>
      <c r="H13" s="1134"/>
      <c r="I13" s="1134"/>
      <c r="J13" s="1135"/>
      <c r="K13" s="267" t="s">
        <v>477</v>
      </c>
      <c r="L13" s="268" t="s">
        <v>477</v>
      </c>
      <c r="M13" s="269" t="s">
        <v>477</v>
      </c>
      <c r="N13" s="270" t="s">
        <v>477</v>
      </c>
    </row>
    <row r="14" spans="1:16" ht="13.5" customHeight="1">
      <c r="A14" s="248"/>
      <c r="B14" s="244"/>
      <c r="C14" s="244"/>
      <c r="D14" s="244"/>
      <c r="E14" s="244"/>
      <c r="F14" s="244"/>
      <c r="G14" s="1133" t="s">
        <v>479</v>
      </c>
      <c r="H14" s="1134"/>
      <c r="I14" s="1134"/>
      <c r="J14" s="1135"/>
      <c r="K14" s="267">
        <v>79547</v>
      </c>
      <c r="L14" s="268">
        <v>5325</v>
      </c>
      <c r="M14" s="269">
        <v>3404</v>
      </c>
      <c r="N14" s="270">
        <v>56.4</v>
      </c>
    </row>
    <row r="15" spans="1:16" ht="13.5" customHeight="1">
      <c r="A15" s="248"/>
      <c r="B15" s="244"/>
      <c r="C15" s="244"/>
      <c r="D15" s="244"/>
      <c r="E15" s="244"/>
      <c r="F15" s="244"/>
      <c r="G15" s="1133" t="s">
        <v>480</v>
      </c>
      <c r="H15" s="1134"/>
      <c r="I15" s="1134"/>
      <c r="J15" s="1135"/>
      <c r="K15" s="267">
        <v>88432</v>
      </c>
      <c r="L15" s="268">
        <v>5920</v>
      </c>
      <c r="M15" s="269">
        <v>1859</v>
      </c>
      <c r="N15" s="270">
        <v>218.5</v>
      </c>
    </row>
    <row r="16" spans="1:16">
      <c r="A16" s="248"/>
      <c r="B16" s="244"/>
      <c r="C16" s="244"/>
      <c r="D16" s="244"/>
      <c r="E16" s="244"/>
      <c r="F16" s="244"/>
      <c r="G16" s="1136" t="s">
        <v>481</v>
      </c>
      <c r="H16" s="1137"/>
      <c r="I16" s="1137"/>
      <c r="J16" s="1138"/>
      <c r="K16" s="268">
        <v>-106029</v>
      </c>
      <c r="L16" s="268">
        <v>-7097</v>
      </c>
      <c r="M16" s="269">
        <v>-8484</v>
      </c>
      <c r="N16" s="270">
        <v>-16.3</v>
      </c>
    </row>
    <row r="17" spans="1:16">
      <c r="A17" s="248"/>
      <c r="B17" s="244"/>
      <c r="C17" s="244"/>
      <c r="D17" s="244"/>
      <c r="E17" s="244"/>
      <c r="F17" s="244"/>
      <c r="G17" s="1136" t="s">
        <v>168</v>
      </c>
      <c r="H17" s="1137"/>
      <c r="I17" s="1137"/>
      <c r="J17" s="1138"/>
      <c r="K17" s="268">
        <v>1435822</v>
      </c>
      <c r="L17" s="268">
        <v>96112</v>
      </c>
      <c r="M17" s="269">
        <v>94801</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10.17</v>
      </c>
      <c r="L21" s="281">
        <v>8.7799999999999994</v>
      </c>
      <c r="M21" s="282">
        <v>1.39</v>
      </c>
      <c r="N21" s="249"/>
      <c r="O21" s="283"/>
      <c r="P21" s="279"/>
    </row>
    <row r="22" spans="1:16" s="284" customFormat="1">
      <c r="A22" s="279"/>
      <c r="B22" s="249"/>
      <c r="C22" s="249"/>
      <c r="D22" s="249"/>
      <c r="E22" s="249"/>
      <c r="F22" s="249"/>
      <c r="G22" s="1130" t="s">
        <v>487</v>
      </c>
      <c r="H22" s="1131"/>
      <c r="I22" s="1131"/>
      <c r="J22" s="1132"/>
      <c r="K22" s="285">
        <v>91</v>
      </c>
      <c r="L22" s="286">
        <v>96.7</v>
      </c>
      <c r="M22" s="287">
        <v>-5.7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578114</v>
      </c>
      <c r="L32" s="294">
        <v>38698</v>
      </c>
      <c r="M32" s="295">
        <v>52939</v>
      </c>
      <c r="N32" s="296">
        <v>-26.9</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6</v>
      </c>
      <c r="N34" s="296" t="s">
        <v>477</v>
      </c>
    </row>
    <row r="35" spans="1:16" ht="27" customHeight="1">
      <c r="A35" s="248"/>
      <c r="B35" s="244"/>
      <c r="C35" s="244"/>
      <c r="D35" s="244"/>
      <c r="E35" s="244"/>
      <c r="F35" s="244"/>
      <c r="G35" s="1121" t="s">
        <v>493</v>
      </c>
      <c r="H35" s="1122"/>
      <c r="I35" s="1122"/>
      <c r="J35" s="1123"/>
      <c r="K35" s="294">
        <v>385243</v>
      </c>
      <c r="L35" s="294">
        <v>25788</v>
      </c>
      <c r="M35" s="295">
        <v>16218</v>
      </c>
      <c r="N35" s="296">
        <v>59</v>
      </c>
    </row>
    <row r="36" spans="1:16" ht="27" customHeight="1">
      <c r="A36" s="248"/>
      <c r="B36" s="244"/>
      <c r="C36" s="244"/>
      <c r="D36" s="244"/>
      <c r="E36" s="244"/>
      <c r="F36" s="244"/>
      <c r="G36" s="1121" t="s">
        <v>494</v>
      </c>
      <c r="H36" s="1122"/>
      <c r="I36" s="1122"/>
      <c r="J36" s="1123"/>
      <c r="K36" s="294">
        <v>11959</v>
      </c>
      <c r="L36" s="294">
        <v>801</v>
      </c>
      <c r="M36" s="295">
        <v>3341</v>
      </c>
      <c r="N36" s="296">
        <v>-76</v>
      </c>
    </row>
    <row r="37" spans="1:16" ht="13.5" customHeight="1">
      <c r="A37" s="248"/>
      <c r="B37" s="244"/>
      <c r="C37" s="244"/>
      <c r="D37" s="244"/>
      <c r="E37" s="244"/>
      <c r="F37" s="244"/>
      <c r="G37" s="1121" t="s">
        <v>495</v>
      </c>
      <c r="H37" s="1122"/>
      <c r="I37" s="1122"/>
      <c r="J37" s="1123"/>
      <c r="K37" s="294">
        <v>178</v>
      </c>
      <c r="L37" s="294">
        <v>12</v>
      </c>
      <c r="M37" s="295">
        <v>1023</v>
      </c>
      <c r="N37" s="296">
        <v>-98.8</v>
      </c>
    </row>
    <row r="38" spans="1:16" ht="27" customHeight="1">
      <c r="A38" s="248"/>
      <c r="B38" s="244"/>
      <c r="C38" s="244"/>
      <c r="D38" s="244"/>
      <c r="E38" s="244"/>
      <c r="F38" s="244"/>
      <c r="G38" s="1124" t="s">
        <v>496</v>
      </c>
      <c r="H38" s="1125"/>
      <c r="I38" s="1125"/>
      <c r="J38" s="1126"/>
      <c r="K38" s="297" t="s">
        <v>477</v>
      </c>
      <c r="L38" s="297" t="s">
        <v>477</v>
      </c>
      <c r="M38" s="298">
        <v>7</v>
      </c>
      <c r="N38" s="299" t="s">
        <v>477</v>
      </c>
      <c r="O38" s="293"/>
    </row>
    <row r="39" spans="1:16">
      <c r="A39" s="248"/>
      <c r="B39" s="244"/>
      <c r="C39" s="244"/>
      <c r="D39" s="244"/>
      <c r="E39" s="244"/>
      <c r="F39" s="244"/>
      <c r="G39" s="1124" t="s">
        <v>497</v>
      </c>
      <c r="H39" s="1125"/>
      <c r="I39" s="1125"/>
      <c r="J39" s="1126"/>
      <c r="K39" s="300">
        <v>-39643</v>
      </c>
      <c r="L39" s="300">
        <v>-2654</v>
      </c>
      <c r="M39" s="301">
        <v>-3044</v>
      </c>
      <c r="N39" s="302">
        <v>-12.8</v>
      </c>
      <c r="O39" s="293"/>
    </row>
    <row r="40" spans="1:16" ht="27" customHeight="1">
      <c r="A40" s="248"/>
      <c r="B40" s="244"/>
      <c r="C40" s="244"/>
      <c r="D40" s="244"/>
      <c r="E40" s="244"/>
      <c r="F40" s="244"/>
      <c r="G40" s="1121" t="s">
        <v>498</v>
      </c>
      <c r="H40" s="1122"/>
      <c r="I40" s="1122"/>
      <c r="J40" s="1123"/>
      <c r="K40" s="300">
        <v>-619143</v>
      </c>
      <c r="L40" s="300">
        <v>-41445</v>
      </c>
      <c r="M40" s="301">
        <v>-47792</v>
      </c>
      <c r="N40" s="302">
        <v>-13.3</v>
      </c>
      <c r="O40" s="293"/>
    </row>
    <row r="41" spans="1:16">
      <c r="A41" s="248"/>
      <c r="B41" s="244"/>
      <c r="C41" s="244"/>
      <c r="D41" s="244"/>
      <c r="E41" s="244"/>
      <c r="F41" s="244"/>
      <c r="G41" s="1127" t="s">
        <v>278</v>
      </c>
      <c r="H41" s="1128"/>
      <c r="I41" s="1128"/>
      <c r="J41" s="1129"/>
      <c r="K41" s="294">
        <v>316708</v>
      </c>
      <c r="L41" s="300">
        <v>21200</v>
      </c>
      <c r="M41" s="301">
        <v>22698</v>
      </c>
      <c r="N41" s="302">
        <v>-6.6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389536</v>
      </c>
      <c r="J51" s="320">
        <v>25393</v>
      </c>
      <c r="K51" s="321">
        <v>30.7</v>
      </c>
      <c r="L51" s="322">
        <v>64717</v>
      </c>
      <c r="M51" s="323">
        <v>-1.2</v>
      </c>
      <c r="N51" s="324">
        <v>31.9</v>
      </c>
    </row>
    <row r="52" spans="1:14">
      <c r="A52" s="248"/>
      <c r="B52" s="244"/>
      <c r="C52" s="244"/>
      <c r="D52" s="244"/>
      <c r="E52" s="244"/>
      <c r="F52" s="244"/>
      <c r="G52" s="325"/>
      <c r="H52" s="326" t="s">
        <v>509</v>
      </c>
      <c r="I52" s="327">
        <v>138322</v>
      </c>
      <c r="J52" s="328">
        <v>9017</v>
      </c>
      <c r="K52" s="329">
        <v>-44.3</v>
      </c>
      <c r="L52" s="330">
        <v>31931</v>
      </c>
      <c r="M52" s="331">
        <v>-2.8</v>
      </c>
      <c r="N52" s="332">
        <v>-41.5</v>
      </c>
    </row>
    <row r="53" spans="1:14">
      <c r="A53" s="248"/>
      <c r="B53" s="244"/>
      <c r="C53" s="244"/>
      <c r="D53" s="244"/>
      <c r="E53" s="244"/>
      <c r="F53" s="244"/>
      <c r="G53" s="310" t="s">
        <v>510</v>
      </c>
      <c r="H53" s="311"/>
      <c r="I53" s="319">
        <v>441600</v>
      </c>
      <c r="J53" s="320">
        <v>28948</v>
      </c>
      <c r="K53" s="321">
        <v>14</v>
      </c>
      <c r="L53" s="322">
        <v>61557</v>
      </c>
      <c r="M53" s="323">
        <v>-4.9000000000000004</v>
      </c>
      <c r="N53" s="324">
        <v>18.899999999999999</v>
      </c>
    </row>
    <row r="54" spans="1:14">
      <c r="A54" s="248"/>
      <c r="B54" s="244"/>
      <c r="C54" s="244"/>
      <c r="D54" s="244"/>
      <c r="E54" s="244"/>
      <c r="F54" s="244"/>
      <c r="G54" s="325"/>
      <c r="H54" s="326" t="s">
        <v>509</v>
      </c>
      <c r="I54" s="327">
        <v>154005</v>
      </c>
      <c r="J54" s="328">
        <v>10095</v>
      </c>
      <c r="K54" s="329">
        <v>12</v>
      </c>
      <c r="L54" s="330">
        <v>32497</v>
      </c>
      <c r="M54" s="331">
        <v>1.8</v>
      </c>
      <c r="N54" s="332">
        <v>10.199999999999999</v>
      </c>
    </row>
    <row r="55" spans="1:14">
      <c r="A55" s="248"/>
      <c r="B55" s="244"/>
      <c r="C55" s="244"/>
      <c r="D55" s="244"/>
      <c r="E55" s="244"/>
      <c r="F55" s="244"/>
      <c r="G55" s="310" t="s">
        <v>511</v>
      </c>
      <c r="H55" s="311"/>
      <c r="I55" s="319">
        <v>1234005</v>
      </c>
      <c r="J55" s="320">
        <v>81501</v>
      </c>
      <c r="K55" s="321">
        <v>181.5</v>
      </c>
      <c r="L55" s="322">
        <v>69806</v>
      </c>
      <c r="M55" s="323">
        <v>13.4</v>
      </c>
      <c r="N55" s="324">
        <v>168.1</v>
      </c>
    </row>
    <row r="56" spans="1:14">
      <c r="A56" s="248"/>
      <c r="B56" s="244"/>
      <c r="C56" s="244"/>
      <c r="D56" s="244"/>
      <c r="E56" s="244"/>
      <c r="F56" s="244"/>
      <c r="G56" s="325"/>
      <c r="H56" s="326" t="s">
        <v>509</v>
      </c>
      <c r="I56" s="327">
        <v>319074</v>
      </c>
      <c r="J56" s="328">
        <v>21074</v>
      </c>
      <c r="K56" s="329">
        <v>108.8</v>
      </c>
      <c r="L56" s="330">
        <v>32823</v>
      </c>
      <c r="M56" s="331">
        <v>1</v>
      </c>
      <c r="N56" s="332">
        <v>107.8</v>
      </c>
    </row>
    <row r="57" spans="1:14">
      <c r="A57" s="248"/>
      <c r="B57" s="244"/>
      <c r="C57" s="244"/>
      <c r="D57" s="244"/>
      <c r="E57" s="244"/>
      <c r="F57" s="244"/>
      <c r="G57" s="310" t="s">
        <v>512</v>
      </c>
      <c r="H57" s="311"/>
      <c r="I57" s="319">
        <v>1805802</v>
      </c>
      <c r="J57" s="320">
        <v>119891</v>
      </c>
      <c r="K57" s="321">
        <v>47.1</v>
      </c>
      <c r="L57" s="322">
        <v>74444</v>
      </c>
      <c r="M57" s="323">
        <v>6.6</v>
      </c>
      <c r="N57" s="324">
        <v>40.5</v>
      </c>
    </row>
    <row r="58" spans="1:14">
      <c r="A58" s="248"/>
      <c r="B58" s="244"/>
      <c r="C58" s="244"/>
      <c r="D58" s="244"/>
      <c r="E58" s="244"/>
      <c r="F58" s="244"/>
      <c r="G58" s="325"/>
      <c r="H58" s="326" t="s">
        <v>509</v>
      </c>
      <c r="I58" s="327">
        <v>389605</v>
      </c>
      <c r="J58" s="328">
        <v>25867</v>
      </c>
      <c r="K58" s="329">
        <v>22.7</v>
      </c>
      <c r="L58" s="330">
        <v>34175</v>
      </c>
      <c r="M58" s="331">
        <v>4.0999999999999996</v>
      </c>
      <c r="N58" s="332">
        <v>18.600000000000001</v>
      </c>
    </row>
    <row r="59" spans="1:14">
      <c r="A59" s="248"/>
      <c r="B59" s="244"/>
      <c r="C59" s="244"/>
      <c r="D59" s="244"/>
      <c r="E59" s="244"/>
      <c r="F59" s="244"/>
      <c r="G59" s="310" t="s">
        <v>513</v>
      </c>
      <c r="H59" s="311"/>
      <c r="I59" s="319">
        <v>5130001</v>
      </c>
      <c r="J59" s="320">
        <v>343397</v>
      </c>
      <c r="K59" s="321">
        <v>186.4</v>
      </c>
      <c r="L59" s="322">
        <v>85205</v>
      </c>
      <c r="M59" s="323">
        <v>14.5</v>
      </c>
      <c r="N59" s="324">
        <v>171.9</v>
      </c>
    </row>
    <row r="60" spans="1:14">
      <c r="A60" s="248"/>
      <c r="B60" s="244"/>
      <c r="C60" s="244"/>
      <c r="D60" s="244"/>
      <c r="E60" s="244"/>
      <c r="F60" s="244"/>
      <c r="G60" s="325"/>
      <c r="H60" s="326" t="s">
        <v>509</v>
      </c>
      <c r="I60" s="333">
        <v>511566</v>
      </c>
      <c r="J60" s="328">
        <v>34244</v>
      </c>
      <c r="K60" s="329">
        <v>32.4</v>
      </c>
      <c r="L60" s="330">
        <v>38847</v>
      </c>
      <c r="M60" s="331">
        <v>13.7</v>
      </c>
      <c r="N60" s="332">
        <v>18.7</v>
      </c>
    </row>
    <row r="61" spans="1:14">
      <c r="A61" s="248"/>
      <c r="B61" s="244"/>
      <c r="C61" s="244"/>
      <c r="D61" s="244"/>
      <c r="E61" s="244"/>
      <c r="F61" s="244"/>
      <c r="G61" s="310" t="s">
        <v>514</v>
      </c>
      <c r="H61" s="334"/>
      <c r="I61" s="335">
        <v>1800189</v>
      </c>
      <c r="J61" s="336">
        <v>119826</v>
      </c>
      <c r="K61" s="337">
        <v>91.9</v>
      </c>
      <c r="L61" s="338">
        <v>71146</v>
      </c>
      <c r="M61" s="339">
        <v>5.7</v>
      </c>
      <c r="N61" s="324">
        <v>86.2</v>
      </c>
    </row>
    <row r="62" spans="1:14">
      <c r="A62" s="248"/>
      <c r="B62" s="244"/>
      <c r="C62" s="244"/>
      <c r="D62" s="244"/>
      <c r="E62" s="244"/>
      <c r="F62" s="244"/>
      <c r="G62" s="325"/>
      <c r="H62" s="326" t="s">
        <v>509</v>
      </c>
      <c r="I62" s="327">
        <v>302514</v>
      </c>
      <c r="J62" s="328">
        <v>20059</v>
      </c>
      <c r="K62" s="329">
        <v>26.3</v>
      </c>
      <c r="L62" s="330">
        <v>34055</v>
      </c>
      <c r="M62" s="331">
        <v>3.6</v>
      </c>
      <c r="N62" s="332">
        <v>22.7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21.92</v>
      </c>
      <c r="G47" s="12">
        <v>29.81</v>
      </c>
      <c r="H47" s="12">
        <v>49.45</v>
      </c>
      <c r="I47" s="12">
        <v>11.37</v>
      </c>
      <c r="J47" s="13">
        <v>52.12</v>
      </c>
    </row>
    <row r="48" spans="2:10" ht="57.75" customHeight="1">
      <c r="B48" s="14"/>
      <c r="C48" s="1141" t="s">
        <v>4</v>
      </c>
      <c r="D48" s="1141"/>
      <c r="E48" s="1142"/>
      <c r="F48" s="15">
        <v>6.09</v>
      </c>
      <c r="G48" s="16">
        <v>5.32</v>
      </c>
      <c r="H48" s="16">
        <v>7.55</v>
      </c>
      <c r="I48" s="16">
        <v>7.94</v>
      </c>
      <c r="J48" s="17">
        <v>110.47</v>
      </c>
    </row>
    <row r="49" spans="2:10" ht="57.75" customHeight="1" thickBot="1">
      <c r="B49" s="18"/>
      <c r="C49" s="1143" t="s">
        <v>5</v>
      </c>
      <c r="D49" s="1143"/>
      <c r="E49" s="1144"/>
      <c r="F49" s="19">
        <v>7.02</v>
      </c>
      <c r="G49" s="20">
        <v>1.79</v>
      </c>
      <c r="H49" s="20">
        <v>18.91</v>
      </c>
      <c r="I49" s="20" t="s">
        <v>521</v>
      </c>
      <c r="J49" s="21">
        <v>136.41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6.08</v>
      </c>
      <c r="G34" s="33">
        <v>5.31</v>
      </c>
      <c r="H34" s="33">
        <v>7.54</v>
      </c>
      <c r="I34" s="33">
        <v>7.92</v>
      </c>
      <c r="J34" s="34">
        <v>110.46</v>
      </c>
      <c r="K34" s="22"/>
      <c r="L34" s="22"/>
      <c r="M34" s="22"/>
      <c r="N34" s="22"/>
      <c r="O34" s="22"/>
      <c r="P34" s="22"/>
    </row>
    <row r="35" spans="1:16" ht="39" customHeight="1">
      <c r="A35" s="22"/>
      <c r="B35" s="35"/>
      <c r="C35" s="1145" t="s">
        <v>523</v>
      </c>
      <c r="D35" s="1146"/>
      <c r="E35" s="1147"/>
      <c r="F35" s="36">
        <v>21.52</v>
      </c>
      <c r="G35" s="37">
        <v>24.03</v>
      </c>
      <c r="H35" s="37">
        <v>27.6</v>
      </c>
      <c r="I35" s="37">
        <v>28.84</v>
      </c>
      <c r="J35" s="38">
        <v>29.58</v>
      </c>
      <c r="K35" s="22"/>
      <c r="L35" s="22"/>
      <c r="M35" s="22"/>
      <c r="N35" s="22"/>
      <c r="O35" s="22"/>
      <c r="P35" s="22"/>
    </row>
    <row r="36" spans="1:16" ht="39" customHeight="1">
      <c r="A36" s="22"/>
      <c r="B36" s="35"/>
      <c r="C36" s="1145" t="s">
        <v>524</v>
      </c>
      <c r="D36" s="1146"/>
      <c r="E36" s="1147"/>
      <c r="F36" s="36">
        <v>0.55000000000000004</v>
      </c>
      <c r="G36" s="37">
        <v>5.29</v>
      </c>
      <c r="H36" s="37">
        <v>3.61</v>
      </c>
      <c r="I36" s="37">
        <v>17.98</v>
      </c>
      <c r="J36" s="38">
        <v>18.3</v>
      </c>
      <c r="K36" s="22"/>
      <c r="L36" s="22"/>
      <c r="M36" s="22"/>
      <c r="N36" s="22"/>
      <c r="O36" s="22"/>
      <c r="P36" s="22"/>
    </row>
    <row r="37" spans="1:16" ht="39" customHeight="1">
      <c r="A37" s="22"/>
      <c r="B37" s="35"/>
      <c r="C37" s="1145" t="s">
        <v>525</v>
      </c>
      <c r="D37" s="1146"/>
      <c r="E37" s="1147"/>
      <c r="F37" s="36">
        <v>3.44</v>
      </c>
      <c r="G37" s="37">
        <v>2.79</v>
      </c>
      <c r="H37" s="37">
        <v>6.43</v>
      </c>
      <c r="I37" s="37">
        <v>5.6</v>
      </c>
      <c r="J37" s="38">
        <v>5.88</v>
      </c>
      <c r="K37" s="22"/>
      <c r="L37" s="22"/>
      <c r="M37" s="22"/>
      <c r="N37" s="22"/>
      <c r="O37" s="22"/>
      <c r="P37" s="22"/>
    </row>
    <row r="38" spans="1:16" ht="39" customHeight="1">
      <c r="A38" s="22"/>
      <c r="B38" s="35"/>
      <c r="C38" s="1145" t="s">
        <v>526</v>
      </c>
      <c r="D38" s="1146"/>
      <c r="E38" s="1147"/>
      <c r="F38" s="36">
        <v>0.4</v>
      </c>
      <c r="G38" s="37">
        <v>1.27</v>
      </c>
      <c r="H38" s="37">
        <v>0.95</v>
      </c>
      <c r="I38" s="37">
        <v>1.24</v>
      </c>
      <c r="J38" s="38">
        <v>1.29</v>
      </c>
      <c r="K38" s="22"/>
      <c r="L38" s="22"/>
      <c r="M38" s="22"/>
      <c r="N38" s="22"/>
      <c r="O38" s="22"/>
      <c r="P38" s="22"/>
    </row>
    <row r="39" spans="1:16" ht="39" customHeight="1">
      <c r="A39" s="22"/>
      <c r="B39" s="35"/>
      <c r="C39" s="1145" t="s">
        <v>527</v>
      </c>
      <c r="D39" s="1146"/>
      <c r="E39" s="1147"/>
      <c r="F39" s="36">
        <v>0.01</v>
      </c>
      <c r="G39" s="37">
        <v>0.09</v>
      </c>
      <c r="H39" s="37">
        <v>0.12</v>
      </c>
      <c r="I39" s="37">
        <v>0.21</v>
      </c>
      <c r="J39" s="38">
        <v>0.27</v>
      </c>
      <c r="K39" s="22"/>
      <c r="L39" s="22"/>
      <c r="M39" s="22"/>
      <c r="N39" s="22"/>
      <c r="O39" s="22"/>
      <c r="P39" s="22"/>
    </row>
    <row r="40" spans="1:16" ht="39" customHeight="1">
      <c r="A40" s="22"/>
      <c r="B40" s="35"/>
      <c r="C40" s="1145" t="s">
        <v>528</v>
      </c>
      <c r="D40" s="1146"/>
      <c r="E40" s="1147"/>
      <c r="F40" s="36">
        <v>0.06</v>
      </c>
      <c r="G40" s="37">
        <v>7.0000000000000007E-2</v>
      </c>
      <c r="H40" s="37">
        <v>7.0000000000000007E-2</v>
      </c>
      <c r="I40" s="37">
        <v>0.02</v>
      </c>
      <c r="J40" s="38">
        <v>0.03</v>
      </c>
      <c r="K40" s="22"/>
      <c r="L40" s="22"/>
      <c r="M40" s="22"/>
      <c r="N40" s="22"/>
      <c r="O40" s="22"/>
      <c r="P40" s="22"/>
    </row>
    <row r="41" spans="1:16" ht="39" customHeight="1">
      <c r="A41" s="22"/>
      <c r="B41" s="35"/>
      <c r="C41" s="1145" t="s">
        <v>529</v>
      </c>
      <c r="D41" s="1146"/>
      <c r="E41" s="1147"/>
      <c r="F41" s="36">
        <v>0</v>
      </c>
      <c r="G41" s="37">
        <v>0</v>
      </c>
      <c r="H41" s="37">
        <v>0</v>
      </c>
      <c r="I41" s="37">
        <v>0</v>
      </c>
      <c r="J41" s="38">
        <v>0.01</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741</v>
      </c>
      <c r="L45" s="60">
        <v>666</v>
      </c>
      <c r="M45" s="60">
        <v>621</v>
      </c>
      <c r="N45" s="60">
        <v>594</v>
      </c>
      <c r="O45" s="61">
        <v>578</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291</v>
      </c>
      <c r="L48" s="64">
        <v>311</v>
      </c>
      <c r="M48" s="64">
        <v>298</v>
      </c>
      <c r="N48" s="64">
        <v>321</v>
      </c>
      <c r="O48" s="65">
        <v>385</v>
      </c>
      <c r="P48" s="48"/>
      <c r="Q48" s="48"/>
      <c r="R48" s="48"/>
      <c r="S48" s="48"/>
      <c r="T48" s="48"/>
      <c r="U48" s="48"/>
    </row>
    <row r="49" spans="1:21" ht="30.75" customHeight="1">
      <c r="A49" s="48"/>
      <c r="B49" s="1163"/>
      <c r="C49" s="1164"/>
      <c r="D49" s="62"/>
      <c r="E49" s="1155" t="s">
        <v>16</v>
      </c>
      <c r="F49" s="1155"/>
      <c r="G49" s="1155"/>
      <c r="H49" s="1155"/>
      <c r="I49" s="1155"/>
      <c r="J49" s="1156"/>
      <c r="K49" s="63">
        <v>31</v>
      </c>
      <c r="L49" s="64">
        <v>32</v>
      </c>
      <c r="M49" s="64">
        <v>32</v>
      </c>
      <c r="N49" s="64">
        <v>29</v>
      </c>
      <c r="O49" s="65">
        <v>12</v>
      </c>
      <c r="P49" s="48"/>
      <c r="Q49" s="48"/>
      <c r="R49" s="48"/>
      <c r="S49" s="48"/>
      <c r="T49" s="48"/>
      <c r="U49" s="48"/>
    </row>
    <row r="50" spans="1:21" ht="30.75" customHeight="1">
      <c r="A50" s="48"/>
      <c r="B50" s="1163"/>
      <c r="C50" s="1164"/>
      <c r="D50" s="62"/>
      <c r="E50" s="1155" t="s">
        <v>17</v>
      </c>
      <c r="F50" s="1155"/>
      <c r="G50" s="1155"/>
      <c r="H50" s="1155"/>
      <c r="I50" s="1155"/>
      <c r="J50" s="1156"/>
      <c r="K50" s="63">
        <v>2</v>
      </c>
      <c r="L50" s="64">
        <v>1</v>
      </c>
      <c r="M50" s="64">
        <v>4</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477</v>
      </c>
      <c r="M51" s="64">
        <v>0</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718</v>
      </c>
      <c r="L52" s="64">
        <v>672</v>
      </c>
      <c r="M52" s="64">
        <v>666</v>
      </c>
      <c r="N52" s="64">
        <v>671</v>
      </c>
      <c r="O52" s="65">
        <v>660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347</v>
      </c>
      <c r="L53" s="69">
        <v>338</v>
      </c>
      <c r="M53" s="69">
        <v>289</v>
      </c>
      <c r="N53" s="69">
        <v>273</v>
      </c>
      <c r="O53" s="70">
        <v>315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2016-04-19T07:18:46Z</cp:lastPrinted>
  <dcterms:created xsi:type="dcterms:W3CDTF">2016-02-15T00:38:31Z</dcterms:created>
  <dcterms:modified xsi:type="dcterms:W3CDTF">2016-04-26T02:54:50Z</dcterms:modified>
  <cp:category/>
</cp:coreProperties>
</file>