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34 女川町★\"/>
    </mc:Choice>
  </mc:AlternateContent>
  <bookViews>
    <workbookView xWindow="0" yWindow="0" windowWidth="20490" windowHeight="7530" tabRatio="8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C35" i="10"/>
  <c r="CO34" i="10"/>
  <c r="CO35" i="10" s="1"/>
  <c r="CO36" i="10" s="1"/>
  <c r="CO37" i="10" s="1"/>
  <c r="BW34" i="10"/>
  <c r="BW35" i="10" s="1"/>
  <c r="BW36" i="10" s="1"/>
  <c r="BW37" i="10" s="1"/>
  <c r="BW38"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<sst xmlns="http://schemas.openxmlformats.org/spreadsheetml/2006/main" count="1132" uniqueCount="565">
  <si>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</si>
  <si>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</si>
  <si>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</si>
  <si>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</si>
  <si>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</si>
  <si>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</si>
  <si>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</si>
  <si>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</si>
  <si>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</si>
  <si>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</si>
  <si>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</si>
  <si>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</si>
  <si>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</si>
  <si>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</si>
  <si>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</si>
  <si>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</si>
  <si>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</si>
  <si>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</si>
  <si>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</si>
  <si>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</si>
  <si>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</si>
  <si>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</si>
  <si>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</si>
  <si>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</si>
  <si>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</si>
  <si>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</si>
  <si>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</si>
  <si>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</si>
  <si>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</si>
  <si>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</si>
  <si>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</si>
  <si>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</si>
  <si>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</si>
  <si>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</si>
  <si>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</si>
  <si>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</si>
  <si>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</si>
  <si>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</si>
  <si>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</si>
  <si>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</si>
  <si>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</si>
  <si>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</si>
  <si>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</si>
  <si>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</si>
  <si>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</si>
  <si>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</si>
  <si>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</si>
  <si>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</si>
  <si>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</si>
  <si>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</si>
  <si>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</si>
  <si>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</si>
  <si>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</si>
  <si>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</si>
  <si>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</si>
  <si>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</si>
  <si>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</si>
  <si>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</si>
  <si>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</si>
  <si>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</si>
  <si>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</si>
  <si>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</si>
  <si>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</si>
  <si>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</si>
  <si>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</si>
  <si>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</si>
  <si>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</si>
  <si>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</si>
  <si>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</si>
  <si>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</si>
  <si>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</si>
  <si>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</si>
  <si>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</si>
  <si>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</si>
  <si>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</si>
  <si>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</si>
  <si>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</si>
  <si>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</si>
  <si>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</si>
  <si>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</si>
  <si>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</si>
  <si>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</si>
  <si>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</si>
  <si>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</si>
  <si>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</si>
  <si>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</si>
  <si>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</si>
  <si>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</si>
  <si>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</si>
  <si>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</si>
  <si>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</si>
  <si>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</si>
  <si>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</si>
  <si>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</si>
  <si>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</si>
  <si>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</si>
  <si>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</si>
  <si>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</si>
  <si>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</si>
  <si>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</si>
  <si>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</si>
  <si>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</si>
  <si>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</si>
  <si>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</si>
  <si>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</si>
  <si>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</si>
  <si>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</si>
  <si>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</si>
  <si>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</si>
  <si>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</si>
  <si>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</si>
  <si>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</si>
  <si>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</si>
  <si>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</si>
  <si>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</si>
  <si>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</si>
  <si>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</si>
  <si>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</si>
  <si>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</si>
  <si>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</si>
  <si>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</si>
  <si>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</si>
  <si>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</si>
  <si>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</si>
  <si>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</si>
  <si>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</si>
  <si>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</si>
  <si>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</si>
  <si>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</si>
  <si>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</si>
  <si>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</si>
  <si>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</si>
  <si>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</si>
  <si>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</si>
  <si>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</si>
  <si>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</si>
  <si>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</si>
  <si>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</si>
  <si>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</si>
  <si>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</si>
  <si>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</si>
  <si>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</si>
  <si>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</si>
  <si>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</si>
  <si>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</si>
  <si>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</si>
  <si>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</si>
  <si>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</si>
  <si>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</si>
  <si>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</si>
  <si>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</si>
  <si>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</si>
  <si>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</si>
  <si>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</si>
  <si>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</si>
  <si>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</si>
  <si>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</si>
  <si>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</si>
  <si>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</si>
  <si>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</si>
  <si>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</si>
  <si>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</si>
  <si>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</si>
  <si>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</si>
  <si>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</si>
  <si>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</si>
  <si>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</si>
  <si>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</si>
  <si>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</si>
  <si>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</si>
  <si>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</si>
  <si>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</si>
  <si>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</si>
  <si>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</si>
  <si>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</si>
  <si>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</si>
  <si>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</si>
  <si>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</si>
  <si>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</si>
  <si>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</si>
  <si>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</si>
  <si>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</si>
  <si>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</si>
  <si>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</si>
  <si>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</si>
  <si>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</si>
  <si>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</si>
  <si>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</si>
  <si>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</si>
  <si>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</si>
  <si>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</si>
  <si>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</si>
  <si>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</si>
  <si>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</si>
  <si>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</si>
  <si>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</si>
  <si>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</si>
  <si>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</si>
  <si>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</si>
  <si>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</si>
  <si>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</si>
  <si>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</si>
  <si>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</si>
  <si>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宮城県女川町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</si>
  <si>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</si>
  <si>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</si>
  <si>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</si>
  <si>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</si>
  <si>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</si>
  <si>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</si>
  <si>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</si>
  <si>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</si>
  <si>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</si>
  <si>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</si>
  <si>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</si>
  <si>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</si>
  <si>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</si>
  <si>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</si>
  <si>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</si>
  <si>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</si>
  <si>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</si>
  <si>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</si>
  <si>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</si>
  <si>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</si>
  <si>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</si>
  <si>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</si>
  <si>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</si>
  <si>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</si>
  <si>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</si>
  <si>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</si>
  <si>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</si>
  <si>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</si>
  <si>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</si>
  <si>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</si>
  <si>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</si>
  <si>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</si>
  <si>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</si>
  <si>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</si>
  <si>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</si>
  <si>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</si>
  <si>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</si>
  <si>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</si>
  <si>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</si>
  <si>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</si>
  <si>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</si>
  <si>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</si>
  <si>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</si>
  <si>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</si>
  <si>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</si>
  <si>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</si>
  <si>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</si>
  <si>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</si>
  <si>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</si>
  <si>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</si>
  <si>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</si>
  <si>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</si>
  <si>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</si>
  <si>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</si>
  <si>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</si>
  <si>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</si>
  <si>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</si>
  <si>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</si>
  <si>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</si>
  <si>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</si>
  <si>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</si>
  <si>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</si>
  <si>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</si>
  <si>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</si>
  <si>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</si>
  <si>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</si>
  <si>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</si>
  <si>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</si>
  <si>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</si>
  <si>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</si>
  <si>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</si>
  <si>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</si>
  <si>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</si>
  <si>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</si>
  <si>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</si>
  <si>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</si>
  <si>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</si>
  <si>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</si>
  <si>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</si>
  <si>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</si>
  <si>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</si>
  <si>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</si>
  <si>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</si>
  <si>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</si>
  <si>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</si>
  <si>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</si>
  <si>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</si>
  <si>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</si>
  <si>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</si>
  <si>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</si>
  <si>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</si>
  <si>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</si>
  <si>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</si>
  <si>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</si>
  <si>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</si>
  <si>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</si>
  <si>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</si>
  <si>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</si>
  <si>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</si>
  <si>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</si>
  <si>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</si>
  <si>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</si>
  <si>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</si>
  <si>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</si>
  <si>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</si>
  <si>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</si>
  <si>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</si>
  <si>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</si>
  <si>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</si>
  <si>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</si>
  <si>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</si>
  <si>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</si>
  <si>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</si>
  <si>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</si>
  <si>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</si>
  <si>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</si>
  <si>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</si>
  <si>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</si>
  <si>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</si>
  <si>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</si>
  <si>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</si>
  <si>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</si>
  <si>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</si>
  <si>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</si>
  <si>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</si>
  <si>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</si>
  <si>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</si>
  <si>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</si>
  <si>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</si>
  <si>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</si>
  <si>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</si>
  <si>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</si>
  <si>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</si>
  <si>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</si>
  <si>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</si>
  <si>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</si>
  <si>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</si>
  <si>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</si>
  <si>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</si>
  <si>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</si>
  <si>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</si>
  <si>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</si>
  <si>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</si>
  <si>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</si>
  <si>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</si>
  <si>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</si>
  <si>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</si>
  <si>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</si>
  <si>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</si>
  <si>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</si>
  <si>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宮城県女川町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</si>
  <si>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</si>
  <si>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</si>
  <si>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</si>
  <si>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</si>
  <si>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</si>
  <si>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</si>
  <si>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</si>
  <si>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</si>
  <si>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</si>
  <si>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</si>
  <si>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</si>
  <si>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</si>
  <si>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</si>
  <si>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</si>
  <si>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</si>
  <si>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</si>
  <si>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</si>
  <si>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</si>
  <si>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</si>
  <si>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</si>
  <si>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</si>
  <si>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</si>
  <si>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</si>
  <si>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</si>
  <si>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</si>
  <si>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</si>
  <si>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</si>
  <si>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</si>
  <si>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</si>
  <si>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</si>
  <si>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</si>
  <si>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</si>
  <si>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</si>
  <si>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</si>
  <si>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</si>
  <si>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</si>
  <si>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</si>
  <si>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</si>
  <si>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</si>
  <si>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</si>
  <si>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</si>
  <si>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</si>
  <si>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</si>
  <si>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</si>
  <si>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</si>
  <si>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</si>
  <si>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</si>
  <si>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</si>
  <si>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</si>
  <si>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</si>
  <si>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</si>
  <si>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</si>
  <si>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</si>
  <si>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</si>
  <si>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</si>
  <si>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</si>
  <si>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</si>
  <si>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</si>
  <si>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</si>
  <si>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</si>
  <si>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</si>
  <si>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</si>
  <si>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</si>
  <si>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</si>
  <si>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</si>
  <si>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</si>
  <si>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</si>
  <si>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</si>
  <si>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</si>
  <si>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</si>
  <si>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</si>
  <si>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</si>
  <si>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</si>
  <si>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</si>
  <si>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</si>
  <si>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</si>
  <si>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</si>
  <si>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</si>
  <si>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</si>
  <si>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</si>
  <si>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</si>
  <si>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</si>
  <si>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</si>
  <si>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</si>
  <si>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</si>
  <si>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</si>
  <si>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</si>
  <si>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</si>
  <si>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</si>
  <si>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</si>
  <si>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</si>
  <si>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</si>
  <si>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</si>
  <si>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</si>
  <si>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</si>
  <si>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</si>
  <si>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</si>
  <si>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</si>
  <si>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</si>
  <si>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</si>
  <si>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</si>
  <si>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</si>
  <si>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</si>
  <si>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</si>
  <si>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</si>
  <si>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</si>
  <si>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</si>
  <si>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</si>
  <si>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</si>
  <si>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</si>
  <si>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</si>
  <si>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</si>
  <si>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</si>
  <si>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</si>
  <si>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</si>
  <si>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</si>
  <si>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</si>
  <si>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</si>
  <si>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</si>
  <si>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</si>
  <si>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</si>
  <si>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</si>
  <si>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</si>
  <si>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</si>
  <si>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</si>
  <si>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</si>
  <si>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</si>
  <si>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</si>
  <si>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</si>
  <si>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</si>
  <si>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</si>
  <si>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</si>
  <si>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</si>
  <si>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</si>
  <si>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</si>
  <si>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</si>
  <si>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</si>
  <si>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</si>
  <si>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</si>
  <si>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</si>
  <si>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</si>
  <si>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</si>
  <si>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</si>
  <si>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</si>
  <si>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</si>
  <si>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</si>
  <si>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</si>
  <si>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</si>
  <si>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</si>
  <si>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</si>
  <si>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</si>
  <si>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</si>
  <si>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</si>
  <si>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</si>
  <si>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</si>
  <si>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</si>
  <si>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</si>
  <si>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</si>
  <si>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</si>
  <si>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</si>
  <si>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</si>
  <si>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</si>
  <si>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</si>
  <si>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</si>
  <si>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</si>
  <si>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</si>
  <si>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</si>
  <si>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</si>
  <si>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</si>
  <si>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</si>
  <si>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</si>
  <si>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</si>
  <si>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</si>
  <si>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</si>
  <si>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</si>
  <si>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</si>
  <si>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37.86</t>
  </si>
  <si>
    <t>▲ 33.93</t>
  </si>
  <si>
    <t>▲ 14.61</t>
  </si>
  <si>
    <t>▲ 22.60</t>
  </si>
  <si>
    <t>▲ 17.18</t>
  </si>
  <si>
    <t>上水道事業会計</t>
  </si>
  <si>
    <t>一般会計</t>
  </si>
  <si>
    <t>介護保険特別会計</t>
  </si>
  <si>
    <t>下水道事業会計</t>
  </si>
  <si>
    <t>国民健康保険特別会計</t>
  </si>
  <si>
    <t>後期高齢者医療特別会計</t>
  </si>
  <si>
    <t>地方卸売市場特別会計</t>
  </si>
  <si>
    <t>その他会計（赤字）</t>
  </si>
  <si>
    <t>その他会計（黒字）</t>
  </si>
  <si>
    <t>R01</t>
    <phoneticPr fontId="5"/>
  </si>
  <si>
    <t>R02</t>
    <phoneticPr fontId="5"/>
  </si>
  <si>
    <t>R03</t>
    <phoneticPr fontId="5"/>
  </si>
  <si>
    <t>R04</t>
    <phoneticPr fontId="5"/>
  </si>
  <si>
    <t>R05</t>
    <phoneticPr fontId="5"/>
  </si>
  <si>
    <t>-</t>
    <phoneticPr fontId="2"/>
  </si>
  <si>
    <t>石巻地区広域行政事務組合</t>
    <rPh sb="0" eb="4">
      <t>イシノマキチク</t>
    </rPh>
    <rPh sb="4" eb="12">
      <t>コウイキギョウセイジムクミアイ</t>
    </rPh>
    <phoneticPr fontId="10"/>
  </si>
  <si>
    <t>宮城県市町村職員退職手当組合</t>
    <rPh sb="0" eb="3">
      <t>ミヤギケン</t>
    </rPh>
    <rPh sb="3" eb="8">
      <t>シチョウソンショクイン</t>
    </rPh>
    <rPh sb="8" eb="14">
      <t>タイショクテアテクミアイ</t>
    </rPh>
    <phoneticPr fontId="10"/>
  </si>
  <si>
    <t>宮城県後期高齢者医療広域連合</t>
    <rPh sb="0" eb="3">
      <t>ミヤギケン</t>
    </rPh>
    <rPh sb="3" eb="8">
      <t>コウキコウレイシャ</t>
    </rPh>
    <rPh sb="8" eb="14">
      <t>イリョウコウイキレンゴウ</t>
    </rPh>
    <phoneticPr fontId="10"/>
  </si>
  <si>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10"/>
  </si>
  <si>
    <t>宮城県市町村自治振興センター</t>
    <rPh sb="0" eb="3">
      <t>ミヤギケン</t>
    </rPh>
    <rPh sb="3" eb="6">
      <t>シチョウソン</t>
    </rPh>
    <rPh sb="6" eb="10">
      <t>ジチシンコウ</t>
    </rPh>
    <phoneticPr fontId="10"/>
  </si>
  <si>
    <t>シーパル女川汽船</t>
    <rPh sb="4" eb="6">
      <t>オナガワ</t>
    </rPh>
    <rPh sb="6" eb="8">
      <t>キセン</t>
    </rPh>
    <phoneticPr fontId="10"/>
  </si>
  <si>
    <t>女川観光ホテル</t>
    <rPh sb="0" eb="2">
      <t>オナガワ</t>
    </rPh>
    <rPh sb="2" eb="4">
      <t>カンコウ</t>
    </rPh>
    <phoneticPr fontId="10"/>
  </si>
  <si>
    <t>女川魚市場</t>
    <rPh sb="0" eb="2">
      <t>オナガワ</t>
    </rPh>
    <rPh sb="2" eb="5">
      <t>ウオイチバ</t>
    </rPh>
    <phoneticPr fontId="10"/>
  </si>
  <si>
    <t>女川みらい創造</t>
    <rPh sb="0" eb="2">
      <t>オナガワ</t>
    </rPh>
    <rPh sb="5" eb="7">
      <t>ソウゾウ</t>
    </rPh>
    <phoneticPr fontId="10"/>
  </si>
  <si>
    <t>公共施設整備等基金</t>
    <phoneticPr fontId="5"/>
  </si>
  <si>
    <t>電源立地地域対策交付金事業基金</t>
    <phoneticPr fontId="5"/>
  </si>
  <si>
    <t>復興まちづくり基金</t>
    <phoneticPr fontId="5"/>
  </si>
  <si>
    <t>カタールフレンド基金</t>
    <rPh sb="8" eb="10">
      <t>キキン</t>
    </rPh>
    <phoneticPr fontId="5"/>
  </si>
  <si>
    <t>ふるさと応援基金</t>
    <rPh sb="4" eb="6">
      <t>オウエン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</si>
</sst>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3BDE-4AA7-9D32-57BD7A173A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2403958</c:v>
                </c:pt>
                <c:pt idx="1">
                  <c:v>3088315</c:v>
                </c:pt>
                <c:pt idx="2">
                  <c:v>726820</c:v>
                </c:pt>
                <c:pt idx="3">
                  <c:v>874797</c:v>
                </c:pt>
                <c:pt idx="4">
                  <c:v>954781</c:v>
                </c:pt>
              </c:numCache>
            </c:numRef>
          </c:val>
          <c:smooth val="0"/>
          <c:extLst>
            <c:ext xmlns:c16="http://schemas.microsoft.com/office/drawing/2014/chart" uri="{C3380CC4-5D6E-409C-BE32-E72D297353CC}">
              <c16:uniqueId val="{00000001-3BDE-4AA7-9D32-57BD7A173A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5.1100000000000003</c:v>
                </c:pt>
                <c:pt idx="1">
                  <c:v>5.22</c:v>
                </c:pt>
                <c:pt idx="2">
                  <c:v>4.1399999999999997</c:v>
                </c:pt>
                <c:pt idx="3">
                  <c:v>4.07</c:v>
                </c:pt>
                <c:pt idx="4">
                  <c:v>3.61</c:v>
                </c:pt>
              </c:numCache>
            </c:numRef>
          </c:val>
          <c:extLst>
            <c:ext xmlns:c16="http://schemas.microsoft.com/office/drawing/2014/chart" uri="{C3380CC4-5D6E-409C-BE32-E72D297353CC}">
              <c16:uniqueId val="{00000000-C390-46BB-9081-7CAD8B6598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395.38</c:v>
                </c:pt>
                <c:pt idx="1">
                  <c:v>364.38</c:v>
                </c:pt>
                <c:pt idx="2">
                  <c:v>333.88</c:v>
                </c:pt>
                <c:pt idx="3">
                  <c:v>327.14</c:v>
                </c:pt>
                <c:pt idx="4">
                  <c:v>309.60000000000002</c:v>
                </c:pt>
              </c:numCache>
            </c:numRef>
          </c:val>
          <c:extLst>
            <c:ext xmlns:c16="http://schemas.microsoft.com/office/drawing/2014/chart" uri="{C3380CC4-5D6E-409C-BE32-E72D297353CC}">
              <c16:uniqueId val="{00000001-C390-46BB-9081-7CAD8B6598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-37.86</c:v>
                </c:pt>
                <c:pt idx="1">
                  <c:v>-33.93</c:v>
                </c:pt>
                <c:pt idx="2">
                  <c:v>-14.61</c:v>
                </c:pt>
                <c:pt idx="3">
                  <c:v>-22.6</c:v>
                </c:pt>
                <c:pt idx="4">
                  <c:v>-17.18</c:v>
                </c:pt>
              </c:numCache>
            </c:numRef>
          </c:val>
          <c:smooth val="0"/>
          <c:extLst>
            <c:ext xmlns:c16="http://schemas.microsoft.com/office/drawing/2014/chart" uri="{C3380CC4-5D6E-409C-BE32-E72D297353CC}">
              <c16:uniqueId val="{00000002-C390-46BB-9081-7CAD8B6598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3.85</c:v>
                </c:pt>
                <c:pt idx="2">
                  <c:v>#N/A</c:v>
                </c:pt>
                <c:pt idx="3">
                  <c:v>7.82</c:v>
                </c:pt>
                <c:pt idx="4">
                  <c:v>#N/A</c:v>
                </c:pt>
                <c:pt idx="5">
                  <c:v>7.51</c:v>
                </c:pt>
                <c:pt idx="6">
                  <c:v>0</c:v>
                </c:pt>
                <c:pt idx="7">
                  <c:v>0</c:v>
                </c:pt>
                <c:pt idx="8">
                  <c:v>0</c:v>
                </c:pt>
                <c:pt idx="9">
                  <c:v>0</c:v>
                </c:pt>
              </c:numCache>
            </c:numRef>
          </c:val>
          <c:extLst>
            <c:ext xmlns:c16="http://schemas.microsoft.com/office/drawing/2014/chart" uri="{C3380CC4-5D6E-409C-BE32-E72D297353CC}">
              <c16:uniqueId val="{00000000-2336-4342-BF9A-6F45E89BA6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36-4342-BF9A-6F45E89BA6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36-4342-BF9A-6F45E89BA641}"/>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36-4342-BF9A-6F45E89BA6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336-4342-BF9A-6F45E89BA6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0.59</c:v>
                </c:pt>
                <c:pt idx="4">
                  <c:v>#N/A</c:v>
                </c:pt>
                <c:pt idx="5">
                  <c:v>0.44</c:v>
                </c:pt>
                <c:pt idx="6">
                  <c:v>#N/A</c:v>
                </c:pt>
                <c:pt idx="7">
                  <c:v>0.55000000000000004</c:v>
                </c:pt>
                <c:pt idx="8">
                  <c:v>#N/A</c:v>
                </c:pt>
                <c:pt idx="9">
                  <c:v>0.11</c:v>
                </c:pt>
              </c:numCache>
            </c:numRef>
          </c:val>
          <c:extLst>
            <c:ext xmlns:c16="http://schemas.microsoft.com/office/drawing/2014/chart" uri="{C3380CC4-5D6E-409C-BE32-E72D297353CC}">
              <c16:uniqueId val="{00000005-2336-4342-BF9A-6F45E89BA64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0.23</c:v>
                </c:pt>
                <c:pt idx="8">
                  <c:v>#N/A</c:v>
                </c:pt>
                <c:pt idx="9">
                  <c:v>0.45</c:v>
                </c:pt>
              </c:numCache>
            </c:numRef>
          </c:val>
          <c:extLst>
            <c:ext xmlns:c16="http://schemas.microsoft.com/office/drawing/2014/chart" uri="{C3380CC4-5D6E-409C-BE32-E72D297353CC}">
              <c16:uniqueId val="{00000006-2336-4342-BF9A-6F45E89BA6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1.07</c:v>
                </c:pt>
                <c:pt idx="4">
                  <c:v>#N/A</c:v>
                </c:pt>
                <c:pt idx="5">
                  <c:v>1</c:v>
                </c:pt>
                <c:pt idx="6">
                  <c:v>#N/A</c:v>
                </c:pt>
                <c:pt idx="7">
                  <c:v>1.02</c:v>
                </c:pt>
                <c:pt idx="8">
                  <c:v>#N/A</c:v>
                </c:pt>
                <c:pt idx="9">
                  <c:v>0.87</c:v>
                </c:pt>
              </c:numCache>
            </c:numRef>
          </c:val>
          <c:extLst>
            <c:ext xmlns:c16="http://schemas.microsoft.com/office/drawing/2014/chart" uri="{C3380CC4-5D6E-409C-BE32-E72D297353CC}">
              <c16:uniqueId val="{00000007-2336-4342-BF9A-6F45E89BA6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5.0999999999999996</c:v>
                </c:pt>
                <c:pt idx="2">
                  <c:v>#N/A</c:v>
                </c:pt>
                <c:pt idx="3">
                  <c:v>5.21</c:v>
                </c:pt>
                <c:pt idx="4">
                  <c:v>#N/A</c:v>
                </c:pt>
                <c:pt idx="5">
                  <c:v>4.13</c:v>
                </c:pt>
                <c:pt idx="6">
                  <c:v>#N/A</c:v>
                </c:pt>
                <c:pt idx="7">
                  <c:v>4.07</c:v>
                </c:pt>
                <c:pt idx="8">
                  <c:v>#N/A</c:v>
                </c:pt>
                <c:pt idx="9">
                  <c:v>3.61</c:v>
                </c:pt>
              </c:numCache>
            </c:numRef>
          </c:val>
          <c:extLst>
            <c:ext xmlns:c16="http://schemas.microsoft.com/office/drawing/2014/chart" uri="{C3380CC4-5D6E-409C-BE32-E72D297353CC}">
              <c16:uniqueId val="{00000008-2336-4342-BF9A-6F45E89BA64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7.41</c:v>
                </c:pt>
                <c:pt idx="8">
                  <c:v>#N/A</c:v>
                </c:pt>
                <c:pt idx="9">
                  <c:v>5.92</c:v>
                </c:pt>
              </c:numCache>
            </c:numRef>
          </c:val>
          <c:extLst>
            <c:ext xmlns:c16="http://schemas.microsoft.com/office/drawing/2014/chart" uri="{C3380CC4-5D6E-409C-BE32-E72D297353CC}">
              <c16:uniqueId val="{00000009-2336-4342-BF9A-6F45E89BA6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437</c:v>
                </c:pt>
                <c:pt idx="5">
                  <c:v>469</c:v>
                </c:pt>
                <c:pt idx="8">
                  <c:v>500</c:v>
                </c:pt>
                <c:pt idx="11">
                  <c:v>629</c:v>
                </c:pt>
                <c:pt idx="14">
                  <c:v>680</c:v>
                </c:pt>
              </c:numCache>
            </c:numRef>
          </c:val>
          <c:extLst>
            <c:ext xmlns:c16="http://schemas.microsoft.com/office/drawing/2014/chart" uri="{C3380CC4-5D6E-409C-BE32-E72D297353CC}">
              <c16:uniqueId val="{00000000-75B7-490A-A87F-0FC3D1180A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7-490A-A87F-0FC3D1180A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B7-490A-A87F-0FC3D1180A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5</c:v>
                </c:pt>
                <c:pt idx="6">
                  <c:v>8</c:v>
                </c:pt>
                <c:pt idx="9">
                  <c:v>9</c:v>
                </c:pt>
                <c:pt idx="12">
                  <c:v>9</c:v>
                </c:pt>
              </c:numCache>
            </c:numRef>
          </c:val>
          <c:extLst>
            <c:ext xmlns:c16="http://schemas.microsoft.com/office/drawing/2014/chart" uri="{C3380CC4-5D6E-409C-BE32-E72D297353CC}">
              <c16:uniqueId val="{00000003-75B7-490A-A87F-0FC3D1180A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195</c:v>
                </c:pt>
                <c:pt idx="6">
                  <c:v>171</c:v>
                </c:pt>
                <c:pt idx="9">
                  <c:v>198</c:v>
                </c:pt>
                <c:pt idx="12">
                  <c:v>211</c:v>
                </c:pt>
              </c:numCache>
            </c:numRef>
          </c:val>
          <c:extLst>
            <c:ext xmlns:c16="http://schemas.microsoft.com/office/drawing/2014/chart" uri="{C3380CC4-5D6E-409C-BE32-E72D297353CC}">
              <c16:uniqueId val="{00000004-75B7-490A-A87F-0FC3D1180A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7-490A-A87F-0FC3D1180A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7-490A-A87F-0FC3D1180A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c:v>
                </c:pt>
                <c:pt idx="3">
                  <c:v>381</c:v>
                </c:pt>
                <c:pt idx="6">
                  <c:v>558</c:v>
                </c:pt>
                <c:pt idx="9">
                  <c:v>597</c:v>
                </c:pt>
                <c:pt idx="12">
                  <c:v>650</c:v>
                </c:pt>
              </c:numCache>
            </c:numRef>
          </c:val>
          <c:extLst>
            <c:ext xmlns:c16="http://schemas.microsoft.com/office/drawing/2014/chart" uri="{C3380CC4-5D6E-409C-BE32-E72D297353CC}">
              <c16:uniqueId val="{00000007-75B7-490A-A87F-0FC3D1180A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c:v>
                </c:pt>
                <c:pt idx="2">
                  <c:v>#N/A</c:v>
                </c:pt>
                <c:pt idx="3">
                  <c:v>#N/A</c:v>
                </c:pt>
                <c:pt idx="4">
                  <c:v>112</c:v>
                </c:pt>
                <c:pt idx="5">
                  <c:v>#N/A</c:v>
                </c:pt>
                <c:pt idx="6">
                  <c:v>#N/A</c:v>
                </c:pt>
                <c:pt idx="7">
                  <c:v>237</c:v>
                </c:pt>
                <c:pt idx="8">
                  <c:v>#N/A</c:v>
                </c:pt>
                <c:pt idx="9">
                  <c:v>#N/A</c:v>
                </c:pt>
                <c:pt idx="10">
                  <c:v>175</c:v>
                </c:pt>
                <c:pt idx="11">
                  <c:v>#N/A</c:v>
                </c:pt>
                <c:pt idx="12">
                  <c:v>#N/A</c:v>
                </c:pt>
                <c:pt idx="13">
                  <c:v>190</c:v>
                </c:pt>
                <c:pt idx="14">
                  <c:v>#N/A</c:v>
                </c:pt>
              </c:numCache>
            </c:numRef>
          </c:val>
          <c:smooth val="0"/>
          <c:extLst>
            <c:ext xmlns:c16="http://schemas.microsoft.com/office/drawing/2014/chart" uri="{C3380CC4-5D6E-409C-BE32-E72D297353CC}">
              <c16:uniqueId val="{00000008-75B7-490A-A87F-0FC3D1180A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3947</c:v>
                </c:pt>
                <c:pt idx="5">
                  <c:v>4365</c:v>
                </c:pt>
                <c:pt idx="8">
                  <c:v>4689</c:v>
                </c:pt>
                <c:pt idx="11">
                  <c:v>5358</c:v>
                </c:pt>
                <c:pt idx="14">
                  <c:v>5010</c:v>
                </c:pt>
              </c:numCache>
            </c:numRef>
          </c:val>
          <c:extLst>
            <c:ext xmlns:c16="http://schemas.microsoft.com/office/drawing/2014/chart" uri="{C3380CC4-5D6E-409C-BE32-E72D297353CC}">
              <c16:uniqueId val="{00000000-C008-4E04-936A-7603D05B28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2426</c:v>
                </c:pt>
                <c:pt idx="5">
                  <c:v>3247</c:v>
                </c:pt>
                <c:pt idx="8">
                  <c:v>2515</c:v>
                </c:pt>
                <c:pt idx="11">
                  <c:v>1811</c:v>
                </c:pt>
                <c:pt idx="14">
                  <c:v>1164</c:v>
                </c:pt>
              </c:numCache>
            </c:numRef>
          </c:val>
          <c:extLst>
            <c:ext xmlns:c16="http://schemas.microsoft.com/office/drawing/2014/chart" uri="{C3380CC4-5D6E-409C-BE32-E72D297353CC}">
              <c16:uniqueId val="{00000001-C008-4E04-936A-7603D05B28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19426</c:v>
                </c:pt>
                <c:pt idx="5">
                  <c:v>18001</c:v>
                </c:pt>
                <c:pt idx="8">
                  <c:v>18243</c:v>
                </c:pt>
                <c:pt idx="11">
                  <c:v>18237</c:v>
                </c:pt>
                <c:pt idx="14">
                  <c:v>18523</c:v>
                </c:pt>
              </c:numCache>
            </c:numRef>
          </c:val>
          <c:extLst>
            <c:ext xmlns:c16="http://schemas.microsoft.com/office/drawing/2014/chart" uri="{C3380CC4-5D6E-409C-BE32-E72D297353CC}">
              <c16:uniqueId val="{00000002-C008-4E04-936A-7603D05B28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08-4E04-936A-7603D05B28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08-4E04-936A-7603D05B28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8-4E04-936A-7603D05B28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735</c:v>
                </c:pt>
                <c:pt idx="3">
                  <c:v>652</c:v>
                </c:pt>
                <c:pt idx="6">
                  <c:v>654</c:v>
                </c:pt>
                <c:pt idx="9">
                  <c:v>619</c:v>
                </c:pt>
                <c:pt idx="12">
                  <c:v>612</c:v>
                </c:pt>
              </c:numCache>
            </c:numRef>
          </c:val>
          <c:extLst>
            <c:ext xmlns:c16="http://schemas.microsoft.com/office/drawing/2014/chart" uri="{C3380CC4-5D6E-409C-BE32-E72D297353CC}">
              <c16:uniqueId val="{00000006-C008-4E04-936A-7603D05B28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c:v>
                </c:pt>
                <c:pt idx="3">
                  <c:v>39</c:v>
                </c:pt>
                <c:pt idx="6">
                  <c:v>37</c:v>
                </c:pt>
                <c:pt idx="9">
                  <c:v>33</c:v>
                </c:pt>
                <c:pt idx="12">
                  <c:v>34</c:v>
                </c:pt>
              </c:numCache>
            </c:numRef>
          </c:val>
          <c:extLst>
            <c:ext xmlns:c16="http://schemas.microsoft.com/office/drawing/2014/chart" uri="{C3380CC4-5D6E-409C-BE32-E72D297353CC}">
              <c16:uniqueId val="{00000007-C008-4E04-936A-7603D05B28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2763</c:v>
                </c:pt>
                <c:pt idx="3">
                  <c:v>2570</c:v>
                </c:pt>
                <c:pt idx="6">
                  <c:v>2326</c:v>
                </c:pt>
                <c:pt idx="9">
                  <c:v>2136</c:v>
                </c:pt>
                <c:pt idx="12">
                  <c:v>2459</c:v>
                </c:pt>
              </c:numCache>
            </c:numRef>
          </c:val>
          <c:extLst>
            <c:ext xmlns:c16="http://schemas.microsoft.com/office/drawing/2014/chart" uri="{C3380CC4-5D6E-409C-BE32-E72D297353CC}">
              <c16:uniqueId val="{00000008-C008-4E04-936A-7603D05B28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08-4E04-936A-7603D05B28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5873</c:v>
                </c:pt>
                <c:pt idx="3">
                  <c:v>6113</c:v>
                </c:pt>
                <c:pt idx="6">
                  <c:v>6902</c:v>
                </c:pt>
                <c:pt idx="9">
                  <c:v>7315</c:v>
                </c:pt>
                <c:pt idx="12">
                  <c:v>8257</c:v>
                </c:pt>
              </c:numCache>
            </c:numRef>
          </c:val>
          <c:extLst>
            <c:ext xmlns:c16="http://schemas.microsoft.com/office/drawing/2014/chart" uri="{C3380CC4-5D6E-409C-BE32-E72D297353CC}">
              <c16:uniqueId val="{0000000A-C008-4E04-936A-7603D05B28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08-4E04-936A-7603D05B28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12787</c:v>
                </c:pt>
                <c:pt idx="1">
                  <c:v>12116</c:v>
                </c:pt>
                <c:pt idx="2">
                  <c:v>11637</c:v>
                </c:pt>
              </c:numCache>
            </c:numRef>
          </c:val>
          <c:extLst>
            <c:ext xmlns:c16="http://schemas.microsoft.com/office/drawing/2014/chart" uri="{C3380CC4-5D6E-409C-BE32-E72D297353CC}">
              <c16:uniqueId val="{00000000-1470-4362-BA04-CB5ADD0AED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1470-4362-BA04-CB5ADD0AED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4825</c:v>
                </c:pt>
                <c:pt idx="1">
                  <c:v>5475</c:v>
                </c:pt>
                <c:pt idx="2">
                  <c:v>6225</c:v>
                </c:pt>
              </c:numCache>
            </c:numRef>
          </c:val>
          <c:extLst>
            <c:ext xmlns:c16="http://schemas.microsoft.com/office/drawing/2014/chart" uri="{C3380CC4-5D6E-409C-BE32-E72D297353CC}">
              <c16:uniqueId val="{00000002-1470-4362-BA04-CB5ADD0AED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5,918
5,661
65.35
14,521,121
13,428,564
135,763
3,758,742
8,181,257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原子力発電所立地町であるため、類似団体平均を上回る税収があり、財政力指数は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本町の地方税の大半を占めているのは、固定資産税（原子力発電施設に係る償却資産分）であるため、平成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年度をピークに減少が続いていたが、原子力発電施設に係る安全対策工事の整備により、税収が増加した。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しかし、固定資産税（償却資産分）については、年々減少していくものであるため、税収増加等による歳入の確保に努める。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45659</xdr:rowOff>
    </xdr:from>
    <xdr:to>
      <xdr:col>23</xdr:col>
      <xdr:colOff>133350</xdr:colOff>
      <xdr:row>39</xdr:row>
      <xdr:rowOff>91622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7322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171148</xdr:rowOff>
    </xdr:from>
    <xdr:to>
      <xdr:col>19</xdr:col>
      <xdr:colOff>133350</xdr:colOff>
      <xdr:row>39</xdr:row>
      <xdr:rowOff>45659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862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136676</xdr:rowOff>
    </xdr:from>
    <xdr:to>
      <xdr:col>15</xdr:col>
      <xdr:colOff>82550</xdr:colOff>
      <xdr:row>38</xdr:row>
      <xdr:rowOff>171148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136676</xdr:rowOff>
    </xdr:from>
    <xdr:to>
      <xdr:col>11</xdr:col>
      <xdr:colOff>31750</xdr:colOff>
      <xdr:row>38</xdr:row>
      <xdr:rowOff>136676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166309</xdr:rowOff>
    </xdr:from>
    <xdr:to>
      <xdr:col>19</xdr:col>
      <xdr:colOff>184150</xdr:colOff>
      <xdr:row>39</xdr:row>
      <xdr:rowOff>96459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106636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120348</xdr:rowOff>
    </xdr:from>
    <xdr:to>
      <xdr:col>15</xdr:col>
      <xdr:colOff>133350</xdr:colOff>
      <xdr:row>39</xdr:row>
      <xdr:rowOff>50498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60675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85876</xdr:rowOff>
    </xdr:from>
    <xdr:to>
      <xdr:col>11</xdr:col>
      <xdr:colOff>82550</xdr:colOff>
      <xdr:row>39</xdr:row>
      <xdr:rowOff>16026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26203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85876</xdr:rowOff>
    </xdr:from>
    <xdr:to>
      <xdr:col>7</xdr:col>
      <xdr:colOff>31750</xdr:colOff>
      <xdr:row>39</xdr:row>
      <xdr:rowOff>16026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26203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新たに供用開始となった公共施設に係る指定管理料等の発生により、物件費に係るものが</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ポイント増加し、赤字会計となった公営企業へ補助金交付等の財政支援を行ったことにより、補助費等に係るものが</a:t>
          </a:r>
          <a:r>
            <a:rPr kumimoji="1" lang="en-US" altLang="ja-JP" sz="1300" baseline="0">
              <a:latin typeface="ＭＳ Ｐゴシック" panose="020B0600070205080204" pitchFamily="50" charset="-128"/>
              <a:ea typeface="ＭＳ Ｐゴシック" panose="020B0600070205080204" pitchFamily="50" charset="-128"/>
            </a:rPr>
            <a:t>2.2</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また、公債費においては、出島架橋建設事業及び万石浦漁港整備事業に係る起債の償還開始に伴い</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ポイント増加しており、令和８年度をピークに増加していくことが見込まれる。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36936</xdr:rowOff>
    </xdr:from>
    <xdr:to>
      <xdr:col>23</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95386"/>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36936</xdr:rowOff>
    </xdr:from>
    <xdr:to>
      <xdr:col>19</xdr:col>
      <xdr:colOff>133350</xdr:colOff>
      <xdr:row>62</xdr:row>
      <xdr:rowOff>50482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95386"/>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50482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33592"/>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24871</xdr:rowOff>
    </xdr:from>
    <xdr:to>
      <xdr:col>11</xdr:col>
      <xdr:colOff>31750</xdr:colOff>
      <xdr:row>61</xdr:row>
      <xdr:rowOff>75142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833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36635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157586</xdr:rowOff>
    </xdr:from>
    <xdr:to>
      <xdr:col>19</xdr:col>
      <xdr:colOff>184150</xdr:colOff>
      <xdr:row>61</xdr:row>
      <xdr:rowOff>87736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97913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86059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24342</xdr:rowOff>
    </xdr:from>
    <xdr:to>
      <xdr:col>11</xdr:col>
      <xdr:colOff>82550</xdr:colOff>
      <xdr:row>61</xdr:row>
      <xdr:rowOff>125942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136119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145521</xdr:rowOff>
    </xdr:from>
    <xdr:to>
      <xdr:col>7</xdr:col>
      <xdr:colOff>31750</xdr:colOff>
      <xdr:row>61</xdr:row>
      <xdr:rowOff>75671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85848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類似団体平均に比べ高い推移となっているのは、東日本大震災以降の急激な人口減少が大きな要因と捉えている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人件費においては、人事配置の関係から昨年度と比較して支出が抑えられたものの、物件費において、指定管理料やその他経常経費の増額により前年度より支出が多くなっている。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今後は、定員管理計画の策定や自治体ＤＸの推進によるコスト削減を図り、健全な財政運営に努める。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95035</xdr:rowOff>
    </xdr:from>
    <xdr:to>
      <xdr:col>23</xdr:col>
      <xdr:colOff>133350</xdr:colOff>
      <xdr:row>82</xdr:row>
      <xdr:rowOff>110195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3935"/>
          <a:ext cx="838200" cy="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95035</xdr:rowOff>
    </xdr:from>
    <xdr:to>
      <xdr:col>19</xdr:col>
      <xdr:colOff>133350</xdr:colOff>
      <xdr:row>82</xdr:row>
      <xdr:rowOff>110420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53935"/>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110420</xdr:rowOff>
    </xdr:from>
    <xdr:to>
      <xdr:col>15</xdr:col>
      <xdr:colOff>82550</xdr:colOff>
      <xdr:row>83</xdr:row>
      <xdr:rowOff>12178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69320"/>
          <a:ext cx="889000" cy="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153133</xdr:rowOff>
    </xdr:from>
    <xdr:to>
      <xdr:col>11</xdr:col>
      <xdr:colOff>31750</xdr:colOff>
      <xdr:row>83</xdr:row>
      <xdr:rowOff>12178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12033"/>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59395</xdr:rowOff>
    </xdr:from>
    <xdr:to>
      <xdr:col>23</xdr:col>
      <xdr:colOff>184150</xdr:colOff>
      <xdr:row>82</xdr:row>
      <xdr:rowOff>160995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31472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44235</xdr:rowOff>
    </xdr:from>
    <xdr:to>
      <xdr:col>19</xdr:col>
      <xdr:colOff>184150</xdr:colOff>
      <xdr:row>82</xdr:row>
      <xdr:rowOff>145835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130612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59620</xdr:rowOff>
    </xdr:from>
    <xdr:to>
      <xdr:col>15</xdr:col>
      <xdr:colOff>133350</xdr:colOff>
      <xdr:row>82</xdr:row>
      <xdr:rowOff>161220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145997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132828</xdr:rowOff>
    </xdr:from>
    <xdr:to>
      <xdr:col>11</xdr:col>
      <xdr:colOff>82550</xdr:colOff>
      <xdr:row>83</xdr:row>
      <xdr:rowOff>62978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47755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102333</xdr:rowOff>
    </xdr:from>
    <xdr:to>
      <xdr:col>7</xdr:col>
      <xdr:colOff>31750</xdr:colOff>
      <xdr:row>83</xdr:row>
      <xdr:rowOff>32483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17260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4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本町では旧来からの給与体系により、類似団体平均を下回る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％であり、全国市町村平均よりも低い状況である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が、上級行政職の積極的な採用や適切な昇給、昇格などを行い、引き続き給与の適正化に努める。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69145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441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69145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368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106539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162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127705</xdr:rowOff>
    </xdr:from>
    <xdr:to>
      <xdr:col>68</xdr:col>
      <xdr:colOff>152400</xdr:colOff>
      <xdr:row>82</xdr:row>
      <xdr:rowOff>157339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151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76905</xdr:rowOff>
    </xdr:from>
    <xdr:to>
      <xdr:col>64</xdr:col>
      <xdr:colOff>152400</xdr:colOff>
      <xdr:row>82</xdr:row>
      <xdr:rowOff>7055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17232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本町は、離半島を有する地理的条件や直営の公共施設等があり、職員数が多い状況であったが、平成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町立病院を指定管理へ移行するなど、職員の削減に努めていた。しかし、東日本大震災後の復旧・復興事業へのマンパワー不足解消のため、任期付職員採用や再任用制度の活用によって職員数が増加してい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東日本大震災後の復旧・復興事業の完了により、今後は減少傾向になると見込まれるが、定員管理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計画の策定を進め、適正な定員管理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103918</xdr:rowOff>
    </xdr:from>
    <xdr:to>
      <xdr:col>81</xdr:col>
      <xdr:colOff>44450</xdr:colOff>
      <xdr:row>64</xdr:row>
      <xdr:rowOff>128651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1076718"/>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128651</xdr:rowOff>
    </xdr:from>
    <xdr:to>
      <xdr:col>77</xdr:col>
      <xdr:colOff>44450</xdr:colOff>
      <xdr:row>65</xdr:row>
      <xdr:rowOff>7271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01451"/>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144938</xdr:rowOff>
    </xdr:from>
    <xdr:to>
      <xdr:col>72</xdr:col>
      <xdr:colOff>203200</xdr:colOff>
      <xdr:row>65</xdr:row>
      <xdr:rowOff>7271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17738"/>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120206</xdr:rowOff>
    </xdr:from>
    <xdr:to>
      <xdr:col>68</xdr:col>
      <xdr:colOff>152400</xdr:colOff>
      <xdr:row>64</xdr:row>
      <xdr:rowOff>144938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093006"/>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53118</xdr:rowOff>
    </xdr:from>
    <xdr:to>
      <xdr:col>81</xdr:col>
      <xdr:colOff>95250</xdr:colOff>
      <xdr:row>64</xdr:row>
      <xdr:rowOff>154718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25195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9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77851</xdr:rowOff>
    </xdr:from>
    <xdr:to>
      <xdr:col>77</xdr:col>
      <xdr:colOff>95250</xdr:colOff>
      <xdr:row>65</xdr:row>
      <xdr:rowOff>8001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164228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3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127921</xdr:rowOff>
    </xdr:from>
    <xdr:to>
      <xdr:col>73</xdr:col>
      <xdr:colOff>44450</xdr:colOff>
      <xdr:row>65</xdr:row>
      <xdr:rowOff>58071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42848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94138</xdr:rowOff>
    </xdr:from>
    <xdr:to>
      <xdr:col>68</xdr:col>
      <xdr:colOff>203200</xdr:colOff>
      <xdr:row>65</xdr:row>
      <xdr:rowOff>24288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9065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69406</xdr:rowOff>
    </xdr:from>
    <xdr:to>
      <xdr:col>64</xdr:col>
      <xdr:colOff>152400</xdr:colOff>
      <xdr:row>64</xdr:row>
      <xdr:rowOff>171006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155783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2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本町は、旧来からの起債抑制策により類似団体平均を下回っているが、近年は出島架橋建設事業及び万石浦漁港整備事業に係る起債借入により、実質公債費比率が増加している。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今後も事業の進捗により起債借入を予定しているが、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交付税参入額と支払い利息のシミュレーションを行い、財政的メリットのある起債借入にとどめ、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引き続き水準を抑えられるよう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170434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091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127000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35306</xdr:rowOff>
    </xdr:from>
    <xdr:to>
      <xdr:col>68</xdr:col>
      <xdr:colOff>152400</xdr:colOff>
      <xdr:row>40</xdr:row>
      <xdr:rowOff>49784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933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155956</xdr:rowOff>
    </xdr:from>
    <xdr:to>
      <xdr:col>64</xdr:col>
      <xdr:colOff>152400</xdr:colOff>
      <xdr:row>40</xdr:row>
      <xdr:rowOff>86106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96283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原子力発電施設等の固定資産税の増収等に伴い、計画的に財政調整基金への積立を行ってきたことなどの理由により、将来負担額を上回る充当可能財源が確保されている。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今後も計画的で健全な財政運営に努める。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5,918
5,661
65.35
14,521,121
13,428,564
135,763
3,758,742
8,181,257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人事配置の関係から時間外勤務手当等が抑えられたため、昨年度と比較して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自治体</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の推進や定員管理計画の策定による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行政改革の取り組みを通じて人件費の削減に努める。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136144</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512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061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110998</xdr:rowOff>
    </xdr:from>
    <xdr:to>
      <xdr:col>15</xdr:col>
      <xdr:colOff>98425</xdr:colOff>
      <xdr:row>39</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975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512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101346</xdr:rowOff>
    </xdr:from>
    <xdr:to>
      <xdr:col>15</xdr:col>
      <xdr:colOff>149225</xdr:colOff>
      <xdr:row>40</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60198</xdr:rowOff>
    </xdr:from>
    <xdr:to>
      <xdr:col>11</xdr:col>
      <xdr:colOff>60325</xdr:colOff>
      <xdr:row>39</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新たに供用開始となった公共施設の指定管理料の発生により前年度と比較して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今後も民間委託等により増額する見込みだが、既存事業等の見直しにより縮減に努める。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130810</xdr:rowOff>
    </xdr:from>
    <xdr:to>
      <xdr:col>82</xdr:col>
      <xdr:colOff>107950</xdr:colOff>
      <xdr:row>20</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88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673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6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80010</xdr:rowOff>
    </xdr:from>
    <xdr:to>
      <xdr:col>78</xdr:col>
      <xdr:colOff>120650</xdr:colOff>
      <xdr:row>20</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類似団体平均と同水準となっており、前年度と比較して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、今後も同水準を保てるよう努める。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維持管理費においては横ばいとなっているが、市場事業における経常的な繰入金が増加したため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津波被害を免れた現存施設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震災後新たに整備した公共施設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の補修等が見込まれるため、施設毎に補修年次計画を作成し計画的な管理に努める。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26307</xdr:rowOff>
    </xdr:from>
    <xdr:to>
      <xdr:col>82</xdr:col>
      <xdr:colOff>107950</xdr:colOff>
      <xdr:row>53</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113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26307</xdr:rowOff>
    </xdr:from>
    <xdr:to>
      <xdr:col>78</xdr:col>
      <xdr:colOff>69850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113157"/>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58965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68234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146957</xdr:rowOff>
    </xdr:from>
    <xdr:to>
      <xdr:col>78</xdr:col>
      <xdr:colOff>120650</xdr:colOff>
      <xdr:row>53</xdr:row>
      <xdr:rowOff>77107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87284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赤字会計となった公営企業へ補助金交付等の財政支援を行ったことにより、昨年度と比較して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今後も上水道事業等の企業会計への赤字補てんが生じる見込みであるが、既存補助金の見直し等により同水準を維持できるよう努める。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120142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63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85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85869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出島架橋建設事業及び万石浦漁港整備事業に係る起債借入に伴い、毎年元金償還額が増加している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類似団体平均を下回っているものの、今後も新たな起債の借入を予定しているため、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交付税参入額と支払い利息のシミュレーションを行い、財政的メリットのある起債借入にとどめ、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引き続き水準を抑えられるよう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161290</xdr:rowOff>
    </xdr:from>
    <xdr:to>
      <xdr:col>24</xdr:col>
      <xdr:colOff>25400</xdr:colOff>
      <xdr:row>75</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48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161290</xdr:rowOff>
    </xdr:from>
    <xdr:to>
      <xdr:col>19</xdr:col>
      <xdr:colOff>187325</xdr:colOff>
      <xdr:row>75</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48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100330</xdr:rowOff>
    </xdr:from>
    <xdr:to>
      <xdr:col>15</xdr:col>
      <xdr:colOff>98425</xdr:colOff>
      <xdr:row>75</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7876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46990</xdr:rowOff>
    </xdr:from>
    <xdr:to>
      <xdr:col>11</xdr:col>
      <xdr:colOff>9525</xdr:colOff>
      <xdr:row>74</xdr:row>
      <xdr:rowOff>100330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7342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110490</xdr:rowOff>
    </xdr:from>
    <xdr:to>
      <xdr:col>20</xdr:col>
      <xdr:colOff>38100</xdr:colOff>
      <xdr:row>75</xdr:row>
      <xdr:rowOff>40640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50817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167640</xdr:rowOff>
    </xdr:from>
    <xdr:to>
      <xdr:col>6</xdr:col>
      <xdr:colOff>171450</xdr:colOff>
      <xdr:row>74</xdr:row>
      <xdr:rowOff>97790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107967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上回っている状況である。上昇の要因としては、本町の経常一般財源の主となる原子力発電所の固定資産税（償却資産分）が年々減少傾向であることが考えられ、今後も類似団体平均を上回る状況は続く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75</xdr:row>
      <xdr:rowOff>165863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560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56032"/>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xdr:rowOff>
    </xdr:from>
    <xdr:to>
      <xdr:col>73</xdr:col>
      <xdr:colOff>180975</xdr:colOff>
      <xdr:row>76</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3604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5842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10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87140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132859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9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126492</xdr:rowOff>
    </xdr:from>
    <xdr:to>
      <xdr:col>69</xdr:col>
      <xdr:colOff>142875</xdr:colOff>
      <xdr:row>76</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41419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105702</xdr:rowOff>
    </xdr:from>
    <xdr:to>
      <xdr:col>29</xdr:col>
      <xdr:colOff>127000</xdr:colOff>
      <xdr:row>13</xdr:row>
      <xdr:rowOff>124120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2177"/>
          <a:ext cx="647700" cy="1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124120</xdr:rowOff>
    </xdr:from>
    <xdr:to>
      <xdr:col>26</xdr:col>
      <xdr:colOff>50800</xdr:colOff>
      <xdr:row>13</xdr:row>
      <xdr:rowOff>157267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00595"/>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157267</xdr:rowOff>
    </xdr:from>
    <xdr:to>
      <xdr:col>22</xdr:col>
      <xdr:colOff>114300</xdr:colOff>
      <xdr:row>14</xdr:row>
      <xdr:rowOff>28999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3742"/>
          <a:ext cx="698500" cy="4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28999</xdr:rowOff>
    </xdr:from>
    <xdr:to>
      <xdr:col>18</xdr:col>
      <xdr:colOff>177800</xdr:colOff>
      <xdr:row>14</xdr:row>
      <xdr:rowOff>43157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6924"/>
          <a:ext cx="698500" cy="1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54902</xdr:rowOff>
    </xdr:from>
    <xdr:to>
      <xdr:col>29</xdr:col>
      <xdr:colOff>177800</xdr:colOff>
      <xdr:row>13</xdr:row>
      <xdr:rowOff>156502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71429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73320</xdr:rowOff>
    </xdr:from>
    <xdr:to>
      <xdr:col>26</xdr:col>
      <xdr:colOff>101600</xdr:colOff>
      <xdr:row>14</xdr:row>
      <xdr:rowOff>3470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13647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106467</xdr:rowOff>
    </xdr:from>
    <xdr:to>
      <xdr:col>22</xdr:col>
      <xdr:colOff>165100</xdr:colOff>
      <xdr:row>14</xdr:row>
      <xdr:rowOff>36617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46794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149649</xdr:rowOff>
    </xdr:from>
    <xdr:to>
      <xdr:col>19</xdr:col>
      <xdr:colOff>38100</xdr:colOff>
      <xdr:row>14</xdr:row>
      <xdr:rowOff>79799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89976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163807</xdr:rowOff>
    </xdr:from>
    <xdr:to>
      <xdr:col>15</xdr:col>
      <xdr:colOff>101600</xdr:colOff>
      <xdr:row>14</xdr:row>
      <xdr:rowOff>93957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104134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321028</xdr:rowOff>
    </xdr:from>
    <xdr:to>
      <xdr:col>29</xdr:col>
      <xdr:colOff>127000</xdr:colOff>
      <xdr:row>36</xdr:row>
      <xdr:rowOff>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31378"/>
          <a:ext cx="647700" cy="2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269456</xdr:rowOff>
    </xdr:from>
    <xdr:to>
      <xdr:col>26</xdr:col>
      <xdr:colOff>50800</xdr:colOff>
      <xdr:row>36</xdr:row>
      <xdr:rowOff>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9806"/>
          <a:ext cx="698500" cy="7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269456</xdr:rowOff>
    </xdr:from>
    <xdr:to>
      <xdr:col>22</xdr:col>
      <xdr:colOff>114300</xdr:colOff>
      <xdr:row>36</xdr:row>
      <xdr:rowOff>84069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9806"/>
          <a:ext cx="698500" cy="15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84069</xdr:rowOff>
    </xdr:from>
    <xdr:to>
      <xdr:col>18</xdr:col>
      <xdr:colOff>177800</xdr:colOff>
      <xdr:row>36</xdr:row>
      <xdr:rowOff>104369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37319"/>
          <a:ext cx="698500" cy="2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270228</xdr:rowOff>
    </xdr:from>
    <xdr:to>
      <xdr:col>29</xdr:col>
      <xdr:colOff>177800</xdr:colOff>
      <xdr:row>36</xdr:row>
      <xdr:rowOff>28928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8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242305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292966</xdr:rowOff>
    </xdr:from>
    <xdr:to>
      <xdr:col>26</xdr:col>
      <xdr:colOff>101600</xdr:colOff>
      <xdr:row>36</xdr:row>
      <xdr:rowOff>51666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36443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218656</xdr:rowOff>
    </xdr:from>
    <xdr:to>
      <xdr:col>22</xdr:col>
      <xdr:colOff>165100</xdr:colOff>
      <xdr:row>35</xdr:row>
      <xdr:rowOff>320256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330433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33269</xdr:rowOff>
    </xdr:from>
    <xdr:to>
      <xdr:col>19</xdr:col>
      <xdr:colOff>38100</xdr:colOff>
      <xdr:row>36</xdr:row>
      <xdr:rowOff>134869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8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119646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7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53569</xdr:rowOff>
    </xdr:from>
    <xdr:to>
      <xdr:col>15</xdr:col>
      <xdr:colOff>101600</xdr:colOff>
      <xdr:row>36</xdr:row>
      <xdr:rowOff>155169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0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139946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9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5,918
5,661
65.35
14,521,121
13,428,564
135,763
3,758,742
8,181,257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136902</xdr:rowOff>
    </xdr:from>
    <xdr:to>
      <xdr:col>24</xdr:col>
      <xdr:colOff>63500</xdr:colOff>
      <xdr:row>32</xdr:row>
      <xdr:rowOff>139417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2330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92206</xdr:rowOff>
    </xdr:from>
    <xdr:to>
      <xdr:col>19</xdr:col>
      <xdr:colOff>177800</xdr:colOff>
      <xdr:row>32</xdr:row>
      <xdr:rowOff>136902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78606"/>
          <a:ext cx="889000" cy="4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92206</xdr:rowOff>
    </xdr:from>
    <xdr:to>
      <xdr:col>15</xdr:col>
      <xdr:colOff>50800</xdr:colOff>
      <xdr:row>33</xdr:row>
      <xdr:rowOff>63494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78606"/>
          <a:ext cx="889000" cy="1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63494</xdr:rowOff>
    </xdr:from>
    <xdr:to>
      <xdr:col>10</xdr:col>
      <xdr:colOff>114300</xdr:colOff>
      <xdr:row>34</xdr:row>
      <xdr:rowOff>113704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21344"/>
          <a:ext cx="889000" cy="2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88617</xdr:rowOff>
    </xdr:from>
    <xdr:to>
      <xdr:col>24</xdr:col>
      <xdr:colOff>114300</xdr:colOff>
      <xdr:row>33</xdr:row>
      <xdr:rowOff>18767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111494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86102</xdr:rowOff>
    </xdr:from>
    <xdr:to>
      <xdr:col>20</xdr:col>
      <xdr:colOff>38100</xdr:colOff>
      <xdr:row>33</xdr:row>
      <xdr:rowOff>16252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32779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4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41406</xdr:rowOff>
    </xdr:from>
    <xdr:to>
      <xdr:col>15</xdr:col>
      <xdr:colOff>101600</xdr:colOff>
      <xdr:row>32</xdr:row>
      <xdr:rowOff>143006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159533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12694</xdr:rowOff>
    </xdr:from>
    <xdr:to>
      <xdr:col>10</xdr:col>
      <xdr:colOff>165100</xdr:colOff>
      <xdr:row>33</xdr:row>
      <xdr:rowOff>114294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130821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4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62904</xdr:rowOff>
    </xdr:from>
    <xdr:to>
      <xdr:col>6</xdr:col>
      <xdr:colOff>38100</xdr:colOff>
      <xdr:row>34</xdr:row>
      <xdr:rowOff>164504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6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118423</xdr:rowOff>
    </xdr:from>
    <xdr:to>
      <xdr:col>24</xdr:col>
      <xdr:colOff>63500</xdr:colOff>
      <xdr:row>57</xdr:row>
      <xdr:rowOff>135242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91073"/>
          <a:ext cx="8382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122883</xdr:rowOff>
    </xdr:from>
    <xdr:to>
      <xdr:col>19</xdr:col>
      <xdr:colOff>177800</xdr:colOff>
      <xdr:row>57</xdr:row>
      <xdr:rowOff>135242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95533"/>
          <a:ext cx="8890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36866</xdr:rowOff>
    </xdr:from>
    <xdr:to>
      <xdr:col>15</xdr:col>
      <xdr:colOff>50800</xdr:colOff>
      <xdr:row>57</xdr:row>
      <xdr:rowOff>122883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0951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36866</xdr:rowOff>
    </xdr:from>
    <xdr:to>
      <xdr:col>10</xdr:col>
      <xdr:colOff>114300</xdr:colOff>
      <xdr:row>57</xdr:row>
      <xdr:rowOff>51040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0951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67623</xdr:rowOff>
    </xdr:from>
    <xdr:to>
      <xdr:col>24</xdr:col>
      <xdr:colOff>114300</xdr:colOff>
      <xdr:row>57</xdr:row>
      <xdr:rowOff>169223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90500</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84442</xdr:rowOff>
    </xdr:from>
    <xdr:to>
      <xdr:col>20</xdr:col>
      <xdr:colOff>38100</xdr:colOff>
      <xdr:row>58</xdr:row>
      <xdr:rowOff>14592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31119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63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72083</xdr:rowOff>
    </xdr:from>
    <xdr:to>
      <xdr:col>15</xdr:col>
      <xdr:colOff>101600</xdr:colOff>
      <xdr:row>58</xdr:row>
      <xdr:rowOff>2233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18760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1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157516</xdr:rowOff>
    </xdr:from>
    <xdr:to>
      <xdr:col>10</xdr:col>
      <xdr:colOff>165100</xdr:colOff>
      <xdr:row>57</xdr:row>
      <xdr:rowOff>87666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5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104193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xdr:rowOff>
    </xdr:from>
    <xdr:to>
      <xdr:col>6</xdr:col>
      <xdr:colOff>38100</xdr:colOff>
      <xdr:row>57</xdr:row>
      <xdr:rowOff>101840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118367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84093</xdr:rowOff>
    </xdr:from>
    <xdr:to>
      <xdr:col>24</xdr:col>
      <xdr:colOff>63500</xdr:colOff>
      <xdr:row>75</xdr:row>
      <xdr:rowOff>95866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942843"/>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130213</xdr:rowOff>
    </xdr:from>
    <xdr:to>
      <xdr:col>19</xdr:col>
      <xdr:colOff>177800</xdr:colOff>
      <xdr:row>75</xdr:row>
      <xdr:rowOff>95866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817513"/>
          <a:ext cx="8890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130213</xdr:rowOff>
    </xdr:from>
    <xdr:to>
      <xdr:col>15</xdr:col>
      <xdr:colOff>50800</xdr:colOff>
      <xdr:row>75</xdr:row>
      <xdr:rowOff>56394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817513"/>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56394</xdr:rowOff>
    </xdr:from>
    <xdr:to>
      <xdr:col>10</xdr:col>
      <xdr:colOff>114300</xdr:colOff>
      <xdr:row>75</xdr:row>
      <xdr:rowOff>139033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15144"/>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33293</xdr:rowOff>
    </xdr:from>
    <xdr:to>
      <xdr:col>24</xdr:col>
      <xdr:colOff>114300</xdr:colOff>
      <xdr:row>75</xdr:row>
      <xdr:rowOff>134893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56170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45066</xdr:rowOff>
    </xdr:from>
    <xdr:to>
      <xdr:col>20</xdr:col>
      <xdr:colOff>38100</xdr:colOff>
      <xdr:row>75</xdr:row>
      <xdr:rowOff>146667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163193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79413</xdr:rowOff>
    </xdr:from>
    <xdr:to>
      <xdr:col>15</xdr:col>
      <xdr:colOff>101600</xdr:colOff>
      <xdr:row>75</xdr:row>
      <xdr:rowOff>9563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7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26090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5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5594</xdr:rowOff>
    </xdr:from>
    <xdr:to>
      <xdr:col>10</xdr:col>
      <xdr:colOff>165100</xdr:colOff>
      <xdr:row>75</xdr:row>
      <xdr:rowOff>107194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123721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88233</xdr:rowOff>
    </xdr:from>
    <xdr:to>
      <xdr:col>6</xdr:col>
      <xdr:colOff>38100</xdr:colOff>
      <xdr:row>76</xdr:row>
      <xdr:rowOff>18383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34910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143652</xdr:rowOff>
    </xdr:from>
    <xdr:to>
      <xdr:col>24</xdr:col>
      <xdr:colOff>63500</xdr:colOff>
      <xdr:row>97</xdr:row>
      <xdr:rowOff>77107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02852"/>
          <a:ext cx="8382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95275</xdr:rowOff>
    </xdr:from>
    <xdr:to>
      <xdr:col>19</xdr:col>
      <xdr:colOff>177800</xdr:colOff>
      <xdr:row>97</xdr:row>
      <xdr:rowOff>77107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4475"/>
          <a:ext cx="889000" cy="1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95275</xdr:rowOff>
    </xdr:from>
    <xdr:to>
      <xdr:col>15</xdr:col>
      <xdr:colOff>50800</xdr:colOff>
      <xdr:row>98</xdr:row>
      <xdr:rowOff>53377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4475"/>
          <a:ext cx="889000" cy="30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53377</xdr:rowOff>
    </xdr:from>
    <xdr:to>
      <xdr:col>10</xdr:col>
      <xdr:colOff>114300</xdr:colOff>
      <xdr:row>98</xdr:row>
      <xdr:rowOff>54378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5477"/>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92852</xdr:rowOff>
    </xdr:from>
    <xdr:to>
      <xdr:col>24</xdr:col>
      <xdr:colOff>114300</xdr:colOff>
      <xdr:row>97</xdr:row>
      <xdr:rowOff>23002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71279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26307</xdr:rowOff>
    </xdr:from>
    <xdr:to>
      <xdr:col>20</xdr:col>
      <xdr:colOff>38100</xdr:colOff>
      <xdr:row>97</xdr:row>
      <xdr:rowOff>127907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44475</xdr:rowOff>
    </xdr:from>
    <xdr:to>
      <xdr:col>15</xdr:col>
      <xdr:colOff>101600</xdr:colOff>
      <xdr:row>96</xdr:row>
      <xdr:rowOff>146075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2577</xdr:rowOff>
    </xdr:from>
    <xdr:to>
      <xdr:col>10</xdr:col>
      <xdr:colOff>165100</xdr:colOff>
      <xdr:row>98</xdr:row>
      <xdr:rowOff>104177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95304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3578</xdr:rowOff>
    </xdr:from>
    <xdr:to>
      <xdr:col>6</xdr:col>
      <xdr:colOff>38100</xdr:colOff>
      <xdr:row>98</xdr:row>
      <xdr:rowOff>105178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96305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118802</xdr:rowOff>
    </xdr:from>
    <xdr:to>
      <xdr:col>54</xdr:col>
      <xdr:colOff>189865</xdr:colOff>
      <xdr:row>38</xdr:row>
      <xdr:rowOff>109003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6119552"/>
          <a:ext cx="1270" cy="50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112830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109003</xdr:rowOff>
    </xdr:from>
    <xdr:to>
      <xdr:col>55</xdr:col>
      <xdr:colOff>88900</xdr:colOff>
      <xdr:row>38</xdr:row>
      <xdr:rowOff>109003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2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65479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89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118802</xdr:rowOff>
    </xdr:from>
    <xdr:to>
      <xdr:col>55</xdr:col>
      <xdr:colOff>88900</xdr:colOff>
      <xdr:row>35</xdr:row>
      <xdr:rowOff>118802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11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13854</xdr:rowOff>
    </xdr:from>
    <xdr:to>
      <xdr:col>55</xdr:col>
      <xdr:colOff>0</xdr:colOff>
      <xdr:row>36</xdr:row>
      <xdr:rowOff>72665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86054"/>
          <a:ext cx="838200" cy="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38843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3824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60416</xdr:rowOff>
    </xdr:from>
    <xdr:to>
      <xdr:col>55</xdr:col>
      <xdr:colOff>50800</xdr:colOff>
      <xdr:row>37</xdr:row>
      <xdr:rowOff>162016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149435</xdr:rowOff>
    </xdr:from>
    <xdr:to>
      <xdr:col>50</xdr:col>
      <xdr:colOff>114300</xdr:colOff>
      <xdr:row>36</xdr:row>
      <xdr:rowOff>72665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978735"/>
          <a:ext cx="889000" cy="2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64941</xdr:rowOff>
    </xdr:from>
    <xdr:to>
      <xdr:col>50</xdr:col>
      <xdr:colOff>165100</xdr:colOff>
      <xdr:row>37</xdr:row>
      <xdr:rowOff>166541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0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157668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50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60995</xdr:rowOff>
    </xdr:from>
    <xdr:to>
      <xdr:col>45</xdr:col>
      <xdr:colOff>177800</xdr:colOff>
      <xdr:row>34</xdr:row>
      <xdr:rowOff>149435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204495"/>
          <a:ext cx="889000" cy="7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83705</xdr:rowOff>
    </xdr:from>
    <xdr:to>
      <xdr:col>46</xdr:col>
      <xdr:colOff>38100</xdr:colOff>
      <xdr:row>38</xdr:row>
      <xdr:rowOff>13855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4982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5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60995</xdr:rowOff>
    </xdr:from>
    <xdr:to>
      <xdr:col>41</xdr:col>
      <xdr:colOff>50800</xdr:colOff>
      <xdr:row>35</xdr:row>
      <xdr:rowOff>53906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204495"/>
          <a:ext cx="889000" cy="8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58210</xdr:rowOff>
    </xdr:from>
    <xdr:to>
      <xdr:col>41</xdr:col>
      <xdr:colOff>101600</xdr:colOff>
      <xdr:row>36</xdr:row>
      <xdr:rowOff>159810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150937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2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145162</xdr:rowOff>
    </xdr:from>
    <xdr:to>
      <xdr:col>36</xdr:col>
      <xdr:colOff>165100</xdr:colOff>
      <xdr:row>38</xdr:row>
      <xdr:rowOff>75312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66439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134504</xdr:rowOff>
    </xdr:from>
    <xdr:to>
      <xdr:col>55</xdr:col>
      <xdr:colOff>50800</xdr:colOff>
      <xdr:row>36</xdr:row>
      <xdr:rowOff>64654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49431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5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21865</xdr:rowOff>
    </xdr:from>
    <xdr:to>
      <xdr:col>50</xdr:col>
      <xdr:colOff>165100</xdr:colOff>
      <xdr:row>36</xdr:row>
      <xdr:rowOff>123465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139992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98635</xdr:rowOff>
    </xdr:from>
    <xdr:to>
      <xdr:col>46</xdr:col>
      <xdr:colOff>38100</xdr:colOff>
      <xdr:row>35</xdr:row>
      <xdr:rowOff>28785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45312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0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10195</xdr:rowOff>
    </xdr:from>
    <xdr:to>
      <xdr:col>41</xdr:col>
      <xdr:colOff>101600</xdr:colOff>
      <xdr:row>30</xdr:row>
      <xdr:rowOff>111795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128322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492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3106</xdr:rowOff>
    </xdr:from>
    <xdr:to>
      <xdr:col>36</xdr:col>
      <xdr:colOff>165100</xdr:colOff>
      <xdr:row>35</xdr:row>
      <xdr:rowOff>104706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121233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7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46074</xdr:rowOff>
    </xdr:from>
    <xdr:to>
      <xdr:col>54</xdr:col>
      <xdr:colOff>189865</xdr:colOff>
      <xdr:row>58</xdr:row>
      <xdr:rowOff>128312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9647274"/>
          <a:ext cx="1270" cy="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135844</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128312</xdr:rowOff>
    </xdr:from>
    <xdr:to>
      <xdr:col>55</xdr:col>
      <xdr:colOff>88900</xdr:colOff>
      <xdr:row>58</xdr:row>
      <xdr:rowOff>128312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164201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942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46074</xdr:rowOff>
    </xdr:from>
    <xdr:to>
      <xdr:col>55</xdr:col>
      <xdr:colOff>88900</xdr:colOff>
      <xdr:row>56</xdr:row>
      <xdr:rowOff>46074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64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46074</xdr:rowOff>
    </xdr:from>
    <xdr:to>
      <xdr:col>55</xdr:col>
      <xdr:colOff>0</xdr:colOff>
      <xdr:row>56</xdr:row>
      <xdr:rowOff>82643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47274"/>
          <a:ext cx="838200" cy="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8843</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30416</xdr:rowOff>
    </xdr:from>
    <xdr:to>
      <xdr:col>55</xdr:col>
      <xdr:colOff>50800</xdr:colOff>
      <xdr:row>58</xdr:row>
      <xdr:rowOff>132016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82643</xdr:rowOff>
    </xdr:from>
    <xdr:to>
      <xdr:col>50</xdr:col>
      <xdr:colOff>114300</xdr:colOff>
      <xdr:row>56</xdr:row>
      <xdr:rowOff>150298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83843"/>
          <a:ext cx="889000" cy="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37857</xdr:rowOff>
    </xdr:from>
    <xdr:to>
      <xdr:col>50</xdr:col>
      <xdr:colOff>165100</xdr:colOff>
      <xdr:row>58</xdr:row>
      <xdr:rowOff>139457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130584</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7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99323</xdr:rowOff>
    </xdr:from>
    <xdr:to>
      <xdr:col>45</xdr:col>
      <xdr:colOff>177800</xdr:colOff>
      <xdr:row>56</xdr:row>
      <xdr:rowOff>150298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8671823"/>
          <a:ext cx="889000" cy="107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33097</xdr:rowOff>
    </xdr:from>
    <xdr:to>
      <xdr:col>46</xdr:col>
      <xdr:colOff>38100</xdr:colOff>
      <xdr:row>58</xdr:row>
      <xdr:rowOff>134697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125824</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99323</xdr:rowOff>
    </xdr:from>
    <xdr:to>
      <xdr:col>41</xdr:col>
      <xdr:colOff>50800</xdr:colOff>
      <xdr:row>52</xdr:row>
      <xdr:rowOff>69310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8671823"/>
          <a:ext cx="889000" cy="3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123780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123900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166724</xdr:rowOff>
    </xdr:from>
    <xdr:to>
      <xdr:col>55</xdr:col>
      <xdr:colOff>50800</xdr:colOff>
      <xdr:row>56</xdr:row>
      <xdr:rowOff>96874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119751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31843</xdr:rowOff>
    </xdr:from>
    <xdr:to>
      <xdr:col>50</xdr:col>
      <xdr:colOff>165100</xdr:colOff>
      <xdr:row>56</xdr:row>
      <xdr:rowOff>133443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149970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0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99498</xdr:rowOff>
    </xdr:from>
    <xdr:to>
      <xdr:col>46</xdr:col>
      <xdr:colOff>38100</xdr:colOff>
      <xdr:row>57</xdr:row>
      <xdr:rowOff>29648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46175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7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48523</xdr:rowOff>
    </xdr:from>
    <xdr:to>
      <xdr:col>41</xdr:col>
      <xdr:colOff>101600</xdr:colOff>
      <xdr:row>50</xdr:row>
      <xdr:rowOff>150123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8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48</xdr:row>
      <xdr:rowOff>166650</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8396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18510</xdr:rowOff>
    </xdr:from>
    <xdr:to>
      <xdr:col>36</xdr:col>
      <xdr:colOff>165100</xdr:colOff>
      <xdr:row>52</xdr:row>
      <xdr:rowOff>120110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89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136637</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8709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66339</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582189"/>
          <a:ext cx="1270" cy="100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56044</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600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13016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35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66339</xdr:rowOff>
    </xdr:from>
    <xdr:to>
      <xdr:col>55</xdr:col>
      <xdr:colOff>88900</xdr:colOff>
      <xdr:row>73</xdr:row>
      <xdr:rowOff>66339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58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66339</xdr:rowOff>
    </xdr:from>
    <xdr:to>
      <xdr:col>55</xdr:col>
      <xdr:colOff>0</xdr:colOff>
      <xdr:row>76</xdr:row>
      <xdr:rowOff>164871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582189"/>
          <a:ext cx="838200" cy="6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100494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73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122067</xdr:rowOff>
    </xdr:from>
    <xdr:to>
      <xdr:col>55</xdr:col>
      <xdr:colOff>50800</xdr:colOff>
      <xdr:row>79</xdr:row>
      <xdr:rowOff>52217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35973</xdr:rowOff>
    </xdr:from>
    <xdr:to>
      <xdr:col>50</xdr:col>
      <xdr:colOff>114300</xdr:colOff>
      <xdr:row>76</xdr:row>
      <xdr:rowOff>164871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894723"/>
          <a:ext cx="889000" cy="30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128963</xdr:rowOff>
    </xdr:from>
    <xdr:to>
      <xdr:col>50</xdr:col>
      <xdr:colOff>165100</xdr:colOff>
      <xdr:row>79</xdr:row>
      <xdr:rowOff>59113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5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50240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27039</xdr:rowOff>
    </xdr:from>
    <xdr:to>
      <xdr:col>45</xdr:col>
      <xdr:colOff>177800</xdr:colOff>
      <xdr:row>75</xdr:row>
      <xdr:rowOff>35973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199989"/>
          <a:ext cx="889000" cy="6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130268</xdr:rowOff>
    </xdr:from>
    <xdr:to>
      <xdr:col>46</xdr:col>
      <xdr:colOff>38100</xdr:colOff>
      <xdr:row>79</xdr:row>
      <xdr:rowOff>60418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50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51545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9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27039</xdr:rowOff>
    </xdr:from>
    <xdr:to>
      <xdr:col>41</xdr:col>
      <xdr:colOff>50800</xdr:colOff>
      <xdr:row>74</xdr:row>
      <xdr:rowOff>48740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199989"/>
          <a:ext cx="889000" cy="5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119557</xdr:rowOff>
    </xdr:from>
    <xdr:to>
      <xdr:col>41</xdr:col>
      <xdr:colOff>101600</xdr:colOff>
      <xdr:row>79</xdr:row>
      <xdr:rowOff>49707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40834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8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113770</xdr:rowOff>
    </xdr:from>
    <xdr:to>
      <xdr:col>36</xdr:col>
      <xdr:colOff>165100</xdr:colOff>
      <xdr:row>79</xdr:row>
      <xdr:rowOff>43920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35047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15539</xdr:rowOff>
    </xdr:from>
    <xdr:to>
      <xdr:col>55</xdr:col>
      <xdr:colOff>50800</xdr:colOff>
      <xdr:row>73</xdr:row>
      <xdr:rowOff>117139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5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140016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4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114071</xdr:rowOff>
    </xdr:from>
    <xdr:to>
      <xdr:col>50</xdr:col>
      <xdr:colOff>165100</xdr:colOff>
      <xdr:row>77</xdr:row>
      <xdr:rowOff>44221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60747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91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156623</xdr:rowOff>
    </xdr:from>
    <xdr:to>
      <xdr:col>46</xdr:col>
      <xdr:colOff>38100</xdr:colOff>
      <xdr:row>75</xdr:row>
      <xdr:rowOff>86773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8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103300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6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147689</xdr:rowOff>
    </xdr:from>
    <xdr:to>
      <xdr:col>41</xdr:col>
      <xdr:colOff>101600</xdr:colOff>
      <xdr:row>71</xdr:row>
      <xdr:rowOff>77839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1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94366</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1924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169390</xdr:rowOff>
    </xdr:from>
    <xdr:to>
      <xdr:col>36</xdr:col>
      <xdr:colOff>165100</xdr:colOff>
      <xdr:row>74</xdr:row>
      <xdr:rowOff>99540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6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116067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4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46455</xdr:rowOff>
    </xdr:from>
    <xdr:to>
      <xdr:col>54</xdr:col>
      <xdr:colOff>189865</xdr:colOff>
      <xdr:row>99</xdr:row>
      <xdr:rowOff>87674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677105"/>
          <a:ext cx="1270" cy="38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91501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87674</xdr:rowOff>
    </xdr:from>
    <xdr:to>
      <xdr:col>55</xdr:col>
      <xdr:colOff>88900</xdr:colOff>
      <xdr:row>99</xdr:row>
      <xdr:rowOff>87674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164582</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45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46455</xdr:rowOff>
    </xdr:from>
    <xdr:to>
      <xdr:col>55</xdr:col>
      <xdr:colOff>88900</xdr:colOff>
      <xdr:row>97</xdr:row>
      <xdr:rowOff>46455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67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153050</xdr:rowOff>
    </xdr:from>
    <xdr:to>
      <xdr:col>55</xdr:col>
      <xdr:colOff>0</xdr:colOff>
      <xdr:row>98</xdr:row>
      <xdr:rowOff>106423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83700"/>
          <a:ext cx="838200" cy="1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110487</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912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132060</xdr:rowOff>
    </xdr:from>
    <xdr:to>
      <xdr:col>55</xdr:col>
      <xdr:colOff>50800</xdr:colOff>
      <xdr:row>99</xdr:row>
      <xdr:rowOff>62210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9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153050</xdr:rowOff>
    </xdr:from>
    <xdr:to>
      <xdr:col>50</xdr:col>
      <xdr:colOff>114300</xdr:colOff>
      <xdr:row>98</xdr:row>
      <xdr:rowOff>95143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83700"/>
          <a:ext cx="889000" cy="11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142041</xdr:rowOff>
    </xdr:from>
    <xdr:to>
      <xdr:col>50</xdr:col>
      <xdr:colOff>165100</xdr:colOff>
      <xdr:row>99</xdr:row>
      <xdr:rowOff>72191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9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63318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70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112892</xdr:rowOff>
    </xdr:from>
    <xdr:to>
      <xdr:col>45</xdr:col>
      <xdr:colOff>177800</xdr:colOff>
      <xdr:row>98</xdr:row>
      <xdr:rowOff>95143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886292"/>
          <a:ext cx="889000" cy="10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133890</xdr:rowOff>
    </xdr:from>
    <xdr:to>
      <xdr:col>46</xdr:col>
      <xdr:colOff>38100</xdr:colOff>
      <xdr:row>99</xdr:row>
      <xdr:rowOff>64040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55167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70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29342</xdr:rowOff>
    </xdr:from>
    <xdr:to>
      <xdr:col>41</xdr:col>
      <xdr:colOff>50800</xdr:colOff>
      <xdr:row>92</xdr:row>
      <xdr:rowOff>112892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5459842"/>
          <a:ext cx="889000" cy="4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142568</xdr:rowOff>
    </xdr:from>
    <xdr:to>
      <xdr:col>41</xdr:col>
      <xdr:colOff>101600</xdr:colOff>
      <xdr:row>99</xdr:row>
      <xdr:rowOff>72718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9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63845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70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142030</xdr:rowOff>
    </xdr:from>
    <xdr:to>
      <xdr:col>36</xdr:col>
      <xdr:colOff>165100</xdr:colOff>
      <xdr:row>99</xdr:row>
      <xdr:rowOff>72180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63307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70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55623</xdr:rowOff>
    </xdr:from>
    <xdr:to>
      <xdr:col>55</xdr:col>
      <xdr:colOff>50800</xdr:colOff>
      <xdr:row>98</xdr:row>
      <xdr:rowOff>157223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78500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102250</xdr:rowOff>
    </xdr:from>
    <xdr:to>
      <xdr:col>50</xdr:col>
      <xdr:colOff>165100</xdr:colOff>
      <xdr:row>98</xdr:row>
      <xdr:rowOff>32400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48927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0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44343</xdr:rowOff>
    </xdr:from>
    <xdr:to>
      <xdr:col>46</xdr:col>
      <xdr:colOff>38100</xdr:colOff>
      <xdr:row>98</xdr:row>
      <xdr:rowOff>145943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162470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62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62092</xdr:rowOff>
    </xdr:from>
    <xdr:to>
      <xdr:col>41</xdr:col>
      <xdr:colOff>101600</xdr:colOff>
      <xdr:row>92</xdr:row>
      <xdr:rowOff>163692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8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8769</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6205" y="15610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149992</xdr:rowOff>
    </xdr:from>
    <xdr:to>
      <xdr:col>36</xdr:col>
      <xdr:colOff>165100</xdr:colOff>
      <xdr:row>90</xdr:row>
      <xdr:rowOff>80142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96669</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184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50538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36938"/>
          <a:ext cx="1269" cy="119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168665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31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50538</xdr:rowOff>
    </xdr:from>
    <xdr:to>
      <xdr:col>86</xdr:col>
      <xdr:colOff>25400</xdr:colOff>
      <xdr:row>32</xdr:row>
      <xdr:rowOff>50538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146756</xdr:rowOff>
    </xdr:from>
    <xdr:to>
      <xdr:col>85</xdr:col>
      <xdr:colOff>127000</xdr:colOff>
      <xdr:row>37</xdr:row>
      <xdr:rowOff>40598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147506"/>
          <a:ext cx="838200" cy="2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84917</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0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106490</xdr:rowOff>
    </xdr:from>
    <xdr:to>
      <xdr:col>85</xdr:col>
      <xdr:colOff>177800</xdr:colOff>
      <xdr:row>39</xdr:row>
      <xdr:rowOff>36640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2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29721</xdr:rowOff>
    </xdr:from>
    <xdr:to>
      <xdr:col>81</xdr:col>
      <xdr:colOff>50800</xdr:colOff>
      <xdr:row>35</xdr:row>
      <xdr:rowOff>146756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687571"/>
          <a:ext cx="889000" cy="45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111634</xdr:rowOff>
    </xdr:from>
    <xdr:to>
      <xdr:col>81</xdr:col>
      <xdr:colOff>101600</xdr:colOff>
      <xdr:row>39</xdr:row>
      <xdr:rowOff>41784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32911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105795</xdr:rowOff>
    </xdr:from>
    <xdr:to>
      <xdr:col>76</xdr:col>
      <xdr:colOff>114300</xdr:colOff>
      <xdr:row>33</xdr:row>
      <xdr:rowOff>29721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249295"/>
          <a:ext cx="889000" cy="4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123350</xdr:rowOff>
    </xdr:from>
    <xdr:to>
      <xdr:col>76</xdr:col>
      <xdr:colOff>165100</xdr:colOff>
      <xdr:row>39</xdr:row>
      <xdr:rowOff>53500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44627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105795</xdr:rowOff>
    </xdr:from>
    <xdr:to>
      <xdr:col>71</xdr:col>
      <xdr:colOff>177800</xdr:colOff>
      <xdr:row>33</xdr:row>
      <xdr:rowOff>120357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249295"/>
          <a:ext cx="889000" cy="5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125693</xdr:rowOff>
    </xdr:from>
    <xdr:to>
      <xdr:col>72</xdr:col>
      <xdr:colOff>38100</xdr:colOff>
      <xdr:row>39</xdr:row>
      <xdr:rowOff>55843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46970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131721</xdr:rowOff>
    </xdr:from>
    <xdr:to>
      <xdr:col>67</xdr:col>
      <xdr:colOff>101600</xdr:colOff>
      <xdr:row>39</xdr:row>
      <xdr:rowOff>61871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52998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161248</xdr:rowOff>
    </xdr:from>
    <xdr:to>
      <xdr:col>85</xdr:col>
      <xdr:colOff>177800</xdr:colOff>
      <xdr:row>37</xdr:row>
      <xdr:rowOff>91398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12675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95956</xdr:rowOff>
    </xdr:from>
    <xdr:to>
      <xdr:col>81</xdr:col>
      <xdr:colOff>101600</xdr:colOff>
      <xdr:row>36</xdr:row>
      <xdr:rowOff>26106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0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42633</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8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150371</xdr:rowOff>
    </xdr:from>
    <xdr:to>
      <xdr:col>76</xdr:col>
      <xdr:colOff>165100</xdr:colOff>
      <xdr:row>33</xdr:row>
      <xdr:rowOff>80521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6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97048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41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54995</xdr:rowOff>
    </xdr:from>
    <xdr:to>
      <xdr:col>72</xdr:col>
      <xdr:colOff>38100</xdr:colOff>
      <xdr:row>30</xdr:row>
      <xdr:rowOff>156595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1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1672</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49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69557</xdr:rowOff>
    </xdr:from>
    <xdr:to>
      <xdr:col>67</xdr:col>
      <xdr:colOff>101600</xdr:colOff>
      <xdr:row>33</xdr:row>
      <xdr:rowOff>171157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7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16234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550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1946</xdr:rowOff>
    </xdr:from>
    <xdr:to>
      <xdr:col>85</xdr:col>
      <xdr:colOff>127000</xdr:colOff>
      <xdr:row>76</xdr:row>
      <xdr:rowOff>47881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32146"/>
          <a:ext cx="8382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47881</xdr:rowOff>
    </xdr:from>
    <xdr:to>
      <xdr:col>81</xdr:col>
      <xdr:colOff>50800</xdr:colOff>
      <xdr:row>76</xdr:row>
      <xdr:rowOff>85508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78081"/>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85508</xdr:rowOff>
    </xdr:from>
    <xdr:to>
      <xdr:col>76</xdr:col>
      <xdr:colOff>114300</xdr:colOff>
      <xdr:row>77</xdr:row>
      <xdr:rowOff>31421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15708"/>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31421</xdr:rowOff>
    </xdr:from>
    <xdr:to>
      <xdr:col>71</xdr:col>
      <xdr:colOff>177800</xdr:colOff>
      <xdr:row>77</xdr:row>
      <xdr:rowOff>85032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3071"/>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122596</xdr:rowOff>
    </xdr:from>
    <xdr:to>
      <xdr:col>85</xdr:col>
      <xdr:colOff>177800</xdr:colOff>
      <xdr:row>76</xdr:row>
      <xdr:rowOff>52746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145473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3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168531</xdr:rowOff>
    </xdr:from>
    <xdr:to>
      <xdr:col>81</xdr:col>
      <xdr:colOff>101600</xdr:colOff>
      <xdr:row>76</xdr:row>
      <xdr:rowOff>98681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115208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0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34708</xdr:rowOff>
    </xdr:from>
    <xdr:to>
      <xdr:col>76</xdr:col>
      <xdr:colOff>165100</xdr:colOff>
      <xdr:row>76</xdr:row>
      <xdr:rowOff>136308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152835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152071</xdr:rowOff>
    </xdr:from>
    <xdr:to>
      <xdr:col>72</xdr:col>
      <xdr:colOff>38100</xdr:colOff>
      <xdr:row>77</xdr:row>
      <xdr:rowOff>82221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73348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34232</xdr:rowOff>
    </xdr:from>
    <xdr:to>
      <xdr:col>67</xdr:col>
      <xdr:colOff>101600</xdr:colOff>
      <xdr:row>77</xdr:row>
      <xdr:rowOff>135832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14605</xdr:rowOff>
    </xdr:from>
    <xdr:to>
      <xdr:col>85</xdr:col>
      <xdr:colOff>126364</xdr:colOff>
      <xdr:row>99</xdr:row>
      <xdr:rowOff>41242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88005"/>
          <a:ext cx="1269" cy="12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41242</xdr:rowOff>
    </xdr:from>
    <xdr:to>
      <xdr:col>86</xdr:col>
      <xdr:colOff>25400</xdr:colOff>
      <xdr:row>99</xdr:row>
      <xdr:rowOff>41242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132732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6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14605</xdr:rowOff>
    </xdr:from>
    <xdr:to>
      <xdr:col>86</xdr:col>
      <xdr:colOff>25400</xdr:colOff>
      <xdr:row>92</xdr:row>
      <xdr:rowOff>14605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125013</xdr:rowOff>
    </xdr:from>
    <xdr:to>
      <xdr:col>85</xdr:col>
      <xdr:colOff>127000</xdr:colOff>
      <xdr:row>97</xdr:row>
      <xdr:rowOff>155614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55663"/>
          <a:ext cx="8382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61563</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63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83136</xdr:rowOff>
    </xdr:from>
    <xdr:to>
      <xdr:col>85</xdr:col>
      <xdr:colOff>177800</xdr:colOff>
      <xdr:row>99</xdr:row>
      <xdr:rowOff>13286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8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107781</xdr:rowOff>
    </xdr:from>
    <xdr:to>
      <xdr:col>81</xdr:col>
      <xdr:colOff>50800</xdr:colOff>
      <xdr:row>97</xdr:row>
      <xdr:rowOff>125013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38431"/>
          <a:ext cx="8890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86748</xdr:rowOff>
    </xdr:from>
    <xdr:to>
      <xdr:col>81</xdr:col>
      <xdr:colOff>101600</xdr:colOff>
      <xdr:row>99</xdr:row>
      <xdr:rowOff>16898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8025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107781</xdr:rowOff>
    </xdr:from>
    <xdr:to>
      <xdr:col>76</xdr:col>
      <xdr:colOff>114300</xdr:colOff>
      <xdr:row>97</xdr:row>
      <xdr:rowOff>140382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38431"/>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70633</xdr:rowOff>
    </xdr:from>
    <xdr:to>
      <xdr:col>76</xdr:col>
      <xdr:colOff>165100</xdr:colOff>
      <xdr:row>99</xdr:row>
      <xdr:rowOff>783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51966</xdr:rowOff>
    </xdr:from>
    <xdr:to>
      <xdr:col>71</xdr:col>
      <xdr:colOff>177800</xdr:colOff>
      <xdr:row>97</xdr:row>
      <xdr:rowOff>140382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5482466"/>
          <a:ext cx="889000" cy="12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106762</xdr:rowOff>
    </xdr:from>
    <xdr:to>
      <xdr:col>72</xdr:col>
      <xdr:colOff>38100</xdr:colOff>
      <xdr:row>99</xdr:row>
      <xdr:rowOff>36912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28039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126158</xdr:rowOff>
    </xdr:from>
    <xdr:to>
      <xdr:col>67</xdr:col>
      <xdr:colOff>101600</xdr:colOff>
      <xdr:row>99</xdr:row>
      <xdr:rowOff>56308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47435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104814</xdr:rowOff>
    </xdr:from>
    <xdr:to>
      <xdr:col>85</xdr:col>
      <xdr:colOff>177800</xdr:colOff>
      <xdr:row>98</xdr:row>
      <xdr:rowOff>34964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127691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74213</xdr:rowOff>
    </xdr:from>
    <xdr:to>
      <xdr:col>81</xdr:col>
      <xdr:colOff>101600</xdr:colOff>
      <xdr:row>98</xdr:row>
      <xdr:rowOff>4363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20890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4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56981</xdr:rowOff>
    </xdr:from>
    <xdr:to>
      <xdr:col>76</xdr:col>
      <xdr:colOff>165100</xdr:colOff>
      <xdr:row>97</xdr:row>
      <xdr:rowOff>158581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3658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46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89582</xdr:rowOff>
    </xdr:from>
    <xdr:to>
      <xdr:col>72</xdr:col>
      <xdr:colOff>38100</xdr:colOff>
      <xdr:row>98</xdr:row>
      <xdr:rowOff>19732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36259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4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1166</xdr:rowOff>
    </xdr:from>
    <xdr:to>
      <xdr:col>67</xdr:col>
      <xdr:colOff>101600</xdr:colOff>
      <xdr:row>90</xdr:row>
      <xdr:rowOff>102766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4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88</xdr:row>
      <xdr:rowOff>119293</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469205" y="152068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137985</xdr:rowOff>
    </xdr:from>
    <xdr:to>
      <xdr:col>116</xdr:col>
      <xdr:colOff>63500</xdr:colOff>
      <xdr:row>38</xdr:row>
      <xdr:rowOff>138123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5308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138123</xdr:rowOff>
    </xdr:from>
    <xdr:to>
      <xdr:col>111</xdr:col>
      <xdr:colOff>177800</xdr:colOff>
      <xdr:row>38</xdr:row>
      <xdr:rowOff>138260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5322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138260</xdr:rowOff>
    </xdr:from>
    <xdr:to>
      <xdr:col>107</xdr:col>
      <xdr:colOff>50800</xdr:colOff>
      <xdr:row>38</xdr:row>
      <xdr:rowOff>138374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336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138374</xdr:rowOff>
    </xdr:from>
    <xdr:to>
      <xdr:col>102</xdr:col>
      <xdr:colOff>114300</xdr:colOff>
      <xdr:row>38</xdr:row>
      <xdr:rowOff>138511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347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87185</xdr:rowOff>
    </xdr:from>
    <xdr:to>
      <xdr:col>116</xdr:col>
      <xdr:colOff>114300</xdr:colOff>
      <xdr:row>39</xdr:row>
      <xdr:rowOff>17335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2112</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87323</xdr:rowOff>
    </xdr:from>
    <xdr:to>
      <xdr:col>112</xdr:col>
      <xdr:colOff>38100</xdr:colOff>
      <xdr:row>39</xdr:row>
      <xdr:rowOff>17473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8600</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9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87460</xdr:rowOff>
    </xdr:from>
    <xdr:to>
      <xdr:col>107</xdr:col>
      <xdr:colOff>101600</xdr:colOff>
      <xdr:row>39</xdr:row>
      <xdr:rowOff>17610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8737</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77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87574</xdr:rowOff>
    </xdr:from>
    <xdr:to>
      <xdr:col>102</xdr:col>
      <xdr:colOff>165100</xdr:colOff>
      <xdr:row>39</xdr:row>
      <xdr:rowOff>17724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8851</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87711</xdr:rowOff>
    </xdr:from>
    <xdr:to>
      <xdr:col>98</xdr:col>
      <xdr:colOff>38100</xdr:colOff>
      <xdr:row>39</xdr:row>
      <xdr:rowOff>17861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8988</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99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163703</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9764903"/>
          <a:ext cx="1269" cy="31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9728</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252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110380</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95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163703</xdr:rowOff>
    </xdr:from>
    <xdr:to>
      <xdr:col>116</xdr:col>
      <xdr:colOff>152400</xdr:colOff>
      <xdr:row>56</xdr:row>
      <xdr:rowOff>163703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9764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163703</xdr:rowOff>
    </xdr:from>
    <xdr:to>
      <xdr:col>116</xdr:col>
      <xdr:colOff>63500</xdr:colOff>
      <xdr:row>57</xdr:row>
      <xdr:rowOff>110270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764903"/>
          <a:ext cx="838200" cy="1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54178</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98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75751</xdr:rowOff>
    </xdr:from>
    <xdr:to>
      <xdr:col>116</xdr:col>
      <xdr:colOff>114300</xdr:colOff>
      <xdr:row>59</xdr:row>
      <xdr:rowOff>5901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111715</xdr:rowOff>
    </xdr:from>
    <xdr:to>
      <xdr:col>111</xdr:col>
      <xdr:colOff>177800</xdr:colOff>
      <xdr:row>57</xdr:row>
      <xdr:rowOff>110270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712915"/>
          <a:ext cx="889000" cy="17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75810</xdr:rowOff>
    </xdr:from>
    <xdr:to>
      <xdr:col>112</xdr:col>
      <xdr:colOff>38100</xdr:colOff>
      <xdr:row>59</xdr:row>
      <xdr:rowOff>5960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168537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130908</xdr:rowOff>
    </xdr:from>
    <xdr:to>
      <xdr:col>107</xdr:col>
      <xdr:colOff>50800</xdr:colOff>
      <xdr:row>56</xdr:row>
      <xdr:rowOff>111715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560658"/>
          <a:ext cx="889000" cy="1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75376</xdr:rowOff>
    </xdr:from>
    <xdr:to>
      <xdr:col>107</xdr:col>
      <xdr:colOff>101600</xdr:colOff>
      <xdr:row>59</xdr:row>
      <xdr:rowOff>5526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168103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1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149146</xdr:rowOff>
    </xdr:from>
    <xdr:to>
      <xdr:col>102</xdr:col>
      <xdr:colOff>114300</xdr:colOff>
      <xdr:row>55</xdr:row>
      <xdr:rowOff>130908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8721646"/>
          <a:ext cx="889000" cy="8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166919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112903</xdr:rowOff>
    </xdr:from>
    <xdr:to>
      <xdr:col>116</xdr:col>
      <xdr:colOff>114300</xdr:colOff>
      <xdr:row>57</xdr:row>
      <xdr:rowOff>43053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65930</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6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59470</xdr:rowOff>
    </xdr:from>
    <xdr:to>
      <xdr:col>112</xdr:col>
      <xdr:colOff>38100</xdr:colOff>
      <xdr:row>57</xdr:row>
      <xdr:rowOff>161070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6147</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6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60915</xdr:rowOff>
    </xdr:from>
    <xdr:to>
      <xdr:col>107</xdr:col>
      <xdr:colOff>101600</xdr:colOff>
      <xdr:row>56</xdr:row>
      <xdr:rowOff>162515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6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7592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4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80108</xdr:rowOff>
    </xdr:from>
    <xdr:to>
      <xdr:col>102</xdr:col>
      <xdr:colOff>165100</xdr:colOff>
      <xdr:row>56</xdr:row>
      <xdr:rowOff>10258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5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54</xdr:row>
      <xdr:rowOff>26785</xdr:rowOff>
    </xdr:from>
    <xdr:ext cx="59901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45795" y="92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98346</xdr:rowOff>
    </xdr:from>
    <xdr:to>
      <xdr:col>98</xdr:col>
      <xdr:colOff>38100</xdr:colOff>
      <xdr:row>51</xdr:row>
      <xdr:rowOff>28496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8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49</xdr:row>
      <xdr:rowOff>45023</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56795" y="84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111387</xdr:rowOff>
    </xdr:from>
    <xdr:to>
      <xdr:col>116</xdr:col>
      <xdr:colOff>63500</xdr:colOff>
      <xdr:row>78</xdr:row>
      <xdr:rowOff>58373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313037"/>
          <a:ext cx="838200" cy="11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56217</xdr:rowOff>
    </xdr:from>
    <xdr:to>
      <xdr:col>111</xdr:col>
      <xdr:colOff>177800</xdr:colOff>
      <xdr:row>77</xdr:row>
      <xdr:rowOff>111387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086417"/>
          <a:ext cx="889000" cy="2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130415</xdr:rowOff>
    </xdr:from>
    <xdr:to>
      <xdr:col>107</xdr:col>
      <xdr:colOff>50800</xdr:colOff>
      <xdr:row>76</xdr:row>
      <xdr:rowOff>56217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89165"/>
          <a:ext cx="889000" cy="9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74549</xdr:rowOff>
    </xdr:from>
    <xdr:to>
      <xdr:col>102</xdr:col>
      <xdr:colOff>114300</xdr:colOff>
      <xdr:row>75</xdr:row>
      <xdr:rowOff>130415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590399"/>
          <a:ext cx="889000" cy="3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7573</xdr:rowOff>
    </xdr:from>
    <xdr:to>
      <xdr:col>116</xdr:col>
      <xdr:colOff>114300</xdr:colOff>
      <xdr:row>78</xdr:row>
      <xdr:rowOff>109173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3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157450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60587</xdr:rowOff>
    </xdr:from>
    <xdr:to>
      <xdr:col>112</xdr:col>
      <xdr:colOff>38100</xdr:colOff>
      <xdr:row>77</xdr:row>
      <xdr:rowOff>162187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153314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5417</xdr:rowOff>
    </xdr:from>
    <xdr:to>
      <xdr:col>107</xdr:col>
      <xdr:colOff>101600</xdr:colOff>
      <xdr:row>76</xdr:row>
      <xdr:rowOff>107017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0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123544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79615</xdr:rowOff>
    </xdr:from>
    <xdr:to>
      <xdr:col>102</xdr:col>
      <xdr:colOff>165100</xdr:colOff>
      <xdr:row>76</xdr:row>
      <xdr:rowOff>9764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38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26292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1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23749</xdr:rowOff>
    </xdr:from>
    <xdr:to>
      <xdr:col>98</xdr:col>
      <xdr:colOff>38100</xdr:colOff>
      <xdr:row>73</xdr:row>
      <xdr:rowOff>125349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5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141876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31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歳出決算総額における住民一人当たりのコストは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2,269,105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性質別歳出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住民一人当たりのコストのうち最も高い割合を示しているのが普通建設事業費の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954,781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円で、類似団体平均より高いコストとなっている。これは、出島架橋建設事業で事業費が増えているため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津波被害を免れた地区における公共施設の更新等が見込まれるため、同じような状況で推移するものと思われるが、いかに効果的な投資でコストを削減できるかについて徹底して努めていくこととしている。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5,918
5,661
65.35
14,521,121
13,428,564
135,763
3,758,742
8,181,257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106807</xdr:rowOff>
    </xdr:from>
    <xdr:to>
      <xdr:col>24</xdr:col>
      <xdr:colOff>63500</xdr:colOff>
      <xdr:row>31</xdr:row>
      <xdr:rowOff>108458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2175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106807</xdr:rowOff>
    </xdr:from>
    <xdr:to>
      <xdr:col>19</xdr:col>
      <xdr:colOff>177800</xdr:colOff>
      <xdr:row>32</xdr:row>
      <xdr:rowOff>31496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21757"/>
          <a:ext cx="8890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31496</xdr:rowOff>
    </xdr:from>
    <xdr:to>
      <xdr:col>15</xdr:col>
      <xdr:colOff>50800</xdr:colOff>
      <xdr:row>32</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789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55499</xdr:rowOff>
    </xdr:from>
    <xdr:to>
      <xdr:col>10</xdr:col>
      <xdr:colOff>114300</xdr:colOff>
      <xdr:row>32</xdr:row>
      <xdr:rowOff>104267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41899"/>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57658</xdr:rowOff>
    </xdr:from>
    <xdr:to>
      <xdr:col>24</xdr:col>
      <xdr:colOff>114300</xdr:colOff>
      <xdr:row>31</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10685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56007</xdr:rowOff>
    </xdr:from>
    <xdr:to>
      <xdr:col>20</xdr:col>
      <xdr:colOff>38100</xdr:colOff>
      <xdr:row>31</xdr:row>
      <xdr:rowOff>157607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2684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152146</xdr:rowOff>
    </xdr:from>
    <xdr:to>
      <xdr:col>15</xdr:col>
      <xdr:colOff>101600</xdr:colOff>
      <xdr:row>32</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98823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4699</xdr:rowOff>
    </xdr:from>
    <xdr:to>
      <xdr:col>10</xdr:col>
      <xdr:colOff>165100</xdr:colOff>
      <xdr:row>32</xdr:row>
      <xdr:rowOff>106299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122826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53467</xdr:rowOff>
    </xdr:from>
    <xdr:to>
      <xdr:col>6</xdr:col>
      <xdr:colOff>38100</xdr:colOff>
      <xdr:row>32</xdr:row>
      <xdr:rowOff>155067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144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75967</xdr:rowOff>
    </xdr:from>
    <xdr:to>
      <xdr:col>24</xdr:col>
      <xdr:colOff>63500</xdr:colOff>
      <xdr:row>57</xdr:row>
      <xdr:rowOff>83602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8617"/>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31683</xdr:rowOff>
    </xdr:from>
    <xdr:to>
      <xdr:col>19</xdr:col>
      <xdr:colOff>177800</xdr:colOff>
      <xdr:row>57</xdr:row>
      <xdr:rowOff>75967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04333"/>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31683</xdr:rowOff>
    </xdr:from>
    <xdr:to>
      <xdr:col>15</xdr:col>
      <xdr:colOff>50800</xdr:colOff>
      <xdr:row>57</xdr:row>
      <xdr:rowOff>62978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04333"/>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143197</xdr:rowOff>
    </xdr:from>
    <xdr:to>
      <xdr:col>10</xdr:col>
      <xdr:colOff>114300</xdr:colOff>
      <xdr:row>57</xdr:row>
      <xdr:rowOff>62978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01497"/>
          <a:ext cx="889000" cy="4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32802</xdr:rowOff>
    </xdr:from>
    <xdr:to>
      <xdr:col>24</xdr:col>
      <xdr:colOff>114300</xdr:colOff>
      <xdr:row>57</xdr:row>
      <xdr:rowOff>134402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55679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25167</xdr:rowOff>
    </xdr:from>
    <xdr:to>
      <xdr:col>20</xdr:col>
      <xdr:colOff>38100</xdr:colOff>
      <xdr:row>57</xdr:row>
      <xdr:rowOff>126767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143294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7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152333</xdr:rowOff>
    </xdr:from>
    <xdr:to>
      <xdr:col>15</xdr:col>
      <xdr:colOff>101600</xdr:colOff>
      <xdr:row>57</xdr:row>
      <xdr:rowOff>82483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99010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5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12178</xdr:rowOff>
    </xdr:from>
    <xdr:to>
      <xdr:col>10</xdr:col>
      <xdr:colOff>165100</xdr:colOff>
      <xdr:row>57</xdr:row>
      <xdr:rowOff>113778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130305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6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92397</xdr:rowOff>
    </xdr:from>
    <xdr:to>
      <xdr:col>6</xdr:col>
      <xdr:colOff>38100</xdr:colOff>
      <xdr:row>55</xdr:row>
      <xdr:rowOff>22547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39074</xdr:rowOff>
    </xdr:from>
    <xdr:ext cx="690189"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5205" y="9125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104787</xdr:rowOff>
    </xdr:from>
    <xdr:to>
      <xdr:col>24</xdr:col>
      <xdr:colOff>63500</xdr:colOff>
      <xdr:row>75</xdr:row>
      <xdr:rowOff>55581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792087"/>
          <a:ext cx="838200" cy="1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116400</xdr:rowOff>
    </xdr:from>
    <xdr:to>
      <xdr:col>19</xdr:col>
      <xdr:colOff>177800</xdr:colOff>
      <xdr:row>75</xdr:row>
      <xdr:rowOff>55581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03700"/>
          <a:ext cx="889000" cy="1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133665</xdr:rowOff>
    </xdr:from>
    <xdr:to>
      <xdr:col>15</xdr:col>
      <xdr:colOff>50800</xdr:colOff>
      <xdr:row>74</xdr:row>
      <xdr:rowOff>116400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135165"/>
          <a:ext cx="889000" cy="6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133665</xdr:rowOff>
    </xdr:from>
    <xdr:to>
      <xdr:col>10</xdr:col>
      <xdr:colOff>114300</xdr:colOff>
      <xdr:row>73</xdr:row>
      <xdr:rowOff>6724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135165"/>
          <a:ext cx="889000" cy="38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53987</xdr:rowOff>
    </xdr:from>
    <xdr:to>
      <xdr:col>24</xdr:col>
      <xdr:colOff>114300</xdr:colOff>
      <xdr:row>74</xdr:row>
      <xdr:rowOff>155587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76864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59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4781</xdr:rowOff>
    </xdr:from>
    <xdr:to>
      <xdr:col>20</xdr:col>
      <xdr:colOff>38100</xdr:colOff>
      <xdr:row>75</xdr:row>
      <xdr:rowOff>106381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122908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65600</xdr:rowOff>
    </xdr:from>
    <xdr:to>
      <xdr:col>15</xdr:col>
      <xdr:colOff>101600</xdr:colOff>
      <xdr:row>74</xdr:row>
      <xdr:rowOff>167200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2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82865</xdr:rowOff>
    </xdr:from>
    <xdr:to>
      <xdr:col>10</xdr:col>
      <xdr:colOff>165100</xdr:colOff>
      <xdr:row>71</xdr:row>
      <xdr:rowOff>13015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0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29542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18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127374</xdr:rowOff>
    </xdr:from>
    <xdr:to>
      <xdr:col>6</xdr:col>
      <xdr:colOff>38100</xdr:colOff>
      <xdr:row>73</xdr:row>
      <xdr:rowOff>57524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4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74051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24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2346</xdr:rowOff>
    </xdr:from>
    <xdr:to>
      <xdr:col>24</xdr:col>
      <xdr:colOff>62865</xdr:colOff>
      <xdr:row>98</xdr:row>
      <xdr:rowOff>82164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6461546"/>
          <a:ext cx="1270" cy="42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85991</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8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82164</xdr:rowOff>
    </xdr:from>
    <xdr:to>
      <xdr:col>24</xdr:col>
      <xdr:colOff>152400</xdr:colOff>
      <xdr:row>98</xdr:row>
      <xdr:rowOff>82164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88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120473</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623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2346</xdr:rowOff>
    </xdr:from>
    <xdr:to>
      <xdr:col>24</xdr:col>
      <xdr:colOff>152400</xdr:colOff>
      <xdr:row>96</xdr:row>
      <xdr:rowOff>2346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46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37531</xdr:rowOff>
    </xdr:from>
    <xdr:to>
      <xdr:col>24</xdr:col>
      <xdr:colOff>63500</xdr:colOff>
      <xdr:row>96</xdr:row>
      <xdr:rowOff>122247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496731"/>
          <a:ext cx="838200" cy="8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63795</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69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85368</xdr:rowOff>
    </xdr:from>
    <xdr:to>
      <xdr:col>24</xdr:col>
      <xdr:colOff>114300</xdr:colOff>
      <xdr:row>98</xdr:row>
      <xdr:rowOff>15518</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7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58832</xdr:rowOff>
    </xdr:from>
    <xdr:to>
      <xdr:col>19</xdr:col>
      <xdr:colOff>177800</xdr:colOff>
      <xdr:row>96</xdr:row>
      <xdr:rowOff>122247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518032"/>
          <a:ext cx="889000" cy="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83313</xdr:rowOff>
    </xdr:from>
    <xdr:to>
      <xdr:col>20</xdr:col>
      <xdr:colOff>38100</xdr:colOff>
      <xdr:row>98</xdr:row>
      <xdr:rowOff>13463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71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8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146487</xdr:rowOff>
    </xdr:from>
    <xdr:to>
      <xdr:col>15</xdr:col>
      <xdr:colOff>50800</xdr:colOff>
      <xdr:row>96</xdr:row>
      <xdr:rowOff>58832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434237"/>
          <a:ext cx="889000" cy="8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89511</xdr:rowOff>
    </xdr:from>
    <xdr:to>
      <xdr:col>15</xdr:col>
      <xdr:colOff>101600</xdr:colOff>
      <xdr:row>98</xdr:row>
      <xdr:rowOff>19661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72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10788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8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4469</xdr:rowOff>
    </xdr:from>
    <xdr:to>
      <xdr:col>10</xdr:col>
      <xdr:colOff>114300</xdr:colOff>
      <xdr:row>95</xdr:row>
      <xdr:rowOff>146487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5606419"/>
          <a:ext cx="889000" cy="8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102941</xdr:rowOff>
    </xdr:from>
    <xdr:to>
      <xdr:col>10</xdr:col>
      <xdr:colOff>165100</xdr:colOff>
      <xdr:row>98</xdr:row>
      <xdr:rowOff>33091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7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24218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8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112889</xdr:rowOff>
    </xdr:from>
    <xdr:to>
      <xdr:col>6</xdr:col>
      <xdr:colOff>38100</xdr:colOff>
      <xdr:row>98</xdr:row>
      <xdr:rowOff>43039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34166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8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158181</xdr:rowOff>
    </xdr:from>
    <xdr:to>
      <xdr:col>24</xdr:col>
      <xdr:colOff>114300</xdr:colOff>
      <xdr:row>96</xdr:row>
      <xdr:rowOff>88331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4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76022</xdr:rowOff>
    </xdr:from>
    <xdr:ext cx="599010"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3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71447</xdr:rowOff>
    </xdr:from>
    <xdr:to>
      <xdr:col>20</xdr:col>
      <xdr:colOff>38100</xdr:colOff>
      <xdr:row>97</xdr:row>
      <xdr:rowOff>1597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18124</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497795" y="1630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8032</xdr:rowOff>
    </xdr:from>
    <xdr:to>
      <xdr:col>15</xdr:col>
      <xdr:colOff>101600</xdr:colOff>
      <xdr:row>96</xdr:row>
      <xdr:rowOff>109632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126159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08795" y="162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95687</xdr:rowOff>
    </xdr:from>
    <xdr:to>
      <xdr:col>10</xdr:col>
      <xdr:colOff>165100</xdr:colOff>
      <xdr:row>96</xdr:row>
      <xdr:rowOff>25837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3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42364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19795" y="161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125119</xdr:rowOff>
    </xdr:from>
    <xdr:to>
      <xdr:col>6</xdr:col>
      <xdr:colOff>38100</xdr:colOff>
      <xdr:row>91</xdr:row>
      <xdr:rowOff>55269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55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71796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30795" y="153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129642</xdr:rowOff>
    </xdr:from>
    <xdr:to>
      <xdr:col>50</xdr:col>
      <xdr:colOff>114300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80721</xdr:rowOff>
    </xdr:from>
    <xdr:to>
      <xdr:col>45</xdr:col>
      <xdr:colOff>177800</xdr:colOff>
      <xdr:row>38</xdr:row>
      <xdr:rowOff>129642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595821"/>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85751</xdr:rowOff>
    </xdr:from>
    <xdr:to>
      <xdr:col>41</xdr:col>
      <xdr:colOff>50800</xdr:colOff>
      <xdr:row>38</xdr:row>
      <xdr:rowOff>80721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6429401"/>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78842</xdr:rowOff>
    </xdr:from>
    <xdr:to>
      <xdr:col>46</xdr:col>
      <xdr:colOff>38100</xdr:colOff>
      <xdr:row>39</xdr:row>
      <xdr:rowOff>8992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93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29921</xdr:rowOff>
    </xdr:from>
    <xdr:to>
      <xdr:col>41</xdr:col>
      <xdr:colOff>101600</xdr:colOff>
      <xdr:row>38</xdr:row>
      <xdr:rowOff>131521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122648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34951</xdr:rowOff>
    </xdr:from>
    <xdr:to>
      <xdr:col>36</xdr:col>
      <xdr:colOff>165100</xdr:colOff>
      <xdr:row>37</xdr:row>
      <xdr:rowOff>136551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153078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170955</xdr:rowOff>
    </xdr:from>
    <xdr:to>
      <xdr:col>54</xdr:col>
      <xdr:colOff>189865</xdr:colOff>
      <xdr:row>59</xdr:row>
      <xdr:rowOff>36954</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9943605"/>
          <a:ext cx="1270" cy="208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40781</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5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36954</xdr:rowOff>
    </xdr:from>
    <xdr:to>
      <xdr:col>55</xdr:col>
      <xdr:colOff>88900</xdr:colOff>
      <xdr:row>59</xdr:row>
      <xdr:rowOff>36954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5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117632</xdr:rowOff>
    </xdr:from>
    <xdr:ext cx="599010"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971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57</xdr:row>
      <xdr:rowOff>170955</xdr:rowOff>
    </xdr:from>
    <xdr:to>
      <xdr:col>55</xdr:col>
      <xdr:colOff>88900</xdr:colOff>
      <xdr:row>57</xdr:row>
      <xdr:rowOff>170955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4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58634</xdr:rowOff>
    </xdr:from>
    <xdr:to>
      <xdr:col>55</xdr:col>
      <xdr:colOff>0</xdr:colOff>
      <xdr:row>58</xdr:row>
      <xdr:rowOff>34812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659834"/>
          <a:ext cx="838200" cy="3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71933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1001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93506</xdr:rowOff>
    </xdr:from>
    <xdr:to>
      <xdr:col>55</xdr:col>
      <xdr:colOff>50800</xdr:colOff>
      <xdr:row>59</xdr:row>
      <xdr:rowOff>23656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100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58634</xdr:rowOff>
    </xdr:from>
    <xdr:to>
      <xdr:col>50</xdr:col>
      <xdr:colOff>114300</xdr:colOff>
      <xdr:row>57</xdr:row>
      <xdr:rowOff>167901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659834"/>
          <a:ext cx="889000" cy="28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91166</xdr:rowOff>
    </xdr:from>
    <xdr:to>
      <xdr:col>50</xdr:col>
      <xdr:colOff>165100</xdr:colOff>
      <xdr:row>59</xdr:row>
      <xdr:rowOff>21316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100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12443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72111" y="101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16521</xdr:rowOff>
    </xdr:from>
    <xdr:to>
      <xdr:col>45</xdr:col>
      <xdr:colOff>177800</xdr:colOff>
      <xdr:row>57</xdr:row>
      <xdr:rowOff>167901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8760471"/>
          <a:ext cx="889000" cy="118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91586</xdr:rowOff>
    </xdr:from>
    <xdr:to>
      <xdr:col>46</xdr:col>
      <xdr:colOff>38100</xdr:colOff>
      <xdr:row>59</xdr:row>
      <xdr:rowOff>21736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10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12863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10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16521</xdr:rowOff>
    </xdr:from>
    <xdr:to>
      <xdr:col>41</xdr:col>
      <xdr:colOff>50800</xdr:colOff>
      <xdr:row>55</xdr:row>
      <xdr:rowOff>7820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8760471"/>
          <a:ext cx="889000" cy="6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96394</xdr:rowOff>
    </xdr:from>
    <xdr:to>
      <xdr:col>41</xdr:col>
      <xdr:colOff>101600</xdr:colOff>
      <xdr:row>59</xdr:row>
      <xdr:rowOff>26544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17671</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101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99392</xdr:rowOff>
    </xdr:from>
    <xdr:to>
      <xdr:col>36</xdr:col>
      <xdr:colOff>165100</xdr:colOff>
      <xdr:row>59</xdr:row>
      <xdr:rowOff>29542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20669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155462</xdr:rowOff>
    </xdr:from>
    <xdr:to>
      <xdr:col>55</xdr:col>
      <xdr:colOff>50800</xdr:colOff>
      <xdr:row>58</xdr:row>
      <xdr:rowOff>85612</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9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73182</xdr:rowOff>
    </xdr:from>
    <xdr:ext cx="599010"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84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7834</xdr:rowOff>
    </xdr:from>
    <xdr:to>
      <xdr:col>50</xdr:col>
      <xdr:colOff>165100</xdr:colOff>
      <xdr:row>56</xdr:row>
      <xdr:rowOff>109434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6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125961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39795" y="938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117101</xdr:rowOff>
    </xdr:from>
    <xdr:to>
      <xdr:col>46</xdr:col>
      <xdr:colOff>38100</xdr:colOff>
      <xdr:row>58</xdr:row>
      <xdr:rowOff>47251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63778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5" y="96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137171</xdr:rowOff>
    </xdr:from>
    <xdr:to>
      <xdr:col>41</xdr:col>
      <xdr:colOff>101600</xdr:colOff>
      <xdr:row>51</xdr:row>
      <xdr:rowOff>67321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87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83848</xdr:rowOff>
    </xdr:from>
    <xdr:ext cx="690189"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16205" y="8484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128470</xdr:rowOff>
    </xdr:from>
    <xdr:to>
      <xdr:col>36</xdr:col>
      <xdr:colOff>165100</xdr:colOff>
      <xdr:row>55</xdr:row>
      <xdr:rowOff>58620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3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75147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16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61071</xdr:rowOff>
    </xdr:from>
    <xdr:to>
      <xdr:col>55</xdr:col>
      <xdr:colOff>0</xdr:colOff>
      <xdr:row>75</xdr:row>
      <xdr:rowOff>148433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2919821"/>
          <a:ext cx="838200" cy="8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61071</xdr:rowOff>
    </xdr:from>
    <xdr:to>
      <xdr:col>50</xdr:col>
      <xdr:colOff>114300</xdr:colOff>
      <xdr:row>75</xdr:row>
      <xdr:rowOff>134442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2919821"/>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37662</xdr:rowOff>
    </xdr:from>
    <xdr:to>
      <xdr:col>45</xdr:col>
      <xdr:colOff>177800</xdr:colOff>
      <xdr:row>75</xdr:row>
      <xdr:rowOff>134442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7861300" y="12724962"/>
          <a:ext cx="889000" cy="26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92014</xdr:rowOff>
    </xdr:from>
    <xdr:to>
      <xdr:col>41</xdr:col>
      <xdr:colOff>50800</xdr:colOff>
      <xdr:row>74</xdr:row>
      <xdr:rowOff>37662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2436414"/>
          <a:ext cx="889000" cy="28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97633</xdr:rowOff>
    </xdr:from>
    <xdr:to>
      <xdr:col>55</xdr:col>
      <xdr:colOff>50800</xdr:colOff>
      <xdr:row>76</xdr:row>
      <xdr:rowOff>27783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29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120510</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28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10271</xdr:rowOff>
    </xdr:from>
    <xdr:to>
      <xdr:col>50</xdr:col>
      <xdr:colOff>165100</xdr:colOff>
      <xdr:row>75</xdr:row>
      <xdr:rowOff>111871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28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128398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6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83642</xdr:rowOff>
    </xdr:from>
    <xdr:to>
      <xdr:col>46</xdr:col>
      <xdr:colOff>38100</xdr:colOff>
      <xdr:row>76</xdr:row>
      <xdr:rowOff>13791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2942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30319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158312</xdr:rowOff>
    </xdr:from>
    <xdr:to>
      <xdr:col>41</xdr:col>
      <xdr:colOff>101600</xdr:colOff>
      <xdr:row>74</xdr:row>
      <xdr:rowOff>88462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26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104989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44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41214</xdr:rowOff>
    </xdr:from>
    <xdr:to>
      <xdr:col>36</xdr:col>
      <xdr:colOff>165100</xdr:colOff>
      <xdr:row>72</xdr:row>
      <xdr:rowOff>142814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2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159341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72795" y="1216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152637</xdr:rowOff>
    </xdr:from>
    <xdr:to>
      <xdr:col>54</xdr:col>
      <xdr:colOff>189865</xdr:colOff>
      <xdr:row>98</xdr:row>
      <xdr:rowOff>111784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6268937"/>
          <a:ext cx="1270" cy="64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115611</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1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111784</xdr:rowOff>
    </xdr:from>
    <xdr:to>
      <xdr:col>55</xdr:col>
      <xdr:colOff>88900</xdr:colOff>
      <xdr:row>98</xdr:row>
      <xdr:rowOff>111784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1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99314</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604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152637</xdr:rowOff>
    </xdr:from>
    <xdr:to>
      <xdr:col>55</xdr:col>
      <xdr:colOff>88900</xdr:colOff>
      <xdr:row>94</xdr:row>
      <xdr:rowOff>152637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26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152637</xdr:rowOff>
    </xdr:from>
    <xdr:to>
      <xdr:col>55</xdr:col>
      <xdr:colOff>0</xdr:colOff>
      <xdr:row>96</xdr:row>
      <xdr:rowOff>145728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268937"/>
          <a:ext cx="838200" cy="33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150784</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78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907</xdr:rowOff>
    </xdr:from>
    <xdr:to>
      <xdr:col>55</xdr:col>
      <xdr:colOff>50800</xdr:colOff>
      <xdr:row>98</xdr:row>
      <xdr:rowOff>102507</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80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76664</xdr:rowOff>
    </xdr:from>
    <xdr:to>
      <xdr:col>50</xdr:col>
      <xdr:colOff>114300</xdr:colOff>
      <xdr:row>96</xdr:row>
      <xdr:rowOff>145728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364414"/>
          <a:ext cx="889000" cy="24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6054</xdr:rowOff>
    </xdr:from>
    <xdr:to>
      <xdr:col>50</xdr:col>
      <xdr:colOff>165100</xdr:colOff>
      <xdr:row>98</xdr:row>
      <xdr:rowOff>107654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8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98781</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72111" y="169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20589</xdr:rowOff>
    </xdr:from>
    <xdr:to>
      <xdr:col>45</xdr:col>
      <xdr:colOff>177800</xdr:colOff>
      <xdr:row>95</xdr:row>
      <xdr:rowOff>76664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5451089"/>
          <a:ext cx="889000" cy="9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2609</xdr:rowOff>
    </xdr:from>
    <xdr:to>
      <xdr:col>46</xdr:col>
      <xdr:colOff>38100</xdr:colOff>
      <xdr:row>98</xdr:row>
      <xdr:rowOff>104209</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80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95336</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8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20589</xdr:rowOff>
    </xdr:from>
    <xdr:to>
      <xdr:col>41</xdr:col>
      <xdr:colOff>50800</xdr:colOff>
      <xdr:row>91</xdr:row>
      <xdr:rowOff>76495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5451089"/>
          <a:ext cx="889000" cy="2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5550</xdr:rowOff>
    </xdr:from>
    <xdr:to>
      <xdr:col>41</xdr:col>
      <xdr:colOff>101600</xdr:colOff>
      <xdr:row>98</xdr:row>
      <xdr:rowOff>107150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98277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9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8706</xdr:rowOff>
    </xdr:from>
    <xdr:to>
      <xdr:col>36</xdr:col>
      <xdr:colOff>165100</xdr:colOff>
      <xdr:row>98</xdr:row>
      <xdr:rowOff>110306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101433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101837</xdr:rowOff>
    </xdr:from>
    <xdr:to>
      <xdr:col>55</xdr:col>
      <xdr:colOff>50800</xdr:colOff>
      <xdr:row>95</xdr:row>
      <xdr:rowOff>31987</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2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54864</xdr:rowOff>
    </xdr:from>
    <xdr:ext cx="599010"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17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94928</xdr:rowOff>
    </xdr:from>
    <xdr:to>
      <xdr:col>50</xdr:col>
      <xdr:colOff>165100</xdr:colOff>
      <xdr:row>97</xdr:row>
      <xdr:rowOff>25078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5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41605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2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25864</xdr:rowOff>
    </xdr:from>
    <xdr:to>
      <xdr:col>46</xdr:col>
      <xdr:colOff>38100</xdr:colOff>
      <xdr:row>95</xdr:row>
      <xdr:rowOff>127464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3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143991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08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141239</xdr:rowOff>
    </xdr:from>
    <xdr:to>
      <xdr:col>41</xdr:col>
      <xdr:colOff>101600</xdr:colOff>
      <xdr:row>90</xdr:row>
      <xdr:rowOff>71389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54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87916</xdr:rowOff>
    </xdr:from>
    <xdr:ext cx="690189"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16205" y="151755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25695</xdr:rowOff>
    </xdr:from>
    <xdr:to>
      <xdr:col>36</xdr:col>
      <xdr:colOff>165100</xdr:colOff>
      <xdr:row>91</xdr:row>
      <xdr:rowOff>127295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56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143822</xdr:rowOff>
    </xdr:from>
    <xdr:ext cx="690189"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27205" y="15402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19815</xdr:rowOff>
    </xdr:from>
    <xdr:to>
      <xdr:col>85</xdr:col>
      <xdr:colOff>127000</xdr:colOff>
      <xdr:row>34</xdr:row>
      <xdr:rowOff>50497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677665"/>
          <a:ext cx="838200" cy="20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50497</xdr:rowOff>
    </xdr:from>
    <xdr:to>
      <xdr:col>81</xdr:col>
      <xdr:colOff>50800</xdr:colOff>
      <xdr:row>36</xdr:row>
      <xdr:rowOff>158739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5879797"/>
          <a:ext cx="889000" cy="4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21775</xdr:rowOff>
    </xdr:from>
    <xdr:to>
      <xdr:col>76</xdr:col>
      <xdr:colOff>114300</xdr:colOff>
      <xdr:row>36</xdr:row>
      <xdr:rowOff>158739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022525"/>
          <a:ext cx="889000" cy="30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21775</xdr:rowOff>
    </xdr:from>
    <xdr:to>
      <xdr:col>71</xdr:col>
      <xdr:colOff>177800</xdr:colOff>
      <xdr:row>38</xdr:row>
      <xdr:rowOff>13219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022525"/>
          <a:ext cx="889000" cy="5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140465</xdr:rowOff>
    </xdr:from>
    <xdr:to>
      <xdr:col>85</xdr:col>
      <xdr:colOff>177800</xdr:colOff>
      <xdr:row>33</xdr:row>
      <xdr:rowOff>70615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6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163342</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54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171147</xdr:rowOff>
    </xdr:from>
    <xdr:to>
      <xdr:col>81</xdr:col>
      <xdr:colOff>101600</xdr:colOff>
      <xdr:row>34</xdr:row>
      <xdr:rowOff>101297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8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117824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107939</xdr:rowOff>
    </xdr:from>
    <xdr:to>
      <xdr:col>76</xdr:col>
      <xdr:colOff>165100</xdr:colOff>
      <xdr:row>37</xdr:row>
      <xdr:rowOff>38089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28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54616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142425</xdr:rowOff>
    </xdr:from>
    <xdr:to>
      <xdr:col>72</xdr:col>
      <xdr:colOff>38100</xdr:colOff>
      <xdr:row>35</xdr:row>
      <xdr:rowOff>72575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9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89102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133869</xdr:rowOff>
    </xdr:from>
    <xdr:to>
      <xdr:col>67</xdr:col>
      <xdr:colOff>101600</xdr:colOff>
      <xdr:row>38</xdr:row>
      <xdr:rowOff>64019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34706</xdr:rowOff>
    </xdr:from>
    <xdr:to>
      <xdr:col>85</xdr:col>
      <xdr:colOff>126364</xdr:colOff>
      <xdr:row>59</xdr:row>
      <xdr:rowOff>23635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9464456"/>
          <a:ext cx="1269" cy="67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27462</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1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23635</xdr:rowOff>
    </xdr:from>
    <xdr:to>
      <xdr:col>86</xdr:col>
      <xdr:colOff>25400</xdr:colOff>
      <xdr:row>59</xdr:row>
      <xdr:rowOff>23635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1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152833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923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34706</xdr:rowOff>
    </xdr:from>
    <xdr:to>
      <xdr:col>86</xdr:col>
      <xdr:colOff>25400</xdr:colOff>
      <xdr:row>55</xdr:row>
      <xdr:rowOff>34706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4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168644</xdr:rowOff>
    </xdr:from>
    <xdr:to>
      <xdr:col>85</xdr:col>
      <xdr:colOff>127000</xdr:colOff>
      <xdr:row>58</xdr:row>
      <xdr:rowOff>47296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941294"/>
          <a:ext cx="8382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37830</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981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59403</xdr:rowOff>
    </xdr:from>
    <xdr:to>
      <xdr:col>85</xdr:col>
      <xdr:colOff>177800</xdr:colOff>
      <xdr:row>58</xdr:row>
      <xdr:rowOff>161003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100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168644</xdr:rowOff>
    </xdr:from>
    <xdr:to>
      <xdr:col>81</xdr:col>
      <xdr:colOff>50800</xdr:colOff>
      <xdr:row>58</xdr:row>
      <xdr:rowOff>73269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941294"/>
          <a:ext cx="889000" cy="7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71921</xdr:rowOff>
    </xdr:from>
    <xdr:to>
      <xdr:col>81</xdr:col>
      <xdr:colOff>101600</xdr:colOff>
      <xdr:row>59</xdr:row>
      <xdr:rowOff>2071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100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164648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1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18045</xdr:rowOff>
    </xdr:from>
    <xdr:to>
      <xdr:col>76</xdr:col>
      <xdr:colOff>114300</xdr:colOff>
      <xdr:row>58</xdr:row>
      <xdr:rowOff>73269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8761995"/>
          <a:ext cx="889000" cy="12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83232</xdr:rowOff>
    </xdr:from>
    <xdr:to>
      <xdr:col>76</xdr:col>
      <xdr:colOff>165100</xdr:colOff>
      <xdr:row>59</xdr:row>
      <xdr:rowOff>13382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100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4509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101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18045</xdr:rowOff>
    </xdr:from>
    <xdr:to>
      <xdr:col>71</xdr:col>
      <xdr:colOff>177800</xdr:colOff>
      <xdr:row>54</xdr:row>
      <xdr:rowOff>161252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8761995"/>
          <a:ext cx="889000" cy="6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89566</xdr:rowOff>
    </xdr:from>
    <xdr:to>
      <xdr:col>72</xdr:col>
      <xdr:colOff>38100</xdr:colOff>
      <xdr:row>59</xdr:row>
      <xdr:rowOff>19716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10843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101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99587</xdr:rowOff>
    </xdr:from>
    <xdr:to>
      <xdr:col>67</xdr:col>
      <xdr:colOff>101600</xdr:colOff>
      <xdr:row>59</xdr:row>
      <xdr:rowOff>29737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20864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167946</xdr:rowOff>
    </xdr:from>
    <xdr:to>
      <xdr:col>85</xdr:col>
      <xdr:colOff>177800</xdr:colOff>
      <xdr:row>58</xdr:row>
      <xdr:rowOff>98096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9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19373</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9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117844</xdr:rowOff>
    </xdr:from>
    <xdr:to>
      <xdr:col>81</xdr:col>
      <xdr:colOff>101600</xdr:colOff>
      <xdr:row>58</xdr:row>
      <xdr:rowOff>47994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64521</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66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22469</xdr:rowOff>
    </xdr:from>
    <xdr:to>
      <xdr:col>76</xdr:col>
      <xdr:colOff>165100</xdr:colOff>
      <xdr:row>58</xdr:row>
      <xdr:rowOff>124069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96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140596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74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138695</xdr:rowOff>
    </xdr:from>
    <xdr:to>
      <xdr:col>72</xdr:col>
      <xdr:colOff>38100</xdr:colOff>
      <xdr:row>51</xdr:row>
      <xdr:rowOff>68845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7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85372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4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110452</xdr:rowOff>
    </xdr:from>
    <xdr:to>
      <xdr:col>67</xdr:col>
      <xdr:colOff>101600</xdr:colOff>
      <xdr:row>55</xdr:row>
      <xdr:rowOff>40602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3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57129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1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50538</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94938"/>
          <a:ext cx="1269" cy="119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168665</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7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50538</xdr:rowOff>
    </xdr:from>
    <xdr:to>
      <xdr:col>86</xdr:col>
      <xdr:colOff>25400</xdr:colOff>
      <xdr:row>72</xdr:row>
      <xdr:rowOff>50538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9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146755</xdr:rowOff>
    </xdr:from>
    <xdr:to>
      <xdr:col>85</xdr:col>
      <xdr:colOff>127000</xdr:colOff>
      <xdr:row>77</xdr:row>
      <xdr:rowOff>40598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005505"/>
          <a:ext cx="8382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84918</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45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106491</xdr:rowOff>
    </xdr:from>
    <xdr:to>
      <xdr:col>85</xdr:col>
      <xdr:colOff>177800</xdr:colOff>
      <xdr:row>79</xdr:row>
      <xdr:rowOff>36641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29721</xdr:rowOff>
    </xdr:from>
    <xdr:to>
      <xdr:col>81</xdr:col>
      <xdr:colOff>50800</xdr:colOff>
      <xdr:row>75</xdr:row>
      <xdr:rowOff>146755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2545571"/>
          <a:ext cx="889000" cy="45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111623</xdr:rowOff>
    </xdr:from>
    <xdr:to>
      <xdr:col>81</xdr:col>
      <xdr:colOff>101600</xdr:colOff>
      <xdr:row>79</xdr:row>
      <xdr:rowOff>41773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8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32900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5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105795</xdr:rowOff>
    </xdr:from>
    <xdr:to>
      <xdr:col>76</xdr:col>
      <xdr:colOff>114300</xdr:colOff>
      <xdr:row>73</xdr:row>
      <xdr:rowOff>29721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2107295"/>
          <a:ext cx="889000" cy="4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123351</xdr:rowOff>
    </xdr:from>
    <xdr:to>
      <xdr:col>76</xdr:col>
      <xdr:colOff>165100</xdr:colOff>
      <xdr:row>79</xdr:row>
      <xdr:rowOff>53501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9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44628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105795</xdr:rowOff>
    </xdr:from>
    <xdr:to>
      <xdr:col>71</xdr:col>
      <xdr:colOff>177800</xdr:colOff>
      <xdr:row>73</xdr:row>
      <xdr:rowOff>120357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2107295"/>
          <a:ext cx="889000" cy="5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125654</xdr:rowOff>
    </xdr:from>
    <xdr:to>
      <xdr:col>72</xdr:col>
      <xdr:colOff>38100</xdr:colOff>
      <xdr:row>79</xdr:row>
      <xdr:rowOff>55804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46931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5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131721</xdr:rowOff>
    </xdr:from>
    <xdr:to>
      <xdr:col>67</xdr:col>
      <xdr:colOff>101600</xdr:colOff>
      <xdr:row>79</xdr:row>
      <xdr:rowOff>61871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52998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161248</xdr:rowOff>
    </xdr:from>
    <xdr:to>
      <xdr:col>85</xdr:col>
      <xdr:colOff>177800</xdr:colOff>
      <xdr:row>77</xdr:row>
      <xdr:rowOff>91398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1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12675</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04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95956</xdr:rowOff>
    </xdr:from>
    <xdr:to>
      <xdr:col>81</xdr:col>
      <xdr:colOff>101600</xdr:colOff>
      <xdr:row>76</xdr:row>
      <xdr:rowOff>26107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2954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42633</xdr:rowOff>
    </xdr:from>
    <xdr:ext cx="59901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181795" y="127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150371</xdr:rowOff>
    </xdr:from>
    <xdr:to>
      <xdr:col>76</xdr:col>
      <xdr:colOff>165100</xdr:colOff>
      <xdr:row>73</xdr:row>
      <xdr:rowOff>80521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24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97048</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292795" y="1226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54995</xdr:rowOff>
    </xdr:from>
    <xdr:to>
      <xdr:col>72</xdr:col>
      <xdr:colOff>38100</xdr:colOff>
      <xdr:row>70</xdr:row>
      <xdr:rowOff>156595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2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1672</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03795" y="1183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69557</xdr:rowOff>
    </xdr:from>
    <xdr:to>
      <xdr:col>67</xdr:col>
      <xdr:colOff>101600</xdr:colOff>
      <xdr:row>73</xdr:row>
      <xdr:rowOff>171157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5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16234</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14795" y="123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1946</xdr:rowOff>
    </xdr:from>
    <xdr:to>
      <xdr:col>85</xdr:col>
      <xdr:colOff>127000</xdr:colOff>
      <xdr:row>96</xdr:row>
      <xdr:rowOff>47881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461146"/>
          <a:ext cx="8382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47881</xdr:rowOff>
    </xdr:from>
    <xdr:to>
      <xdr:col>81</xdr:col>
      <xdr:colOff>50800</xdr:colOff>
      <xdr:row>96</xdr:row>
      <xdr:rowOff>85508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507081"/>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85508</xdr:rowOff>
    </xdr:from>
    <xdr:to>
      <xdr:col>76</xdr:col>
      <xdr:colOff>114300</xdr:colOff>
      <xdr:row>97</xdr:row>
      <xdr:rowOff>31421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544708"/>
          <a:ext cx="889000" cy="1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31421</xdr:rowOff>
    </xdr:from>
    <xdr:to>
      <xdr:col>71</xdr:col>
      <xdr:colOff>177800</xdr:colOff>
      <xdr:row>97</xdr:row>
      <xdr:rowOff>85032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6662071"/>
          <a:ext cx="889000" cy="5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122596</xdr:rowOff>
    </xdr:from>
    <xdr:to>
      <xdr:col>85</xdr:col>
      <xdr:colOff>177800</xdr:colOff>
      <xdr:row>96</xdr:row>
      <xdr:rowOff>52746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4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145473</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2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168531</xdr:rowOff>
    </xdr:from>
    <xdr:to>
      <xdr:col>81</xdr:col>
      <xdr:colOff>101600</xdr:colOff>
      <xdr:row>96</xdr:row>
      <xdr:rowOff>98681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4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115208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34708</xdr:rowOff>
    </xdr:from>
    <xdr:to>
      <xdr:col>76</xdr:col>
      <xdr:colOff>165100</xdr:colOff>
      <xdr:row>96</xdr:row>
      <xdr:rowOff>136308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4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152835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152071</xdr:rowOff>
    </xdr:from>
    <xdr:to>
      <xdr:col>72</xdr:col>
      <xdr:colOff>38100</xdr:colOff>
      <xdr:row>97</xdr:row>
      <xdr:rowOff>82221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73348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34232</xdr:rowOff>
    </xdr:from>
    <xdr:to>
      <xdr:col>67</xdr:col>
      <xdr:colOff>101600</xdr:colOff>
      <xdr:row>97</xdr:row>
      <xdr:rowOff>135832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6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735,852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円となっており、類似団体内で最も大きい値となっている。これは、出島架橋建設事業の実施により大きくなっており、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本年度においては、架橋本体工事に取り掛かったため、前年度比で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今後も事業が完了するまでは高いまま推移すると思われる。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消防費においては、割合が低いものの昨年度に続き増加傾向となっている。これは、防災広場整備事業によるものであり、本年で完了となったため、来年度からはコストが下がる見込みである。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その他の目的別歳出においても、依然として高い水準となっているため、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いかに効果的な投資でコストを削減できるかについて徹底して努めていくこととしている。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年度は、翌年度への繰越事業（普通建設事業等）の財源として財政調整基金から取り崩したため、前年度より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減少しており、実質単年度収支は赤字となっているが、実質収支額は黒字となっている。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子力発電施設に起因する多額な固定資産税の収入があるがため、旧来から独自政策を実施してきたところであるが、償却資産税という性質から年々収入額が減少してきており、近年は数億の財政調整基金を取り崩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今後は、長期的な財政運営を見据えて、特定財源を活用した事業の実施や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経常的な経費の削減等により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取崩し額を抑制していく必要が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数値算定以降、全会計とも黒字経営となってりおり、健全な運営を行ってきている。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一般会計については、東日本大震災からの復旧・復興関連事業に伴い、平成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年度以降、震災復興特別交付税の過大過少算定の影響を受け、値に増減の動きが生じていたが、近年は震災復興特別交付税の算定も概ね完了したため、前年度と横ばいとなった。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今後も、より一層健全な財政運営に努める。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東日本大震災以降、災害公営住宅の建設に伴い借入を行っており、元金据置期間の終了により元金償還が発生している。また、出島架橋建設事業に係る辺地対策事業債についても、元金償還が発生しており、今後も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算入公債費等については、辺地対策事業債に係る償還額の増加に伴い、増加している。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本町では、満期一括償還による借入がない。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残高は、漁港や教育関係施設の借入の完済などにより減少する一方で、災害公営住宅債や出島架橋建設事業に係る辺地対策事業債の借入により増加傾向である。今後も、出島架橋建設事業や万石浦漁港整備事業に係る起債の発行を予定しているため、増加する見込みであるが、元利償還金が基準財政需要額算入対象であることから、充当可能財源も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原子力発電施設の固定資産税（償却資産分）を計画的に積立を行っていたが、固定資産税の性質上、毎年減収となっており、近年は歳出が歳入を超過しているため取崩している状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近年、財政調整基金の取崩し額が増えてきている傾向であるため、歳入歳出のバランスを計り、取崩し額の抑制に努める。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・公共施設整備等基金：公共施設の整備及び管理運営に資するため。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・カタールフレンド基金：女川町の子供たちが将来に夢と希望を持ち、かつ、安全で健やかに育つことを目的とした教育のための事業に要する経費の財源に充てるため。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・復興まちづくり基金：東日本大震災からの復興事業等の財源に充てるため。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・公共施設整備等基金：災害公営住宅に係る家賃低廉・低減事業補助金及び基金運用利子により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億円を積立てているため、増加となっている。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・電源立地地域対策交付金事業基金：公共施設改修事業に要する経費の財源に充てるため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億円取崩したものの、新たに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億円積立てたため微増となった。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・公共施設整備等基金：災害公営住宅に係る家賃低減・低廉事業補助金が継続して交付される予定であるため、計画的に積立てていく。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令和５年度への繰越事業（普通建設事業等）への取崩しにより微減している。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原子力発電施設の固定資産税（償却資産分）等について、例年、計画的に積立を行ってきていたが、固定資産税については、性質上、毎年減収となっていくため、減少が見込まれる。そのため、より一層の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運用利子による微増はあるものの、百万円単位未満のため数値上は昨年度と同数値となっている。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地方債の償還計画を踏まえ、積立を行っていく予定である。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0"/>
      <c r="DK1" s="180"/>
      <c r="DL1" s="180"/>
      <c r="DM1" s="180"/>
      <c r="DN1" s="180"/>
      <c r="DO1" s="180"/>
    </row>
    <row r="2" spans="1:119" ht="24.75" thickBot="1" x14ac:dyDescent="0.2">
      <c r="B2" s="181" t="s">
        <v>77</v>
      </c>
      <c r="C2" s="181"/>
      <c r="D2" s="182"/>
    </row>
    <row r="3" spans="1:119" ht="18.75" customHeight="1" thickBot="1" x14ac:dyDescent="0.2">
      <c r="A3" s="180"/>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0"/>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14521121</v>
      </c>
      <c r="BO4" s="372"/>
      <c r="BP4" s="372"/>
      <c r="BQ4" s="372"/>
      <c r="BR4" s="372"/>
      <c r="BS4" s="372"/>
      <c r="BT4" s="372"/>
      <c r="BU4" s="373"/>
      <c r="BV4" s="371">
        <v>14155618</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3.6</v>
      </c>
      <c r="CU4" s="378"/>
      <c r="CV4" s="378"/>
      <c r="CW4" s="378"/>
      <c r="CX4" s="378"/>
      <c r="CY4" s="378"/>
      <c r="CZ4" s="378"/>
      <c r="DA4" s="379"/>
      <c r="DB4" s="377">
        <v>4.0999999999999996</v>
      </c>
      <c r="DC4" s="378"/>
      <c r="DD4" s="378"/>
      <c r="DE4" s="378"/>
      <c r="DF4" s="378"/>
      <c r="DG4" s="378"/>
      <c r="DH4" s="378"/>
      <c r="DI4" s="379"/>
    </row>
    <row r="5" spans="1:119" ht="18.75" customHeight="1" x14ac:dyDescent="0.15">
      <c r="A5" s="180"/>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13428564</v>
      </c>
      <c r="BO5" s="409"/>
      <c r="BP5" s="409"/>
      <c r="BQ5" s="409"/>
      <c r="BR5" s="409"/>
      <c r="BS5" s="409"/>
      <c r="BT5" s="409"/>
      <c r="BU5" s="410"/>
      <c r="BV5" s="408">
        <v>13107283</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89</v>
      </c>
      <c r="CU5" s="406"/>
      <c r="CV5" s="406"/>
      <c r="CW5" s="406"/>
      <c r="CX5" s="406"/>
      <c r="CY5" s="406"/>
      <c r="CZ5" s="406"/>
      <c r="DA5" s="407"/>
      <c r="DB5" s="405">
        <v>85.1</v>
      </c>
      <c r="DC5" s="406"/>
      <c r="DD5" s="406"/>
      <c r="DE5" s="406"/>
      <c r="DF5" s="406"/>
      <c r="DG5" s="406"/>
      <c r="DH5" s="406"/>
      <c r="DI5" s="407"/>
    </row>
    <row r="6" spans="1:119" ht="18.75" customHeight="1" x14ac:dyDescent="0.15">
      <c r="A6" s="180"/>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90</v>
      </c>
      <c r="AV6" s="441"/>
      <c r="AW6" s="441"/>
      <c r="AX6" s="441"/>
      <c r="AY6" s="442" t="s">
        <v>98</v>
      </c>
      <c r="AZ6" s="443"/>
      <c r="BA6" s="443"/>
      <c r="BB6" s="443"/>
      <c r="BC6" s="443"/>
      <c r="BD6" s="443"/>
      <c r="BE6" s="443"/>
      <c r="BF6" s="443"/>
      <c r="BG6" s="443"/>
      <c r="BH6" s="443"/>
      <c r="BI6" s="443"/>
      <c r="BJ6" s="443"/>
      <c r="BK6" s="443"/>
      <c r="BL6" s="443"/>
      <c r="BM6" s="444"/>
      <c r="BN6" s="408">
        <v>1092557</v>
      </c>
      <c r="BO6" s="409"/>
      <c r="BP6" s="409"/>
      <c r="BQ6" s="409"/>
      <c r="BR6" s="409"/>
      <c r="BS6" s="409"/>
      <c r="BT6" s="409"/>
      <c r="BU6" s="410"/>
      <c r="BV6" s="408">
        <v>1048335</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89</v>
      </c>
      <c r="CU6" s="446"/>
      <c r="CV6" s="446"/>
      <c r="CW6" s="446"/>
      <c r="CX6" s="446"/>
      <c r="CY6" s="446"/>
      <c r="CZ6" s="446"/>
      <c r="DA6" s="447"/>
      <c r="DB6" s="445">
        <v>85.1</v>
      </c>
      <c r="DC6" s="446"/>
      <c r="DD6" s="446"/>
      <c r="DE6" s="446"/>
      <c r="DF6" s="446"/>
      <c r="DG6" s="446"/>
      <c r="DH6" s="446"/>
      <c r="DI6" s="447"/>
    </row>
    <row r="7" spans="1:119" ht="18.75" customHeight="1" x14ac:dyDescent="0.15">
      <c r="A7" s="180"/>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956794</v>
      </c>
      <c r="BO7" s="409"/>
      <c r="BP7" s="409"/>
      <c r="BQ7" s="409"/>
      <c r="BR7" s="409"/>
      <c r="BS7" s="409"/>
      <c r="BT7" s="409"/>
      <c r="BU7" s="410"/>
      <c r="BV7" s="408">
        <v>897414</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3758742</v>
      </c>
      <c r="CU7" s="409"/>
      <c r="CV7" s="409"/>
      <c r="CW7" s="409"/>
      <c r="CX7" s="409"/>
      <c r="CY7" s="409"/>
      <c r="CZ7" s="409"/>
      <c r="DA7" s="410"/>
      <c r="DB7" s="408">
        <v>3703794</v>
      </c>
      <c r="DC7" s="409"/>
      <c r="DD7" s="409"/>
      <c r="DE7" s="409"/>
      <c r="DF7" s="409"/>
      <c r="DG7" s="409"/>
      <c r="DH7" s="409"/>
      <c r="DI7" s="410"/>
    </row>
    <row r="8" spans="1:119" ht="18.75" customHeight="1" thickBot="1" x14ac:dyDescent="0.2">
      <c r="A8" s="180"/>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135763</v>
      </c>
      <c r="BO8" s="409"/>
      <c r="BP8" s="409"/>
      <c r="BQ8" s="409"/>
      <c r="BR8" s="409"/>
      <c r="BS8" s="409"/>
      <c r="BT8" s="409"/>
      <c r="BU8" s="410"/>
      <c r="BV8" s="408">
        <v>150921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0.93</v>
      </c>
      <c r="CU8" s="449"/>
      <c r="CV8" s="449"/>
      <c r="CW8" s="449"/>
      <c r="CX8" s="449"/>
      <c r="CY8" s="449"/>
      <c r="CZ8" s="449"/>
      <c r="DA8" s="450"/>
      <c r="DB8" s="448">
        <v>0.97</v>
      </c>
      <c r="DC8" s="449"/>
      <c r="DD8" s="449"/>
      <c r="DE8" s="449"/>
      <c r="DF8" s="449"/>
      <c r="DG8" s="449"/>
      <c r="DH8" s="449"/>
      <c r="DI8" s="450"/>
    </row>
    <row r="9" spans="1:119" ht="18.75" customHeight="1" thickBot="1" x14ac:dyDescent="0.2">
      <c r="A9" s="180"/>
      <c r="B9" s="402" t="s">
        <v>106</v>
      </c>
      <c r="C9" s="403"/>
      <c r="D9" s="403"/>
      <c r="E9" s="403"/>
      <c r="F9" s="403"/>
      <c r="G9" s="403"/>
      <c r="H9" s="403"/>
      <c r="I9" s="403"/>
      <c r="J9" s="403"/>
      <c r="K9" s="451"/>
      <c r="L9" s="452" t="s">
        <v>107</v>
      </c>
      <c r="M9" s="453"/>
      <c r="N9" s="453"/>
      <c r="O9" s="453"/>
      <c r="P9" s="453"/>
      <c r="Q9" s="454"/>
      <c r="R9" s="455">
        <v>6430</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90</v>
      </c>
      <c r="AV9" s="441"/>
      <c r="AW9" s="441"/>
      <c r="AX9" s="441"/>
      <c r="AY9" s="442" t="s">
        <v>110</v>
      </c>
      <c r="AZ9" s="443"/>
      <c r="BA9" s="443"/>
      <c r="BB9" s="443"/>
      <c r="BC9" s="443"/>
      <c r="BD9" s="443"/>
      <c r="BE9" s="443"/>
      <c r="BF9" s="443"/>
      <c r="BG9" s="443"/>
      <c r="BH9" s="443"/>
      <c r="BI9" s="443"/>
      <c r="BJ9" s="443"/>
      <c r="BK9" s="443"/>
      <c r="BL9" s="443"/>
      <c r="BM9" s="444"/>
      <c r="BN9" s="408">
        <v>-15158</v>
      </c>
      <c r="BO9" s="409"/>
      <c r="BP9" s="409"/>
      <c r="BQ9" s="409"/>
      <c r="BR9" s="409"/>
      <c r="BS9" s="409"/>
      <c r="BT9" s="409"/>
      <c r="BU9" s="410"/>
      <c r="BV9" s="408">
        <v>-7631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5.6</v>
      </c>
      <c r="CU9" s="406"/>
      <c r="CV9" s="406"/>
      <c r="CW9" s="406"/>
      <c r="CX9" s="406"/>
      <c r="CY9" s="406"/>
      <c r="CZ9" s="406"/>
      <c r="DA9" s="407"/>
      <c r="DB9" s="405">
        <v>5</v>
      </c>
      <c r="DC9" s="406"/>
      <c r="DD9" s="406"/>
      <c r="DE9" s="406"/>
      <c r="DF9" s="406"/>
      <c r="DG9" s="406"/>
      <c r="DH9" s="406"/>
      <c r="DI9" s="407"/>
    </row>
    <row r="10" spans="1:119" ht="18.75" customHeight="1" thickBot="1" x14ac:dyDescent="0.2">
      <c r="A10" s="180"/>
      <c r="B10" s="402"/>
      <c r="C10" s="403"/>
      <c r="D10" s="403"/>
      <c r="E10" s="403"/>
      <c r="F10" s="403"/>
      <c r="G10" s="403"/>
      <c r="H10" s="403"/>
      <c r="I10" s="403"/>
      <c r="J10" s="403"/>
      <c r="K10" s="451"/>
      <c r="L10" s="458" t="s">
        <v>112</v>
      </c>
      <c r="M10" s="438"/>
      <c r="N10" s="438"/>
      <c r="O10" s="438"/>
      <c r="P10" s="438"/>
      <c r="Q10" s="439"/>
      <c r="R10" s="459">
        <v>6334</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90</v>
      </c>
      <c r="AV10" s="441"/>
      <c r="AW10" s="441"/>
      <c r="AX10" s="441"/>
      <c r="AY10" s="442" t="s">
        <v>114</v>
      </c>
      <c r="AZ10" s="443"/>
      <c r="BA10" s="443"/>
      <c r="BB10" s="443"/>
      <c r="BC10" s="443"/>
      <c r="BD10" s="443"/>
      <c r="BE10" s="443"/>
      <c r="BF10" s="443"/>
      <c r="BG10" s="443"/>
      <c r="BH10" s="443"/>
      <c r="BI10" s="443"/>
      <c r="BJ10" s="443"/>
      <c r="BK10" s="443"/>
      <c r="BL10" s="443"/>
      <c r="BM10" s="444"/>
      <c r="BN10" s="408">
        <v>69547</v>
      </c>
      <c r="BO10" s="409"/>
      <c r="BP10" s="409"/>
      <c r="BQ10" s="409"/>
      <c r="BR10" s="409"/>
      <c r="BS10" s="409"/>
      <c r="BT10" s="409"/>
      <c r="BU10" s="410"/>
      <c r="BV10" s="408">
        <v>70741</v>
      </c>
      <c r="BW10" s="409"/>
      <c r="BX10" s="409"/>
      <c r="BY10" s="409"/>
      <c r="BZ10" s="409"/>
      <c r="CA10" s="409"/>
      <c r="CB10" s="409"/>
      <c r="CC10" s="410"/>
      <c r="CD10" s="183" t="s">
        <v>115</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90</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row>
    <row r="12" spans="1:119" ht="18.75" customHeight="1" x14ac:dyDescent="0.15">
      <c r="A12" s="180"/>
      <c r="B12" s="468" t="s">
        <v>122</v>
      </c>
      <c r="C12" s="469"/>
      <c r="D12" s="469"/>
      <c r="E12" s="469"/>
      <c r="F12" s="469"/>
      <c r="G12" s="469"/>
      <c r="H12" s="469"/>
      <c r="I12" s="469"/>
      <c r="J12" s="469"/>
      <c r="K12" s="470"/>
      <c r="L12" s="477" t="s">
        <v>123</v>
      </c>
      <c r="M12" s="478"/>
      <c r="N12" s="478"/>
      <c r="O12" s="478"/>
      <c r="P12" s="478"/>
      <c r="Q12" s="479"/>
      <c r="R12" s="480">
        <v>5918</v>
      </c>
      <c r="S12" s="481"/>
      <c r="T12" s="481"/>
      <c r="U12" s="481"/>
      <c r="V12" s="482"/>
      <c r="W12" s="483" t="s">
        <v>1</v>
      </c>
      <c r="X12" s="441"/>
      <c r="Y12" s="441"/>
      <c r="Z12" s="441"/>
      <c r="AA12" s="441"/>
      <c r="AB12" s="484"/>
      <c r="AC12" s="485" t="s">
        <v>124</v>
      </c>
      <c r="AD12" s="486"/>
      <c r="AE12" s="486"/>
      <c r="AF12" s="486"/>
      <c r="AG12" s="487"/>
      <c r="AH12" s="485" t="s">
        <v>125</v>
      </c>
      <c r="AI12" s="486"/>
      <c r="AJ12" s="486"/>
      <c r="AK12" s="486"/>
      <c r="AL12" s="488"/>
      <c r="AM12" s="437" t="s">
        <v>126</v>
      </c>
      <c r="AN12" s="438"/>
      <c r="AO12" s="438"/>
      <c r="AP12" s="438"/>
      <c r="AQ12" s="438"/>
      <c r="AR12" s="438"/>
      <c r="AS12" s="438"/>
      <c r="AT12" s="439"/>
      <c r="AU12" s="440" t="s">
        <v>90</v>
      </c>
      <c r="AV12" s="441"/>
      <c r="AW12" s="441"/>
      <c r="AX12" s="441"/>
      <c r="AY12" s="442" t="s">
        <v>127</v>
      </c>
      <c r="AZ12" s="443"/>
      <c r="BA12" s="443"/>
      <c r="BB12" s="443"/>
      <c r="BC12" s="443"/>
      <c r="BD12" s="443"/>
      <c r="BE12" s="443"/>
      <c r="BF12" s="443"/>
      <c r="BG12" s="443"/>
      <c r="BH12" s="443"/>
      <c r="BI12" s="443"/>
      <c r="BJ12" s="443"/>
      <c r="BK12" s="443"/>
      <c r="BL12" s="443"/>
      <c r="BM12" s="444"/>
      <c r="BN12" s="408">
        <v>700000</v>
      </c>
      <c r="BO12" s="409"/>
      <c r="BP12" s="409"/>
      <c r="BQ12" s="409"/>
      <c r="BR12" s="409"/>
      <c r="BS12" s="409"/>
      <c r="BT12" s="409"/>
      <c r="BU12" s="410"/>
      <c r="BV12" s="408">
        <v>900000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row>
    <row r="13" spans="1:119" ht="18.75" customHeight="1" x14ac:dyDescent="0.15">
      <c r="A13" s="180"/>
      <c r="B13" s="471"/>
      <c r="C13" s="472"/>
      <c r="D13" s="472"/>
      <c r="E13" s="472"/>
      <c r="F13" s="472"/>
      <c r="G13" s="472"/>
      <c r="H13" s="472"/>
      <c r="I13" s="472"/>
      <c r="J13" s="472"/>
      <c r="K13" s="473"/>
      <c r="L13" s="189"/>
      <c r="M13" s="499" t="s">
        <v>129</v>
      </c>
      <c r="N13" s="500"/>
      <c r="O13" s="500"/>
      <c r="P13" s="500"/>
      <c r="Q13" s="501"/>
      <c r="R13" s="492">
        <v>5661</v>
      </c>
      <c r="S13" s="493"/>
      <c r="T13" s="493"/>
      <c r="U13" s="493"/>
      <c r="V13" s="494"/>
      <c r="W13" s="424" t="s">
        <v>130</v>
      </c>
      <c r="X13" s="425"/>
      <c r="Y13" s="425"/>
      <c r="Z13" s="425"/>
      <c r="AA13" s="425"/>
      <c r="AB13" s="415"/>
      <c r="AC13" s="459">
        <v>417</v>
      </c>
      <c r="AD13" s="460"/>
      <c r="AE13" s="460"/>
      <c r="AF13" s="460"/>
      <c r="AG13" s="502"/>
      <c r="AH13" s="459">
        <v>367</v>
      </c>
      <c r="AI13" s="460"/>
      <c r="AJ13" s="460"/>
      <c r="AK13" s="460"/>
      <c r="AL13" s="461"/>
      <c r="AM13" s="437" t="s">
        <v>131</v>
      </c>
      <c r="AN13" s="438"/>
      <c r="AO13" s="438"/>
      <c r="AP13" s="438"/>
      <c r="AQ13" s="438"/>
      <c r="AR13" s="438"/>
      <c r="AS13" s="438"/>
      <c r="AT13" s="439"/>
      <c r="AU13" s="440" t="s">
        <v>90</v>
      </c>
      <c r="AV13" s="441"/>
      <c r="AW13" s="441"/>
      <c r="AX13" s="441"/>
      <c r="AY13" s="442" t="s">
        <v>132</v>
      </c>
      <c r="AZ13" s="443"/>
      <c r="BA13" s="443"/>
      <c r="BB13" s="443"/>
      <c r="BC13" s="443"/>
      <c r="BD13" s="443"/>
      <c r="BE13" s="443"/>
      <c r="BF13" s="443"/>
      <c r="BG13" s="443"/>
      <c r="BH13" s="443"/>
      <c r="BI13" s="443"/>
      <c r="BJ13" s="443"/>
      <c r="BK13" s="443"/>
      <c r="BL13" s="443"/>
      <c r="BM13" s="444"/>
      <c r="BN13" s="408">
        <v>-645611</v>
      </c>
      <c r="BO13" s="409"/>
      <c r="BP13" s="409"/>
      <c r="BQ13" s="409"/>
      <c r="BR13" s="409"/>
      <c r="BS13" s="409"/>
      <c r="BT13" s="409"/>
      <c r="BU13" s="410"/>
      <c r="BV13" s="408">
        <v>-836890</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5.9</v>
      </c>
      <c r="CU13" s="406"/>
      <c r="CV13" s="406"/>
      <c r="CW13" s="406"/>
      <c r="CX13" s="406"/>
      <c r="CY13" s="406"/>
      <c r="CZ13" s="406"/>
      <c r="DA13" s="407"/>
      <c r="DB13" s="405">
        <v>5.5</v>
      </c>
      <c r="DC13" s="406"/>
      <c r="DD13" s="406"/>
      <c r="DE13" s="406"/>
      <c r="DF13" s="406"/>
      <c r="DG13" s="406"/>
      <c r="DH13" s="406"/>
      <c r="DI13" s="407"/>
    </row>
    <row r="14" spans="1:119" ht="18.75" customHeight="1" thickBot="1" x14ac:dyDescent="0.2">
      <c r="A14" s="180"/>
      <c r="B14" s="471"/>
      <c r="C14" s="472"/>
      <c r="D14" s="472"/>
      <c r="E14" s="472"/>
      <c r="F14" s="472"/>
      <c r="G14" s="472"/>
      <c r="H14" s="472"/>
      <c r="I14" s="472"/>
      <c r="J14" s="472"/>
      <c r="K14" s="473"/>
      <c r="L14" s="489" t="s">
        <v>134</v>
      </c>
      <c r="M14" s="490"/>
      <c r="N14" s="490"/>
      <c r="O14" s="490"/>
      <c r="P14" s="490"/>
      <c r="Q14" s="491"/>
      <c r="R14" s="492">
        <v>5982</v>
      </c>
      <c r="S14" s="493"/>
      <c r="T14" s="493"/>
      <c r="U14" s="493"/>
      <c r="V14" s="494"/>
      <c r="W14" s="398"/>
      <c r="X14" s="399"/>
      <c r="Y14" s="399"/>
      <c r="Z14" s="399"/>
      <c r="AA14" s="399"/>
      <c r="AB14" s="388"/>
      <c r="AC14" s="495">
        <v>12.5</v>
      </c>
      <c r="AD14" s="496"/>
      <c r="AE14" s="496"/>
      <c r="AF14" s="496"/>
      <c r="AG14" s="497"/>
      <c r="AH14" s="495">
        <v>10.9</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135</v>
      </c>
      <c r="CE14" s="504"/>
      <c r="CF14" s="504"/>
      <c r="CG14" s="504"/>
      <c r="CH14" s="504"/>
      <c r="CI14" s="504"/>
      <c r="CJ14" s="504"/>
      <c r="CK14" s="504"/>
      <c r="CL14" s="504"/>
      <c r="CM14" s="504"/>
      <c r="CN14" s="504"/>
      <c r="CO14" s="504"/>
      <c r="CP14" s="504"/>
      <c r="CQ14" s="504"/>
      <c r="CR14" s="504"/>
      <c r="CS14" s="505"/>
      <c r="CT14" s="506" t="s">
        <v>121</v>
      </c>
      <c r="CU14" s="507"/>
      <c r="CV14" s="507"/>
      <c r="CW14" s="507"/>
      <c r="CX14" s="507"/>
      <c r="CY14" s="507"/>
      <c r="CZ14" s="507"/>
      <c r="DA14" s="508"/>
      <c r="DB14" s="506" t="s">
        <v>121</v>
      </c>
      <c r="DC14" s="507"/>
      <c r="DD14" s="507"/>
      <c r="DE14" s="507"/>
      <c r="DF14" s="507"/>
      <c r="DG14" s="507"/>
      <c r="DH14" s="507"/>
      <c r="DI14" s="508"/>
    </row>
    <row r="15" spans="1:119" ht="18.75" customHeight="1" x14ac:dyDescent="0.15">
      <c r="A15" s="180"/>
      <c r="B15" s="471"/>
      <c r="C15" s="472"/>
      <c r="D15" s="472"/>
      <c r="E15" s="472"/>
      <c r="F15" s="472"/>
      <c r="G15" s="472"/>
      <c r="H15" s="472"/>
      <c r="I15" s="472"/>
      <c r="J15" s="472"/>
      <c r="K15" s="473"/>
      <c r="L15" s="189"/>
      <c r="M15" s="499" t="s">
        <v>129</v>
      </c>
      <c r="N15" s="500"/>
      <c r="O15" s="500"/>
      <c r="P15" s="500"/>
      <c r="Q15" s="501"/>
      <c r="R15" s="492">
        <v>5771</v>
      </c>
      <c r="S15" s="493"/>
      <c r="T15" s="493"/>
      <c r="U15" s="493"/>
      <c r="V15" s="494"/>
      <c r="W15" s="424" t="s">
        <v>136</v>
      </c>
      <c r="X15" s="425"/>
      <c r="Y15" s="425"/>
      <c r="Z15" s="425"/>
      <c r="AA15" s="425"/>
      <c r="AB15" s="415"/>
      <c r="AC15" s="459">
        <v>1099</v>
      </c>
      <c r="AD15" s="460"/>
      <c r="AE15" s="460"/>
      <c r="AF15" s="460"/>
      <c r="AG15" s="502"/>
      <c r="AH15" s="459">
        <v>1355</v>
      </c>
      <c r="AI15" s="460"/>
      <c r="AJ15" s="460"/>
      <c r="AK15" s="460"/>
      <c r="AL15" s="461"/>
      <c r="AM15" s="437"/>
      <c r="AN15" s="438"/>
      <c r="AO15" s="438"/>
      <c r="AP15" s="438"/>
      <c r="AQ15" s="438"/>
      <c r="AR15" s="438"/>
      <c r="AS15" s="438"/>
      <c r="AT15" s="439"/>
      <c r="AU15" s="440"/>
      <c r="AV15" s="441"/>
      <c r="AW15" s="441"/>
      <c r="AX15" s="441"/>
      <c r="AY15" s="368" t="s">
        <v>137</v>
      </c>
      <c r="AZ15" s="369"/>
      <c r="BA15" s="369"/>
      <c r="BB15" s="369"/>
      <c r="BC15" s="369"/>
      <c r="BD15" s="369"/>
      <c r="BE15" s="369"/>
      <c r="BF15" s="369"/>
      <c r="BG15" s="369"/>
      <c r="BH15" s="369"/>
      <c r="BI15" s="369"/>
      <c r="BJ15" s="369"/>
      <c r="BK15" s="369"/>
      <c r="BL15" s="369"/>
      <c r="BM15" s="370"/>
      <c r="BN15" s="371">
        <v>2629086</v>
      </c>
      <c r="BO15" s="372"/>
      <c r="BP15" s="372"/>
      <c r="BQ15" s="372"/>
      <c r="BR15" s="372"/>
      <c r="BS15" s="372"/>
      <c r="BT15" s="372"/>
      <c r="BU15" s="373"/>
      <c r="BV15" s="371">
        <v>2642895</v>
      </c>
      <c r="BW15" s="372"/>
      <c r="BX15" s="372"/>
      <c r="BY15" s="372"/>
      <c r="BZ15" s="372"/>
      <c r="CA15" s="372"/>
      <c r="CB15" s="372"/>
      <c r="CC15" s="373"/>
      <c r="CD15" s="509" t="s">
        <v>138</v>
      </c>
      <c r="CE15" s="510"/>
      <c r="CF15" s="510"/>
      <c r="CG15" s="510"/>
      <c r="CH15" s="510"/>
      <c r="CI15" s="510"/>
      <c r="CJ15" s="510"/>
      <c r="CK15" s="510"/>
      <c r="CL15" s="510"/>
      <c r="CM15" s="510"/>
      <c r="CN15" s="510"/>
      <c r="CO15" s="510"/>
      <c r="CP15" s="510"/>
      <c r="CQ15" s="510"/>
      <c r="CR15" s="510"/>
      <c r="CS15" s="51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71"/>
      <c r="C16" s="472"/>
      <c r="D16" s="472"/>
      <c r="E16" s="472"/>
      <c r="F16" s="472"/>
      <c r="G16" s="472"/>
      <c r="H16" s="472"/>
      <c r="I16" s="472"/>
      <c r="J16" s="472"/>
      <c r="K16" s="473"/>
      <c r="L16" s="489" t="s">
        <v>139</v>
      </c>
      <c r="M16" s="512"/>
      <c r="N16" s="512"/>
      <c r="O16" s="512"/>
      <c r="P16" s="512"/>
      <c r="Q16" s="513"/>
      <c r="R16" s="514" t="s">
        <v>140</v>
      </c>
      <c r="S16" s="515"/>
      <c r="T16" s="515"/>
      <c r="U16" s="515"/>
      <c r="V16" s="516"/>
      <c r="W16" s="398"/>
      <c r="X16" s="399"/>
      <c r="Y16" s="399"/>
      <c r="Z16" s="399"/>
      <c r="AA16" s="399"/>
      <c r="AB16" s="388"/>
      <c r="AC16" s="495">
        <v>33.1</v>
      </c>
      <c r="AD16" s="496"/>
      <c r="AE16" s="496"/>
      <c r="AF16" s="496"/>
      <c r="AG16" s="497"/>
      <c r="AH16" s="495">
        <v>40.1</v>
      </c>
      <c r="AI16" s="496"/>
      <c r="AJ16" s="496"/>
      <c r="AK16" s="496"/>
      <c r="AL16" s="498"/>
      <c r="AM16" s="437"/>
      <c r="AN16" s="438"/>
      <c r="AO16" s="438"/>
      <c r="AP16" s="438"/>
      <c r="AQ16" s="438"/>
      <c r="AR16" s="438"/>
      <c r="AS16" s="438"/>
      <c r="AT16" s="439"/>
      <c r="AU16" s="440"/>
      <c r="AV16" s="441"/>
      <c r="AW16" s="441"/>
      <c r="AX16" s="441"/>
      <c r="AY16" s="442" t="s">
        <v>141</v>
      </c>
      <c r="AZ16" s="443"/>
      <c r="BA16" s="443"/>
      <c r="BB16" s="443"/>
      <c r="BC16" s="443"/>
      <c r="BD16" s="443"/>
      <c r="BE16" s="443"/>
      <c r="BF16" s="443"/>
      <c r="BG16" s="443"/>
      <c r="BH16" s="443"/>
      <c r="BI16" s="443"/>
      <c r="BJ16" s="443"/>
      <c r="BK16" s="443"/>
      <c r="BL16" s="443"/>
      <c r="BM16" s="444"/>
      <c r="BN16" s="408">
        <v>2901124</v>
      </c>
      <c r="BO16" s="409"/>
      <c r="BP16" s="409"/>
      <c r="BQ16" s="409"/>
      <c r="BR16" s="409"/>
      <c r="BS16" s="409"/>
      <c r="BT16" s="409"/>
      <c r="BU16" s="410"/>
      <c r="BV16" s="408">
        <v>2829436</v>
      </c>
      <c r="BW16" s="409"/>
      <c r="BX16" s="409"/>
      <c r="BY16" s="409"/>
      <c r="BZ16" s="409"/>
      <c r="CA16" s="409"/>
      <c r="CB16" s="409"/>
      <c r="CC16" s="410"/>
      <c r="CD16" s="193"/>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0"/>
      <c r="B17" s="474"/>
      <c r="C17" s="475"/>
      <c r="D17" s="475"/>
      <c r="E17" s="475"/>
      <c r="F17" s="475"/>
      <c r="G17" s="475"/>
      <c r="H17" s="475"/>
      <c r="I17" s="475"/>
      <c r="J17" s="475"/>
      <c r="K17" s="476"/>
      <c r="L17" s="194"/>
      <c r="M17" s="519" t="s">
        <v>142</v>
      </c>
      <c r="N17" s="520"/>
      <c r="O17" s="520"/>
      <c r="P17" s="520"/>
      <c r="Q17" s="521"/>
      <c r="R17" s="514" t="s">
        <v>143</v>
      </c>
      <c r="S17" s="515"/>
      <c r="T17" s="515"/>
      <c r="U17" s="515"/>
      <c r="V17" s="516"/>
      <c r="W17" s="424" t="s">
        <v>144</v>
      </c>
      <c r="X17" s="425"/>
      <c r="Y17" s="425"/>
      <c r="Z17" s="425"/>
      <c r="AA17" s="425"/>
      <c r="AB17" s="415"/>
      <c r="AC17" s="459">
        <v>1808</v>
      </c>
      <c r="AD17" s="460"/>
      <c r="AE17" s="460"/>
      <c r="AF17" s="460"/>
      <c r="AG17" s="502"/>
      <c r="AH17" s="459">
        <v>1660</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3444826</v>
      </c>
      <c r="BO17" s="409"/>
      <c r="BP17" s="409"/>
      <c r="BQ17" s="409"/>
      <c r="BR17" s="409"/>
      <c r="BS17" s="409"/>
      <c r="BT17" s="409"/>
      <c r="BU17" s="410"/>
      <c r="BV17" s="408">
        <v>3456711</v>
      </c>
      <c r="BW17" s="409"/>
      <c r="BX17" s="409"/>
      <c r="BY17" s="409"/>
      <c r="BZ17" s="409"/>
      <c r="CA17" s="409"/>
      <c r="CB17" s="409"/>
      <c r="CC17" s="410"/>
      <c r="CD17" s="193"/>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0"/>
      <c r="B18" s="530" t="s">
        <v>146</v>
      </c>
      <c r="C18" s="451"/>
      <c r="D18" s="451"/>
      <c r="E18" s="531"/>
      <c r="F18" s="531"/>
      <c r="G18" s="531"/>
      <c r="H18" s="531"/>
      <c r="I18" s="531"/>
      <c r="J18" s="531"/>
      <c r="K18" s="531"/>
      <c r="L18" s="532">
        <v>65.349999999999994</v>
      </c>
      <c r="M18" s="532"/>
      <c r="N18" s="532"/>
      <c r="O18" s="532"/>
      <c r="P18" s="532"/>
      <c r="Q18" s="532"/>
      <c r="R18" s="533"/>
      <c r="S18" s="533"/>
      <c r="T18" s="533"/>
      <c r="U18" s="533"/>
      <c r="V18" s="534"/>
      <c r="W18" s="426"/>
      <c r="X18" s="427"/>
      <c r="Y18" s="427"/>
      <c r="Z18" s="427"/>
      <c r="AA18" s="427"/>
      <c r="AB18" s="418"/>
      <c r="AC18" s="535">
        <v>54.4</v>
      </c>
      <c r="AD18" s="536"/>
      <c r="AE18" s="536"/>
      <c r="AF18" s="536"/>
      <c r="AG18" s="537"/>
      <c r="AH18" s="535">
        <v>49.1</v>
      </c>
      <c r="AI18" s="536"/>
      <c r="AJ18" s="536"/>
      <c r="AK18" s="536"/>
      <c r="AL18" s="538"/>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3419882</v>
      </c>
      <c r="BO18" s="409"/>
      <c r="BP18" s="409"/>
      <c r="BQ18" s="409"/>
      <c r="BR18" s="409"/>
      <c r="BS18" s="409"/>
      <c r="BT18" s="409"/>
      <c r="BU18" s="410"/>
      <c r="BV18" s="408">
        <v>3128000</v>
      </c>
      <c r="BW18" s="409"/>
      <c r="BX18" s="409"/>
      <c r="BY18" s="409"/>
      <c r="BZ18" s="409"/>
      <c r="CA18" s="409"/>
      <c r="CB18" s="409"/>
      <c r="CC18" s="410"/>
      <c r="CD18" s="193"/>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0"/>
      <c r="B19" s="530" t="s">
        <v>148</v>
      </c>
      <c r="C19" s="451"/>
      <c r="D19" s="451"/>
      <c r="E19" s="531"/>
      <c r="F19" s="531"/>
      <c r="G19" s="531"/>
      <c r="H19" s="531"/>
      <c r="I19" s="531"/>
      <c r="J19" s="531"/>
      <c r="K19" s="531"/>
      <c r="L19" s="539">
        <v>98</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6721154</v>
      </c>
      <c r="BO19" s="409"/>
      <c r="BP19" s="409"/>
      <c r="BQ19" s="409"/>
      <c r="BR19" s="409"/>
      <c r="BS19" s="409"/>
      <c r="BT19" s="409"/>
      <c r="BU19" s="410"/>
      <c r="BV19" s="408">
        <v>6524019</v>
      </c>
      <c r="BW19" s="409"/>
      <c r="BX19" s="409"/>
      <c r="BY19" s="409"/>
      <c r="BZ19" s="409"/>
      <c r="CA19" s="409"/>
      <c r="CB19" s="409"/>
      <c r="CC19" s="410"/>
      <c r="CD19" s="193"/>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0"/>
      <c r="B20" s="530" t="s">
        <v>150</v>
      </c>
      <c r="C20" s="451"/>
      <c r="D20" s="451"/>
      <c r="E20" s="531"/>
      <c r="F20" s="531"/>
      <c r="G20" s="531"/>
      <c r="H20" s="531"/>
      <c r="I20" s="531"/>
      <c r="J20" s="531"/>
      <c r="K20" s="531"/>
      <c r="L20" s="539">
        <v>3166</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3"/>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0"/>
      <c r="B21" s="548" t="s">
        <v>151</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3"/>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0"/>
      <c r="B22" s="578" t="s">
        <v>152</v>
      </c>
      <c r="C22" s="552"/>
      <c r="D22" s="553"/>
      <c r="E22" s="420" t="s">
        <v>1</v>
      </c>
      <c r="F22" s="425"/>
      <c r="G22" s="425"/>
      <c r="H22" s="425"/>
      <c r="I22" s="425"/>
      <c r="J22" s="425"/>
      <c r="K22" s="415"/>
      <c r="L22" s="420" t="s">
        <v>153</v>
      </c>
      <c r="M22" s="425"/>
      <c r="N22" s="425"/>
      <c r="O22" s="425"/>
      <c r="P22" s="415"/>
      <c r="Q22" s="583" t="s">
        <v>154</v>
      </c>
      <c r="R22" s="584"/>
      <c r="S22" s="584"/>
      <c r="T22" s="584"/>
      <c r="U22" s="584"/>
      <c r="V22" s="585"/>
      <c r="W22" s="551" t="s">
        <v>155</v>
      </c>
      <c r="X22" s="552"/>
      <c r="Y22" s="553"/>
      <c r="Z22" s="420" t="s">
        <v>1</v>
      </c>
      <c r="AA22" s="425"/>
      <c r="AB22" s="425"/>
      <c r="AC22" s="425"/>
      <c r="AD22" s="425"/>
      <c r="AE22" s="425"/>
      <c r="AF22" s="425"/>
      <c r="AG22" s="415"/>
      <c r="AH22" s="589" t="s">
        <v>156</v>
      </c>
      <c r="AI22" s="425"/>
      <c r="AJ22" s="425"/>
      <c r="AK22" s="425"/>
      <c r="AL22" s="415"/>
      <c r="AM22" s="589" t="s">
        <v>157</v>
      </c>
      <c r="AN22" s="590"/>
      <c r="AO22" s="590"/>
      <c r="AP22" s="590"/>
      <c r="AQ22" s="590"/>
      <c r="AR22" s="591"/>
      <c r="AS22" s="583" t="s">
        <v>154</v>
      </c>
      <c r="AT22" s="584"/>
      <c r="AU22" s="584"/>
      <c r="AV22" s="584"/>
      <c r="AW22" s="584"/>
      <c r="AX22" s="595"/>
      <c r="AY22" s="368" t="s">
        <v>158</v>
      </c>
      <c r="AZ22" s="369"/>
      <c r="BA22" s="369"/>
      <c r="BB22" s="369"/>
      <c r="BC22" s="369"/>
      <c r="BD22" s="369"/>
      <c r="BE22" s="369"/>
      <c r="BF22" s="369"/>
      <c r="BG22" s="369"/>
      <c r="BH22" s="369"/>
      <c r="BI22" s="369"/>
      <c r="BJ22" s="369"/>
      <c r="BK22" s="369"/>
      <c r="BL22" s="369"/>
      <c r="BM22" s="370"/>
      <c r="BN22" s="371">
        <v>8181257</v>
      </c>
      <c r="BO22" s="372"/>
      <c r="BP22" s="372"/>
      <c r="BQ22" s="372"/>
      <c r="BR22" s="372"/>
      <c r="BS22" s="372"/>
      <c r="BT22" s="372"/>
      <c r="BU22" s="373"/>
      <c r="BV22" s="371">
        <v>7315006</v>
      </c>
      <c r="BW22" s="372"/>
      <c r="BX22" s="372"/>
      <c r="BY22" s="372"/>
      <c r="BZ22" s="372"/>
      <c r="CA22" s="372"/>
      <c r="CB22" s="372"/>
      <c r="CC22" s="373"/>
      <c r="CD22" s="193"/>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0"/>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159</v>
      </c>
      <c r="AZ23" s="443"/>
      <c r="BA23" s="443"/>
      <c r="BB23" s="443"/>
      <c r="BC23" s="443"/>
      <c r="BD23" s="443"/>
      <c r="BE23" s="443"/>
      <c r="BF23" s="443"/>
      <c r="BG23" s="443"/>
      <c r="BH23" s="443"/>
      <c r="BI23" s="443"/>
      <c r="BJ23" s="443"/>
      <c r="BK23" s="443"/>
      <c r="BL23" s="443"/>
      <c r="BM23" s="444"/>
      <c r="BN23" s="408">
        <v>8085236</v>
      </c>
      <c r="BO23" s="409"/>
      <c r="BP23" s="409"/>
      <c r="BQ23" s="409"/>
      <c r="BR23" s="409"/>
      <c r="BS23" s="409"/>
      <c r="BT23" s="409"/>
      <c r="BU23" s="410"/>
      <c r="BV23" s="408">
        <v>7191997</v>
      </c>
      <c r="BW23" s="409"/>
      <c r="BX23" s="409"/>
      <c r="BY23" s="409"/>
      <c r="BZ23" s="409"/>
      <c r="CA23" s="409"/>
      <c r="CB23" s="409"/>
      <c r="CC23" s="410"/>
      <c r="CD23" s="193"/>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0"/>
      <c r="B24" s="579"/>
      <c r="C24" s="555"/>
      <c r="D24" s="556"/>
      <c r="E24" s="458" t="s">
        <v>160</v>
      </c>
      <c r="F24" s="438"/>
      <c r="G24" s="438"/>
      <c r="H24" s="438"/>
      <c r="I24" s="438"/>
      <c r="J24" s="438"/>
      <c r="K24" s="439"/>
      <c r="L24" s="459">
        <v>1</v>
      </c>
      <c r="M24" s="460"/>
      <c r="N24" s="460"/>
      <c r="O24" s="460"/>
      <c r="P24" s="502"/>
      <c r="Q24" s="459">
        <v>8700</v>
      </c>
      <c r="R24" s="460"/>
      <c r="S24" s="460"/>
      <c r="T24" s="460"/>
      <c r="U24" s="460"/>
      <c r="V24" s="502"/>
      <c r="W24" s="554"/>
      <c r="X24" s="555"/>
      <c r="Y24" s="556"/>
      <c r="Z24" s="458" t="s">
        <v>161</v>
      </c>
      <c r="AA24" s="438"/>
      <c r="AB24" s="438"/>
      <c r="AC24" s="438"/>
      <c r="AD24" s="438"/>
      <c r="AE24" s="438"/>
      <c r="AF24" s="438"/>
      <c r="AG24" s="439"/>
      <c r="AH24" s="459">
        <v>144</v>
      </c>
      <c r="AI24" s="460"/>
      <c r="AJ24" s="460"/>
      <c r="AK24" s="460"/>
      <c r="AL24" s="502"/>
      <c r="AM24" s="459">
        <v>404064</v>
      </c>
      <c r="AN24" s="460"/>
      <c r="AO24" s="460"/>
      <c r="AP24" s="460"/>
      <c r="AQ24" s="460"/>
      <c r="AR24" s="502"/>
      <c r="AS24" s="459">
        <v>2806</v>
      </c>
      <c r="AT24" s="460"/>
      <c r="AU24" s="460"/>
      <c r="AV24" s="460"/>
      <c r="AW24" s="460"/>
      <c r="AX24" s="461"/>
      <c r="AY24" s="524" t="s">
        <v>162</v>
      </c>
      <c r="AZ24" s="525"/>
      <c r="BA24" s="525"/>
      <c r="BB24" s="525"/>
      <c r="BC24" s="525"/>
      <c r="BD24" s="525"/>
      <c r="BE24" s="525"/>
      <c r="BF24" s="525"/>
      <c r="BG24" s="525"/>
      <c r="BH24" s="525"/>
      <c r="BI24" s="525"/>
      <c r="BJ24" s="525"/>
      <c r="BK24" s="525"/>
      <c r="BL24" s="525"/>
      <c r="BM24" s="526"/>
      <c r="BN24" s="408">
        <v>7795049</v>
      </c>
      <c r="BO24" s="409"/>
      <c r="BP24" s="409"/>
      <c r="BQ24" s="409"/>
      <c r="BR24" s="409"/>
      <c r="BS24" s="409"/>
      <c r="BT24" s="409"/>
      <c r="BU24" s="410"/>
      <c r="BV24" s="408">
        <v>6815745</v>
      </c>
      <c r="BW24" s="409"/>
      <c r="BX24" s="409"/>
      <c r="BY24" s="409"/>
      <c r="BZ24" s="409"/>
      <c r="CA24" s="409"/>
      <c r="CB24" s="409"/>
      <c r="CC24" s="410"/>
      <c r="CD24" s="193"/>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0"/>
      <c r="B25" s="579"/>
      <c r="C25" s="555"/>
      <c r="D25" s="556"/>
      <c r="E25" s="458" t="s">
        <v>163</v>
      </c>
      <c r="F25" s="438"/>
      <c r="G25" s="438"/>
      <c r="H25" s="438"/>
      <c r="I25" s="438"/>
      <c r="J25" s="438"/>
      <c r="K25" s="439"/>
      <c r="L25" s="459">
        <v>2</v>
      </c>
      <c r="M25" s="460"/>
      <c r="N25" s="460"/>
      <c r="O25" s="460"/>
      <c r="P25" s="502"/>
      <c r="Q25" s="459">
        <v>6530</v>
      </c>
      <c r="R25" s="460"/>
      <c r="S25" s="460"/>
      <c r="T25" s="460"/>
      <c r="U25" s="460"/>
      <c r="V25" s="502"/>
      <c r="W25" s="554"/>
      <c r="X25" s="555"/>
      <c r="Y25" s="556"/>
      <c r="Z25" s="458" t="s">
        <v>164</v>
      </c>
      <c r="AA25" s="438"/>
      <c r="AB25" s="438"/>
      <c r="AC25" s="438"/>
      <c r="AD25" s="438"/>
      <c r="AE25" s="438"/>
      <c r="AF25" s="438"/>
      <c r="AG25" s="439"/>
      <c r="AH25" s="459" t="s">
        <v>121</v>
      </c>
      <c r="AI25" s="460"/>
      <c r="AJ25" s="460"/>
      <c r="AK25" s="460"/>
      <c r="AL25" s="502"/>
      <c r="AM25" s="459" t="s">
        <v>121</v>
      </c>
      <c r="AN25" s="460"/>
      <c r="AO25" s="460"/>
      <c r="AP25" s="460"/>
      <c r="AQ25" s="460"/>
      <c r="AR25" s="502"/>
      <c r="AS25" s="459" t="s">
        <v>121</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2027533</v>
      </c>
      <c r="BO25" s="372"/>
      <c r="BP25" s="372"/>
      <c r="BQ25" s="372"/>
      <c r="BR25" s="372"/>
      <c r="BS25" s="372"/>
      <c r="BT25" s="372"/>
      <c r="BU25" s="373"/>
      <c r="BV25" s="371">
        <v>4586246</v>
      </c>
      <c r="BW25" s="372"/>
      <c r="BX25" s="372"/>
      <c r="BY25" s="372"/>
      <c r="BZ25" s="372"/>
      <c r="CA25" s="372"/>
      <c r="CB25" s="372"/>
      <c r="CC25" s="373"/>
      <c r="CD25" s="193"/>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0"/>
      <c r="B26" s="579"/>
      <c r="C26" s="555"/>
      <c r="D26" s="556"/>
      <c r="E26" s="458" t="s">
        <v>166</v>
      </c>
      <c r="F26" s="438"/>
      <c r="G26" s="438"/>
      <c r="H26" s="438"/>
      <c r="I26" s="438"/>
      <c r="J26" s="438"/>
      <c r="K26" s="439"/>
      <c r="L26" s="459">
        <v>1</v>
      </c>
      <c r="M26" s="460"/>
      <c r="N26" s="460"/>
      <c r="O26" s="460"/>
      <c r="P26" s="502"/>
      <c r="Q26" s="459">
        <v>6090</v>
      </c>
      <c r="R26" s="460"/>
      <c r="S26" s="460"/>
      <c r="T26" s="460"/>
      <c r="U26" s="460"/>
      <c r="V26" s="502"/>
      <c r="W26" s="554"/>
      <c r="X26" s="555"/>
      <c r="Y26" s="556"/>
      <c r="Z26" s="458" t="s">
        <v>167</v>
      </c>
      <c r="AA26" s="560"/>
      <c r="AB26" s="560"/>
      <c r="AC26" s="560"/>
      <c r="AD26" s="560"/>
      <c r="AE26" s="560"/>
      <c r="AF26" s="560"/>
      <c r="AG26" s="561"/>
      <c r="AH26" s="459">
        <v>4</v>
      </c>
      <c r="AI26" s="460"/>
      <c r="AJ26" s="460"/>
      <c r="AK26" s="460"/>
      <c r="AL26" s="502"/>
      <c r="AM26" s="459">
        <v>10784</v>
      </c>
      <c r="AN26" s="460"/>
      <c r="AO26" s="460"/>
      <c r="AP26" s="460"/>
      <c r="AQ26" s="460"/>
      <c r="AR26" s="502"/>
      <c r="AS26" s="459">
        <v>2696</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93"/>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0"/>
      <c r="B27" s="579"/>
      <c r="C27" s="555"/>
      <c r="D27" s="556"/>
      <c r="E27" s="458" t="s">
        <v>169</v>
      </c>
      <c r="F27" s="438"/>
      <c r="G27" s="438"/>
      <c r="H27" s="438"/>
      <c r="I27" s="438"/>
      <c r="J27" s="438"/>
      <c r="K27" s="439"/>
      <c r="L27" s="459">
        <v>1</v>
      </c>
      <c r="M27" s="460"/>
      <c r="N27" s="460"/>
      <c r="O27" s="460"/>
      <c r="P27" s="502"/>
      <c r="Q27" s="459">
        <v>3390</v>
      </c>
      <c r="R27" s="460"/>
      <c r="S27" s="460"/>
      <c r="T27" s="460"/>
      <c r="U27" s="460"/>
      <c r="V27" s="502"/>
      <c r="W27" s="554"/>
      <c r="X27" s="555"/>
      <c r="Y27" s="556"/>
      <c r="Z27" s="458" t="s">
        <v>170</v>
      </c>
      <c r="AA27" s="438"/>
      <c r="AB27" s="438"/>
      <c r="AC27" s="438"/>
      <c r="AD27" s="438"/>
      <c r="AE27" s="438"/>
      <c r="AF27" s="438"/>
      <c r="AG27" s="439"/>
      <c r="AH27" s="459">
        <v>2</v>
      </c>
      <c r="AI27" s="460"/>
      <c r="AJ27" s="460"/>
      <c r="AK27" s="460"/>
      <c r="AL27" s="502"/>
      <c r="AM27" s="459" t="s">
        <v>171</v>
      </c>
      <c r="AN27" s="460"/>
      <c r="AO27" s="460"/>
      <c r="AP27" s="460"/>
      <c r="AQ27" s="460"/>
      <c r="AR27" s="502"/>
      <c r="AS27" s="459" t="s">
        <v>171</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v>163348</v>
      </c>
      <c r="BO27" s="528"/>
      <c r="BP27" s="528"/>
      <c r="BQ27" s="528"/>
      <c r="BR27" s="528"/>
      <c r="BS27" s="528"/>
      <c r="BT27" s="528"/>
      <c r="BU27" s="529"/>
      <c r="BV27" s="527">
        <v>163346</v>
      </c>
      <c r="BW27" s="528"/>
      <c r="BX27" s="528"/>
      <c r="BY27" s="528"/>
      <c r="BZ27" s="528"/>
      <c r="CA27" s="528"/>
      <c r="CB27" s="528"/>
      <c r="CC27" s="529"/>
      <c r="CD27" s="195"/>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0"/>
      <c r="B28" s="579"/>
      <c r="C28" s="555"/>
      <c r="D28" s="556"/>
      <c r="E28" s="458" t="s">
        <v>173</v>
      </c>
      <c r="F28" s="438"/>
      <c r="G28" s="438"/>
      <c r="H28" s="438"/>
      <c r="I28" s="438"/>
      <c r="J28" s="438"/>
      <c r="K28" s="439"/>
      <c r="L28" s="459">
        <v>1</v>
      </c>
      <c r="M28" s="460"/>
      <c r="N28" s="460"/>
      <c r="O28" s="460"/>
      <c r="P28" s="502"/>
      <c r="Q28" s="459">
        <v>2890</v>
      </c>
      <c r="R28" s="460"/>
      <c r="S28" s="460"/>
      <c r="T28" s="460"/>
      <c r="U28" s="460"/>
      <c r="V28" s="502"/>
      <c r="W28" s="554"/>
      <c r="X28" s="555"/>
      <c r="Y28" s="556"/>
      <c r="Z28" s="458" t="s">
        <v>174</v>
      </c>
      <c r="AA28" s="438"/>
      <c r="AB28" s="438"/>
      <c r="AC28" s="438"/>
      <c r="AD28" s="438"/>
      <c r="AE28" s="438"/>
      <c r="AF28" s="438"/>
      <c r="AG28" s="439"/>
      <c r="AH28" s="459" t="s">
        <v>121</v>
      </c>
      <c r="AI28" s="460"/>
      <c r="AJ28" s="460"/>
      <c r="AK28" s="460"/>
      <c r="AL28" s="502"/>
      <c r="AM28" s="459" t="s">
        <v>121</v>
      </c>
      <c r="AN28" s="460"/>
      <c r="AO28" s="460"/>
      <c r="AP28" s="460"/>
      <c r="AQ28" s="460"/>
      <c r="AR28" s="502"/>
      <c r="AS28" s="459" t="s">
        <v>121</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11636940</v>
      </c>
      <c r="BO28" s="372"/>
      <c r="BP28" s="372"/>
      <c r="BQ28" s="372"/>
      <c r="BR28" s="372"/>
      <c r="BS28" s="372"/>
      <c r="BT28" s="372"/>
      <c r="BU28" s="373"/>
      <c r="BV28" s="371">
        <v>12116472</v>
      </c>
      <c r="BW28" s="372"/>
      <c r="BX28" s="372"/>
      <c r="BY28" s="372"/>
      <c r="BZ28" s="372"/>
      <c r="CA28" s="372"/>
      <c r="CB28" s="372"/>
      <c r="CC28" s="373"/>
      <c r="CD28" s="193"/>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0"/>
      <c r="B29" s="579"/>
      <c r="C29" s="555"/>
      <c r="D29" s="556"/>
      <c r="E29" s="458" t="s">
        <v>176</v>
      </c>
      <c r="F29" s="438"/>
      <c r="G29" s="438"/>
      <c r="H29" s="438"/>
      <c r="I29" s="438"/>
      <c r="J29" s="438"/>
      <c r="K29" s="439"/>
      <c r="L29" s="459">
        <v>10</v>
      </c>
      <c r="M29" s="460"/>
      <c r="N29" s="460"/>
      <c r="O29" s="460"/>
      <c r="P29" s="502"/>
      <c r="Q29" s="459">
        <v>2740</v>
      </c>
      <c r="R29" s="460"/>
      <c r="S29" s="460"/>
      <c r="T29" s="460"/>
      <c r="U29" s="460"/>
      <c r="V29" s="502"/>
      <c r="W29" s="557"/>
      <c r="X29" s="558"/>
      <c r="Y29" s="559"/>
      <c r="Z29" s="458" t="s">
        <v>177</v>
      </c>
      <c r="AA29" s="438"/>
      <c r="AB29" s="438"/>
      <c r="AC29" s="438"/>
      <c r="AD29" s="438"/>
      <c r="AE29" s="438"/>
      <c r="AF29" s="438"/>
      <c r="AG29" s="439"/>
      <c r="AH29" s="459">
        <v>146</v>
      </c>
      <c r="AI29" s="460"/>
      <c r="AJ29" s="460"/>
      <c r="AK29" s="460"/>
      <c r="AL29" s="502"/>
      <c r="AM29" s="459">
        <v>412172</v>
      </c>
      <c r="AN29" s="460"/>
      <c r="AO29" s="460"/>
      <c r="AP29" s="460"/>
      <c r="AQ29" s="460"/>
      <c r="AR29" s="502"/>
      <c r="AS29" s="459">
        <v>2823</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v>15369</v>
      </c>
      <c r="BO29" s="409"/>
      <c r="BP29" s="409"/>
      <c r="BQ29" s="409"/>
      <c r="BR29" s="409"/>
      <c r="BS29" s="409"/>
      <c r="BT29" s="409"/>
      <c r="BU29" s="410"/>
      <c r="BV29" s="408">
        <v>15369</v>
      </c>
      <c r="BW29" s="409"/>
      <c r="BX29" s="409"/>
      <c r="BY29" s="409"/>
      <c r="BZ29" s="409"/>
      <c r="CA29" s="409"/>
      <c r="CB29" s="409"/>
      <c r="CC29" s="410"/>
      <c r="CD29" s="195"/>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0"/>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94.8</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6224558</v>
      </c>
      <c r="BO30" s="528"/>
      <c r="BP30" s="528"/>
      <c r="BQ30" s="528"/>
      <c r="BR30" s="528"/>
      <c r="BS30" s="528"/>
      <c r="BT30" s="528"/>
      <c r="BU30" s="529"/>
      <c r="BV30" s="527">
        <v>5475406</v>
      </c>
      <c r="BW30" s="528"/>
      <c r="BX30" s="528"/>
      <c r="BY30" s="528"/>
      <c r="BZ30" s="528"/>
      <c r="CA30" s="528"/>
      <c r="CB30" s="528"/>
      <c r="CC30" s="529"/>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3"/>
    </row>
    <row r="33" spans="1:113" ht="13.5" customHeight="1" x14ac:dyDescent="0.15">
      <c r="A33" s="180"/>
      <c r="B33" s="204"/>
      <c r="C33" s="432" t="s">
        <v>186</v>
      </c>
      <c r="D33" s="432"/>
      <c r="E33" s="397" t="s">
        <v>187</v>
      </c>
      <c r="F33" s="397"/>
      <c r="G33" s="397"/>
      <c r="H33" s="397"/>
      <c r="I33" s="397"/>
      <c r="J33" s="397"/>
      <c r="K33" s="397"/>
      <c r="L33" s="397"/>
      <c r="M33" s="397"/>
      <c r="N33" s="397"/>
      <c r="O33" s="397"/>
      <c r="P33" s="397"/>
      <c r="Q33" s="397"/>
      <c r="R33" s="397"/>
      <c r="S33" s="397"/>
      <c r="T33" s="205"/>
      <c r="U33" s="432" t="s">
        <v>186</v>
      </c>
      <c r="V33" s="432"/>
      <c r="W33" s="397" t="s">
        <v>187</v>
      </c>
      <c r="X33" s="397"/>
      <c r="Y33" s="397"/>
      <c r="Z33" s="397"/>
      <c r="AA33" s="397"/>
      <c r="AB33" s="397"/>
      <c r="AC33" s="397"/>
      <c r="AD33" s="397"/>
      <c r="AE33" s="397"/>
      <c r="AF33" s="397"/>
      <c r="AG33" s="397"/>
      <c r="AH33" s="397"/>
      <c r="AI33" s="397"/>
      <c r="AJ33" s="397"/>
      <c r="AK33" s="397"/>
      <c r="AL33" s="205"/>
      <c r="AM33" s="432" t="s">
        <v>186</v>
      </c>
      <c r="AN33" s="432"/>
      <c r="AO33" s="397" t="s">
        <v>187</v>
      </c>
      <c r="AP33" s="397"/>
      <c r="AQ33" s="397"/>
      <c r="AR33" s="397"/>
      <c r="AS33" s="397"/>
      <c r="AT33" s="397"/>
      <c r="AU33" s="397"/>
      <c r="AV33" s="397"/>
      <c r="AW33" s="397"/>
      <c r="AX33" s="397"/>
      <c r="AY33" s="397"/>
      <c r="AZ33" s="397"/>
      <c r="BA33" s="397"/>
      <c r="BB33" s="397"/>
      <c r="BC33" s="397"/>
      <c r="BD33" s="206"/>
      <c r="BE33" s="397" t="s">
        <v>188</v>
      </c>
      <c r="BF33" s="397"/>
      <c r="BG33" s="397" t="s">
        <v>189</v>
      </c>
      <c r="BH33" s="397"/>
      <c r="BI33" s="397"/>
      <c r="BJ33" s="397"/>
      <c r="BK33" s="397"/>
      <c r="BL33" s="397"/>
      <c r="BM33" s="397"/>
      <c r="BN33" s="397"/>
      <c r="BO33" s="397"/>
      <c r="BP33" s="397"/>
      <c r="BQ33" s="397"/>
      <c r="BR33" s="397"/>
      <c r="BS33" s="397"/>
      <c r="BT33" s="397"/>
      <c r="BU33" s="397"/>
      <c r="BV33" s="206"/>
      <c r="BW33" s="432" t="s">
        <v>188</v>
      </c>
      <c r="BX33" s="432"/>
      <c r="BY33" s="397" t="s">
        <v>190</v>
      </c>
      <c r="BZ33" s="397"/>
      <c r="CA33" s="397"/>
      <c r="CB33" s="397"/>
      <c r="CC33" s="397"/>
      <c r="CD33" s="397"/>
      <c r="CE33" s="397"/>
      <c r="CF33" s="397"/>
      <c r="CG33" s="397"/>
      <c r="CH33" s="397"/>
      <c r="CI33" s="397"/>
      <c r="CJ33" s="397"/>
      <c r="CK33" s="397"/>
      <c r="CL33" s="397"/>
      <c r="CM33" s="397"/>
      <c r="CN33" s="205"/>
      <c r="CO33" s="432" t="s">
        <v>186</v>
      </c>
      <c r="CP33" s="432"/>
      <c r="CQ33" s="397" t="s">
        <v>191</v>
      </c>
      <c r="CR33" s="397"/>
      <c r="CS33" s="397"/>
      <c r="CT33" s="397"/>
      <c r="CU33" s="397"/>
      <c r="CV33" s="397"/>
      <c r="CW33" s="397"/>
      <c r="CX33" s="397"/>
      <c r="CY33" s="397"/>
      <c r="CZ33" s="397"/>
      <c r="DA33" s="397"/>
      <c r="DB33" s="397"/>
      <c r="DC33" s="397"/>
      <c r="DD33" s="397"/>
      <c r="DE33" s="397"/>
      <c r="DF33" s="205"/>
      <c r="DG33" s="597" t="s">
        <v>192</v>
      </c>
      <c r="DH33" s="597"/>
      <c r="DI33" s="207"/>
    </row>
    <row r="34" spans="1:113" ht="32.25" customHeight="1" x14ac:dyDescent="0.15">
      <c r="A34" s="180"/>
      <c r="B34" s="204"/>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0"/>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0"/>
      <c r="AM34" s="598">
        <f>IF(AO34="","",MAX(C34:D43,U34:V43)+1)</f>
        <v>5</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80"/>
      <c r="BE34" s="598">
        <f>IF(BG34="","",MAX(C34:D43,U34:V43,AM34:AN43)+1)</f>
        <v>7</v>
      </c>
      <c r="BF34" s="598"/>
      <c r="BG34" s="599" t="str">
        <f>IF('各会計、関係団体の財政状況及び健全化判断比率'!B33="","",'各会計、関係団体の財政状況及び健全化判断比率'!B33)</f>
        <v>地方卸売市場特別会計</v>
      </c>
      <c r="BH34" s="599"/>
      <c r="BI34" s="599"/>
      <c r="BJ34" s="599"/>
      <c r="BK34" s="599"/>
      <c r="BL34" s="599"/>
      <c r="BM34" s="599"/>
      <c r="BN34" s="599"/>
      <c r="BO34" s="599"/>
      <c r="BP34" s="599"/>
      <c r="BQ34" s="599"/>
      <c r="BR34" s="599"/>
      <c r="BS34" s="599"/>
      <c r="BT34" s="599"/>
      <c r="BU34" s="599"/>
      <c r="BV34" s="180"/>
      <c r="BW34" s="598">
        <f>IF(BY34="","",MAX(C34:D43,U34:V43,AM34:AN43,BE34:BF43)+1)</f>
        <v>8</v>
      </c>
      <c r="BX34" s="598"/>
      <c r="BY34" s="599" t="str">
        <f>IF('各会計、関係団体の財政状況及び健全化判断比率'!B68="","",'各会計、関係団体の財政状況及び健全化判断比率'!B68)</f>
        <v>石巻地区広域行政事務組合</v>
      </c>
      <c r="BZ34" s="599"/>
      <c r="CA34" s="599"/>
      <c r="CB34" s="599"/>
      <c r="CC34" s="599"/>
      <c r="CD34" s="599"/>
      <c r="CE34" s="599"/>
      <c r="CF34" s="599"/>
      <c r="CG34" s="599"/>
      <c r="CH34" s="599"/>
      <c r="CI34" s="599"/>
      <c r="CJ34" s="599"/>
      <c r="CK34" s="599"/>
      <c r="CL34" s="599"/>
      <c r="CM34" s="599"/>
      <c r="CN34" s="180"/>
      <c r="CO34" s="598">
        <f>IF(CQ34="","",MAX(C34:D43,U34:V43,AM34:AN43,BE34:BF43,BW34:BX43)+1)</f>
        <v>13</v>
      </c>
      <c r="CP34" s="598"/>
      <c r="CQ34" s="599" t="str">
        <f>IF('各会計、関係団体の財政状況及び健全化判断比率'!BS7="","",'各会計、関係団体の財政状況及び健全化判断比率'!BS7)</f>
        <v>シーパル女川汽船</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7"/>
    </row>
    <row r="35" spans="1:113" ht="32.25" customHeight="1" x14ac:dyDescent="0.15">
      <c r="A35" s="180"/>
      <c r="B35" s="204"/>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0"/>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80"/>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80"/>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0"/>
      <c r="BW35" s="598">
        <f t="shared" ref="BW35:BW43" si="2">IF(BY35="","",BW34+1)</f>
        <v>9</v>
      </c>
      <c r="BX35" s="598"/>
      <c r="BY35" s="599" t="str">
        <f>IF('各会計、関係団体の財政状況及び健全化判断比率'!B69="","",'各会計、関係団体の財政状況及び健全化判断比率'!B69)</f>
        <v>宮城県市町村職員退職手当組合</v>
      </c>
      <c r="BZ35" s="599"/>
      <c r="CA35" s="599"/>
      <c r="CB35" s="599"/>
      <c r="CC35" s="599"/>
      <c r="CD35" s="599"/>
      <c r="CE35" s="599"/>
      <c r="CF35" s="599"/>
      <c r="CG35" s="599"/>
      <c r="CH35" s="599"/>
      <c r="CI35" s="599"/>
      <c r="CJ35" s="599"/>
      <c r="CK35" s="599"/>
      <c r="CL35" s="599"/>
      <c r="CM35" s="599"/>
      <c r="CN35" s="180"/>
      <c r="CO35" s="598">
        <f t="shared" ref="CO35:CO43" si="3">IF(CQ35="","",CO34+1)</f>
        <v>14</v>
      </c>
      <c r="CP35" s="598"/>
      <c r="CQ35" s="599" t="str">
        <f>IF('各会計、関係団体の財政状況及び健全化判断比率'!BS8="","",'各会計、関係団体の財政状況及び健全化判断比率'!BS8)</f>
        <v>女川観光ホテル</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7"/>
    </row>
    <row r="36" spans="1:113" ht="32.25" customHeight="1" x14ac:dyDescent="0.15">
      <c r="A36" s="180"/>
      <c r="B36" s="204"/>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0"/>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0"/>
      <c r="AM36" s="598" t="str">
        <f t="shared" si="0"/>
        <v/>
      </c>
      <c r="AN36" s="598"/>
      <c r="AO36" s="599"/>
      <c r="AP36" s="599"/>
      <c r="AQ36" s="599"/>
      <c r="AR36" s="599"/>
      <c r="AS36" s="599"/>
      <c r="AT36" s="599"/>
      <c r="AU36" s="599"/>
      <c r="AV36" s="599"/>
      <c r="AW36" s="599"/>
      <c r="AX36" s="599"/>
      <c r="AY36" s="599"/>
      <c r="AZ36" s="599"/>
      <c r="BA36" s="599"/>
      <c r="BB36" s="599"/>
      <c r="BC36" s="599"/>
      <c r="BD36" s="180"/>
      <c r="BE36" s="598" t="str">
        <f t="shared" si="1"/>
        <v/>
      </c>
      <c r="BF36" s="598"/>
      <c r="BG36" s="599"/>
      <c r="BH36" s="599"/>
      <c r="BI36" s="599"/>
      <c r="BJ36" s="599"/>
      <c r="BK36" s="599"/>
      <c r="BL36" s="599"/>
      <c r="BM36" s="599"/>
      <c r="BN36" s="599"/>
      <c r="BO36" s="599"/>
      <c r="BP36" s="599"/>
      <c r="BQ36" s="599"/>
      <c r="BR36" s="599"/>
      <c r="BS36" s="599"/>
      <c r="BT36" s="599"/>
      <c r="BU36" s="599"/>
      <c r="BV36" s="180"/>
      <c r="BW36" s="598">
        <f t="shared" si="2"/>
        <v>10</v>
      </c>
      <c r="BX36" s="598"/>
      <c r="BY36" s="599" t="str">
        <f>IF('各会計、関係団体の財政状況及び健全化判断比率'!B70="","",'各会計、関係団体の財政状況及び健全化判断比率'!B70)</f>
        <v>宮城県後期高齢者医療広域連合</v>
      </c>
      <c r="BZ36" s="599"/>
      <c r="CA36" s="599"/>
      <c r="CB36" s="599"/>
      <c r="CC36" s="599"/>
      <c r="CD36" s="599"/>
      <c r="CE36" s="599"/>
      <c r="CF36" s="599"/>
      <c r="CG36" s="599"/>
      <c r="CH36" s="599"/>
      <c r="CI36" s="599"/>
      <c r="CJ36" s="599"/>
      <c r="CK36" s="599"/>
      <c r="CL36" s="599"/>
      <c r="CM36" s="599"/>
      <c r="CN36" s="180"/>
      <c r="CO36" s="598">
        <f t="shared" si="3"/>
        <v>15</v>
      </c>
      <c r="CP36" s="598"/>
      <c r="CQ36" s="599" t="str">
        <f>IF('各会計、関係団体の財政状況及び健全化判断比率'!BS9="","",'各会計、関係団体の財政状況及び健全化判断比率'!BS9)</f>
        <v>女川魚市場</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7"/>
    </row>
    <row r="37" spans="1:113" ht="32.25" customHeight="1" x14ac:dyDescent="0.15">
      <c r="A37" s="180"/>
      <c r="B37" s="204"/>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0"/>
      <c r="U37" s="598" t="str">
        <f t="shared" si="4"/>
        <v/>
      </c>
      <c r="V37" s="598"/>
      <c r="W37" s="599"/>
      <c r="X37" s="599"/>
      <c r="Y37" s="599"/>
      <c r="Z37" s="599"/>
      <c r="AA37" s="599"/>
      <c r="AB37" s="599"/>
      <c r="AC37" s="599"/>
      <c r="AD37" s="599"/>
      <c r="AE37" s="599"/>
      <c r="AF37" s="599"/>
      <c r="AG37" s="599"/>
      <c r="AH37" s="599"/>
      <c r="AI37" s="599"/>
      <c r="AJ37" s="599"/>
      <c r="AK37" s="599"/>
      <c r="AL37" s="180"/>
      <c r="AM37" s="598" t="str">
        <f t="shared" si="0"/>
        <v/>
      </c>
      <c r="AN37" s="598"/>
      <c r="AO37" s="599"/>
      <c r="AP37" s="599"/>
      <c r="AQ37" s="599"/>
      <c r="AR37" s="599"/>
      <c r="AS37" s="599"/>
      <c r="AT37" s="599"/>
      <c r="AU37" s="599"/>
      <c r="AV37" s="599"/>
      <c r="AW37" s="599"/>
      <c r="AX37" s="599"/>
      <c r="AY37" s="599"/>
      <c r="AZ37" s="599"/>
      <c r="BA37" s="599"/>
      <c r="BB37" s="599"/>
      <c r="BC37" s="599"/>
      <c r="BD37" s="180"/>
      <c r="BE37" s="598" t="str">
        <f t="shared" si="1"/>
        <v/>
      </c>
      <c r="BF37" s="598"/>
      <c r="BG37" s="599"/>
      <c r="BH37" s="599"/>
      <c r="BI37" s="599"/>
      <c r="BJ37" s="599"/>
      <c r="BK37" s="599"/>
      <c r="BL37" s="599"/>
      <c r="BM37" s="599"/>
      <c r="BN37" s="599"/>
      <c r="BO37" s="599"/>
      <c r="BP37" s="599"/>
      <c r="BQ37" s="599"/>
      <c r="BR37" s="599"/>
      <c r="BS37" s="599"/>
      <c r="BT37" s="599"/>
      <c r="BU37" s="599"/>
      <c r="BV37" s="180"/>
      <c r="BW37" s="598">
        <f t="shared" si="2"/>
        <v>11</v>
      </c>
      <c r="BX37" s="598"/>
      <c r="BY37" s="599" t="str">
        <f>IF('各会計、関係団体の財政状況及び健全化判断比率'!B71="","",'各会計、関係団体の財政状況及び健全化判断比率'!B71)</f>
        <v>宮城県市町村非常勤消防団員補償報償組合</v>
      </c>
      <c r="BZ37" s="599"/>
      <c r="CA37" s="599"/>
      <c r="CB37" s="599"/>
      <c r="CC37" s="599"/>
      <c r="CD37" s="599"/>
      <c r="CE37" s="599"/>
      <c r="CF37" s="599"/>
      <c r="CG37" s="599"/>
      <c r="CH37" s="599"/>
      <c r="CI37" s="599"/>
      <c r="CJ37" s="599"/>
      <c r="CK37" s="599"/>
      <c r="CL37" s="599"/>
      <c r="CM37" s="599"/>
      <c r="CN37" s="180"/>
      <c r="CO37" s="598">
        <f t="shared" si="3"/>
        <v>16</v>
      </c>
      <c r="CP37" s="598"/>
      <c r="CQ37" s="599" t="str">
        <f>IF('各会計、関係団体の財政状況及び健全化判断比率'!BS10="","",'各会計、関係団体の財政状況及び健全化判断比率'!BS10)</f>
        <v>女川みらい創造</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7"/>
    </row>
    <row r="38" spans="1:113" ht="32.25" customHeight="1" x14ac:dyDescent="0.15">
      <c r="A38" s="180"/>
      <c r="B38" s="204"/>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0"/>
      <c r="U38" s="598" t="str">
        <f t="shared" si="4"/>
        <v/>
      </c>
      <c r="V38" s="598"/>
      <c r="W38" s="599"/>
      <c r="X38" s="599"/>
      <c r="Y38" s="599"/>
      <c r="Z38" s="599"/>
      <c r="AA38" s="599"/>
      <c r="AB38" s="599"/>
      <c r="AC38" s="599"/>
      <c r="AD38" s="599"/>
      <c r="AE38" s="599"/>
      <c r="AF38" s="599"/>
      <c r="AG38" s="599"/>
      <c r="AH38" s="599"/>
      <c r="AI38" s="599"/>
      <c r="AJ38" s="599"/>
      <c r="AK38" s="599"/>
      <c r="AL38" s="180"/>
      <c r="AM38" s="598" t="str">
        <f t="shared" si="0"/>
        <v/>
      </c>
      <c r="AN38" s="598"/>
      <c r="AO38" s="599"/>
      <c r="AP38" s="599"/>
      <c r="AQ38" s="599"/>
      <c r="AR38" s="599"/>
      <c r="AS38" s="599"/>
      <c r="AT38" s="599"/>
      <c r="AU38" s="599"/>
      <c r="AV38" s="599"/>
      <c r="AW38" s="599"/>
      <c r="AX38" s="599"/>
      <c r="AY38" s="599"/>
      <c r="AZ38" s="599"/>
      <c r="BA38" s="599"/>
      <c r="BB38" s="599"/>
      <c r="BC38" s="599"/>
      <c r="BD38" s="180"/>
      <c r="BE38" s="598" t="str">
        <f t="shared" si="1"/>
        <v/>
      </c>
      <c r="BF38" s="598"/>
      <c r="BG38" s="599"/>
      <c r="BH38" s="599"/>
      <c r="BI38" s="599"/>
      <c r="BJ38" s="599"/>
      <c r="BK38" s="599"/>
      <c r="BL38" s="599"/>
      <c r="BM38" s="599"/>
      <c r="BN38" s="599"/>
      <c r="BO38" s="599"/>
      <c r="BP38" s="599"/>
      <c r="BQ38" s="599"/>
      <c r="BR38" s="599"/>
      <c r="BS38" s="599"/>
      <c r="BT38" s="599"/>
      <c r="BU38" s="599"/>
      <c r="BV38" s="180"/>
      <c r="BW38" s="598">
        <f t="shared" si="2"/>
        <v>12</v>
      </c>
      <c r="BX38" s="598"/>
      <c r="BY38" s="599" t="str">
        <f>IF('各会計、関係団体の財政状況及び健全化判断比率'!B72="","",'各会計、関係団体の財政状況及び健全化判断比率'!B72)</f>
        <v>宮城県市町村自治振興センター</v>
      </c>
      <c r="BZ38" s="599"/>
      <c r="CA38" s="599"/>
      <c r="CB38" s="599"/>
      <c r="CC38" s="599"/>
      <c r="CD38" s="599"/>
      <c r="CE38" s="599"/>
      <c r="CF38" s="599"/>
      <c r="CG38" s="599"/>
      <c r="CH38" s="599"/>
      <c r="CI38" s="599"/>
      <c r="CJ38" s="599"/>
      <c r="CK38" s="599"/>
      <c r="CL38" s="599"/>
      <c r="CM38" s="599"/>
      <c r="CN38" s="180"/>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7"/>
    </row>
    <row r="39" spans="1:113" ht="32.25" customHeight="1" x14ac:dyDescent="0.15">
      <c r="A39" s="180"/>
      <c r="B39" s="204"/>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0"/>
      <c r="U39" s="598" t="str">
        <f t="shared" si="4"/>
        <v/>
      </c>
      <c r="V39" s="598"/>
      <c r="W39" s="599"/>
      <c r="X39" s="599"/>
      <c r="Y39" s="599"/>
      <c r="Z39" s="599"/>
      <c r="AA39" s="599"/>
      <c r="AB39" s="599"/>
      <c r="AC39" s="599"/>
      <c r="AD39" s="599"/>
      <c r="AE39" s="599"/>
      <c r="AF39" s="599"/>
      <c r="AG39" s="599"/>
      <c r="AH39" s="599"/>
      <c r="AI39" s="599"/>
      <c r="AJ39" s="599"/>
      <c r="AK39" s="599"/>
      <c r="AL39" s="180"/>
      <c r="AM39" s="598" t="str">
        <f t="shared" si="0"/>
        <v/>
      </c>
      <c r="AN39" s="598"/>
      <c r="AO39" s="599"/>
      <c r="AP39" s="599"/>
      <c r="AQ39" s="599"/>
      <c r="AR39" s="599"/>
      <c r="AS39" s="599"/>
      <c r="AT39" s="599"/>
      <c r="AU39" s="599"/>
      <c r="AV39" s="599"/>
      <c r="AW39" s="599"/>
      <c r="AX39" s="599"/>
      <c r="AY39" s="599"/>
      <c r="AZ39" s="599"/>
      <c r="BA39" s="599"/>
      <c r="BB39" s="599"/>
      <c r="BC39" s="599"/>
      <c r="BD39" s="180"/>
      <c r="BE39" s="598" t="str">
        <f t="shared" si="1"/>
        <v/>
      </c>
      <c r="BF39" s="598"/>
      <c r="BG39" s="599"/>
      <c r="BH39" s="599"/>
      <c r="BI39" s="599"/>
      <c r="BJ39" s="599"/>
      <c r="BK39" s="599"/>
      <c r="BL39" s="599"/>
      <c r="BM39" s="599"/>
      <c r="BN39" s="599"/>
      <c r="BO39" s="599"/>
      <c r="BP39" s="599"/>
      <c r="BQ39" s="599"/>
      <c r="BR39" s="599"/>
      <c r="BS39" s="599"/>
      <c r="BT39" s="599"/>
      <c r="BU39" s="599"/>
      <c r="BV39" s="180"/>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80"/>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7"/>
    </row>
    <row r="40" spans="1:113" ht="32.25" customHeight="1" x14ac:dyDescent="0.15">
      <c r="A40" s="180"/>
      <c r="B40" s="204"/>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0"/>
      <c r="U40" s="598" t="str">
        <f t="shared" si="4"/>
        <v/>
      </c>
      <c r="V40" s="598"/>
      <c r="W40" s="599"/>
      <c r="X40" s="599"/>
      <c r="Y40" s="599"/>
      <c r="Z40" s="599"/>
      <c r="AA40" s="599"/>
      <c r="AB40" s="599"/>
      <c r="AC40" s="599"/>
      <c r="AD40" s="599"/>
      <c r="AE40" s="599"/>
      <c r="AF40" s="599"/>
      <c r="AG40" s="599"/>
      <c r="AH40" s="599"/>
      <c r="AI40" s="599"/>
      <c r="AJ40" s="599"/>
      <c r="AK40" s="599"/>
      <c r="AL40" s="180"/>
      <c r="AM40" s="598" t="str">
        <f t="shared" si="0"/>
        <v/>
      </c>
      <c r="AN40" s="598"/>
      <c r="AO40" s="599"/>
      <c r="AP40" s="599"/>
      <c r="AQ40" s="599"/>
      <c r="AR40" s="599"/>
      <c r="AS40" s="599"/>
      <c r="AT40" s="599"/>
      <c r="AU40" s="599"/>
      <c r="AV40" s="599"/>
      <c r="AW40" s="599"/>
      <c r="AX40" s="599"/>
      <c r="AY40" s="599"/>
      <c r="AZ40" s="599"/>
      <c r="BA40" s="599"/>
      <c r="BB40" s="599"/>
      <c r="BC40" s="599"/>
      <c r="BD40" s="180"/>
      <c r="BE40" s="598" t="str">
        <f t="shared" si="1"/>
        <v/>
      </c>
      <c r="BF40" s="598"/>
      <c r="BG40" s="599"/>
      <c r="BH40" s="599"/>
      <c r="BI40" s="599"/>
      <c r="BJ40" s="599"/>
      <c r="BK40" s="599"/>
      <c r="BL40" s="599"/>
      <c r="BM40" s="599"/>
      <c r="BN40" s="599"/>
      <c r="BO40" s="599"/>
      <c r="BP40" s="599"/>
      <c r="BQ40" s="599"/>
      <c r="BR40" s="599"/>
      <c r="BS40" s="599"/>
      <c r="BT40" s="599"/>
      <c r="BU40" s="599"/>
      <c r="BV40" s="180"/>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80"/>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7"/>
    </row>
    <row r="41" spans="1:113" ht="32.25" customHeight="1" x14ac:dyDescent="0.15">
      <c r="A41" s="180"/>
      <c r="B41" s="204"/>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0"/>
      <c r="U41" s="598" t="str">
        <f t="shared" si="4"/>
        <v/>
      </c>
      <c r="V41" s="598"/>
      <c r="W41" s="599"/>
      <c r="X41" s="599"/>
      <c r="Y41" s="599"/>
      <c r="Z41" s="599"/>
      <c r="AA41" s="599"/>
      <c r="AB41" s="599"/>
      <c r="AC41" s="599"/>
      <c r="AD41" s="599"/>
      <c r="AE41" s="599"/>
      <c r="AF41" s="599"/>
      <c r="AG41" s="599"/>
      <c r="AH41" s="599"/>
      <c r="AI41" s="599"/>
      <c r="AJ41" s="599"/>
      <c r="AK41" s="599"/>
      <c r="AL41" s="180"/>
      <c r="AM41" s="598" t="str">
        <f t="shared" si="0"/>
        <v/>
      </c>
      <c r="AN41" s="598"/>
      <c r="AO41" s="599"/>
      <c r="AP41" s="599"/>
      <c r="AQ41" s="599"/>
      <c r="AR41" s="599"/>
      <c r="AS41" s="599"/>
      <c r="AT41" s="599"/>
      <c r="AU41" s="599"/>
      <c r="AV41" s="599"/>
      <c r="AW41" s="599"/>
      <c r="AX41" s="599"/>
      <c r="AY41" s="599"/>
      <c r="AZ41" s="599"/>
      <c r="BA41" s="599"/>
      <c r="BB41" s="599"/>
      <c r="BC41" s="599"/>
      <c r="BD41" s="180"/>
      <c r="BE41" s="598" t="str">
        <f t="shared" si="1"/>
        <v/>
      </c>
      <c r="BF41" s="598"/>
      <c r="BG41" s="599"/>
      <c r="BH41" s="599"/>
      <c r="BI41" s="599"/>
      <c r="BJ41" s="599"/>
      <c r="BK41" s="599"/>
      <c r="BL41" s="599"/>
      <c r="BM41" s="599"/>
      <c r="BN41" s="599"/>
      <c r="BO41" s="599"/>
      <c r="BP41" s="599"/>
      <c r="BQ41" s="599"/>
      <c r="BR41" s="599"/>
      <c r="BS41" s="599"/>
      <c r="BT41" s="599"/>
      <c r="BU41" s="599"/>
      <c r="BV41" s="180"/>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80"/>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7"/>
    </row>
    <row r="42" spans="1:113" ht="32.25" customHeight="1" x14ac:dyDescent="0.15">
      <c r="B42" s="204"/>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0"/>
      <c r="U42" s="598" t="str">
        <f t="shared" si="4"/>
        <v/>
      </c>
      <c r="V42" s="598"/>
      <c r="W42" s="599"/>
      <c r="X42" s="599"/>
      <c r="Y42" s="599"/>
      <c r="Z42" s="599"/>
      <c r="AA42" s="599"/>
      <c r="AB42" s="599"/>
      <c r="AC42" s="599"/>
      <c r="AD42" s="599"/>
      <c r="AE42" s="599"/>
      <c r="AF42" s="599"/>
      <c r="AG42" s="599"/>
      <c r="AH42" s="599"/>
      <c r="AI42" s="599"/>
      <c r="AJ42" s="599"/>
      <c r="AK42" s="599"/>
      <c r="AL42" s="180"/>
      <c r="AM42" s="598" t="str">
        <f t="shared" si="0"/>
        <v/>
      </c>
      <c r="AN42" s="598"/>
      <c r="AO42" s="599"/>
      <c r="AP42" s="599"/>
      <c r="AQ42" s="599"/>
      <c r="AR42" s="599"/>
      <c r="AS42" s="599"/>
      <c r="AT42" s="599"/>
      <c r="AU42" s="599"/>
      <c r="AV42" s="599"/>
      <c r="AW42" s="599"/>
      <c r="AX42" s="599"/>
      <c r="AY42" s="599"/>
      <c r="AZ42" s="599"/>
      <c r="BA42" s="599"/>
      <c r="BB42" s="599"/>
      <c r="BC42" s="599"/>
      <c r="BD42" s="180"/>
      <c r="BE42" s="598" t="str">
        <f t="shared" si="1"/>
        <v/>
      </c>
      <c r="BF42" s="598"/>
      <c r="BG42" s="599"/>
      <c r="BH42" s="599"/>
      <c r="BI42" s="599"/>
      <c r="BJ42" s="599"/>
      <c r="BK42" s="599"/>
      <c r="BL42" s="599"/>
      <c r="BM42" s="599"/>
      <c r="BN42" s="599"/>
      <c r="BO42" s="599"/>
      <c r="BP42" s="599"/>
      <c r="BQ42" s="599"/>
      <c r="BR42" s="599"/>
      <c r="BS42" s="599"/>
      <c r="BT42" s="599"/>
      <c r="BU42" s="599"/>
      <c r="BV42" s="180"/>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0"/>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7"/>
    </row>
    <row r="43" spans="1:113" ht="32.25" customHeight="1" x14ac:dyDescent="0.15">
      <c r="B43" s="204"/>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0"/>
      <c r="U43" s="598" t="str">
        <f t="shared" si="4"/>
        <v/>
      </c>
      <c r="V43" s="598"/>
      <c r="W43" s="599"/>
      <c r="X43" s="599"/>
      <c r="Y43" s="599"/>
      <c r="Z43" s="599"/>
      <c r="AA43" s="599"/>
      <c r="AB43" s="599"/>
      <c r="AC43" s="599"/>
      <c r="AD43" s="599"/>
      <c r="AE43" s="599"/>
      <c r="AF43" s="599"/>
      <c r="AG43" s="599"/>
      <c r="AH43" s="599"/>
      <c r="AI43" s="599"/>
      <c r="AJ43" s="599"/>
      <c r="AK43" s="599"/>
      <c r="AL43" s="180"/>
      <c r="AM43" s="598" t="str">
        <f t="shared" si="0"/>
        <v/>
      </c>
      <c r="AN43" s="598"/>
      <c r="AO43" s="599"/>
      <c r="AP43" s="599"/>
      <c r="AQ43" s="599"/>
      <c r="AR43" s="599"/>
      <c r="AS43" s="599"/>
      <c r="AT43" s="599"/>
      <c r="AU43" s="599"/>
      <c r="AV43" s="599"/>
      <c r="AW43" s="599"/>
      <c r="AX43" s="599"/>
      <c r="AY43" s="599"/>
      <c r="AZ43" s="599"/>
      <c r="BA43" s="599"/>
      <c r="BB43" s="599"/>
      <c r="BC43" s="599"/>
      <c r="BD43" s="180"/>
      <c r="BE43" s="598" t="str">
        <f t="shared" si="1"/>
        <v/>
      </c>
      <c r="BF43" s="598"/>
      <c r="BG43" s="599"/>
      <c r="BH43" s="599"/>
      <c r="BI43" s="599"/>
      <c r="BJ43" s="599"/>
      <c r="BK43" s="599"/>
      <c r="BL43" s="599"/>
      <c r="BM43" s="599"/>
      <c r="BN43" s="599"/>
      <c r="BO43" s="599"/>
      <c r="BP43" s="599"/>
      <c r="BQ43" s="599"/>
      <c r="BR43" s="599"/>
      <c r="BS43" s="599"/>
      <c r="BT43" s="599"/>
      <c r="BU43" s="599"/>
      <c r="BV43" s="180"/>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0"/>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r5v62ViciuIcc09e7rIJb+EsE4j1F2JdnSqBqU1JrSQfwGsqOsYjd66HkbtgSa6UkyIN1MB5vshPYil4Z84t8g==" saltValue="jDOKTsbuNe9HRw2ZfpdA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3" t="s">
        <v>202</v>
      </c>
      <c r="DI1" s="604"/>
      <c r="DJ1" s="604"/>
      <c r="DK1" s="604"/>
      <c r="DL1" s="604"/>
      <c r="DM1" s="604"/>
      <c r="DN1" s="605"/>
      <c r="DO1" s="213"/>
      <c r="DP1" s="603" t="s">
        <v>203</v>
      </c>
      <c r="DQ1" s="604"/>
      <c r="DR1" s="604"/>
      <c r="DS1" s="604"/>
      <c r="DT1" s="604"/>
      <c r="DU1" s="604"/>
      <c r="DV1" s="604"/>
      <c r="DW1" s="604"/>
      <c r="DX1" s="604"/>
      <c r="DY1" s="604"/>
      <c r="DZ1" s="604"/>
      <c r="EA1" s="604"/>
      <c r="EB1" s="604"/>
      <c r="EC1" s="605"/>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215</v>
      </c>
      <c r="C5" s="611"/>
      <c r="D5" s="611"/>
      <c r="E5" s="611"/>
      <c r="F5" s="611"/>
      <c r="G5" s="611"/>
      <c r="H5" s="611"/>
      <c r="I5" s="611"/>
      <c r="J5" s="611"/>
      <c r="K5" s="611"/>
      <c r="L5" s="611"/>
      <c r="M5" s="611"/>
      <c r="N5" s="611"/>
      <c r="O5" s="611"/>
      <c r="P5" s="611"/>
      <c r="Q5" s="612"/>
      <c r="R5" s="613">
        <v>3254666</v>
      </c>
      <c r="S5" s="614"/>
      <c r="T5" s="614"/>
      <c r="U5" s="614"/>
      <c r="V5" s="614"/>
      <c r="W5" s="614"/>
      <c r="X5" s="614"/>
      <c r="Y5" s="615"/>
      <c r="Z5" s="616">
        <v>22.4</v>
      </c>
      <c r="AA5" s="616"/>
      <c r="AB5" s="616"/>
      <c r="AC5" s="616"/>
      <c r="AD5" s="617">
        <v>3254666</v>
      </c>
      <c r="AE5" s="617"/>
      <c r="AF5" s="617"/>
      <c r="AG5" s="617"/>
      <c r="AH5" s="617"/>
      <c r="AI5" s="617"/>
      <c r="AJ5" s="617"/>
      <c r="AK5" s="617"/>
      <c r="AL5" s="618">
        <v>84.7</v>
      </c>
      <c r="AM5" s="619"/>
      <c r="AN5" s="619"/>
      <c r="AO5" s="620"/>
      <c r="AP5" s="610" t="s">
        <v>216</v>
      </c>
      <c r="AQ5" s="611"/>
      <c r="AR5" s="611"/>
      <c r="AS5" s="611"/>
      <c r="AT5" s="611"/>
      <c r="AU5" s="611"/>
      <c r="AV5" s="611"/>
      <c r="AW5" s="611"/>
      <c r="AX5" s="611"/>
      <c r="AY5" s="611"/>
      <c r="AZ5" s="611"/>
      <c r="BA5" s="611"/>
      <c r="BB5" s="611"/>
      <c r="BC5" s="611"/>
      <c r="BD5" s="611"/>
      <c r="BE5" s="611"/>
      <c r="BF5" s="612"/>
      <c r="BG5" s="624">
        <v>3249081</v>
      </c>
      <c r="BH5" s="625"/>
      <c r="BI5" s="625"/>
      <c r="BJ5" s="625"/>
      <c r="BK5" s="625"/>
      <c r="BL5" s="625"/>
      <c r="BM5" s="625"/>
      <c r="BN5" s="626"/>
      <c r="BO5" s="627">
        <v>99.8</v>
      </c>
      <c r="BP5" s="627"/>
      <c r="BQ5" s="627"/>
      <c r="BR5" s="627"/>
      <c r="BS5" s="628" t="s">
        <v>121</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15">
      <c r="B6" s="621" t="s">
        <v>220</v>
      </c>
      <c r="C6" s="622"/>
      <c r="D6" s="622"/>
      <c r="E6" s="622"/>
      <c r="F6" s="622"/>
      <c r="G6" s="622"/>
      <c r="H6" s="622"/>
      <c r="I6" s="622"/>
      <c r="J6" s="622"/>
      <c r="K6" s="622"/>
      <c r="L6" s="622"/>
      <c r="M6" s="622"/>
      <c r="N6" s="622"/>
      <c r="O6" s="622"/>
      <c r="P6" s="622"/>
      <c r="Q6" s="623"/>
      <c r="R6" s="624">
        <v>44933</v>
      </c>
      <c r="S6" s="625"/>
      <c r="T6" s="625"/>
      <c r="U6" s="625"/>
      <c r="V6" s="625"/>
      <c r="W6" s="625"/>
      <c r="X6" s="625"/>
      <c r="Y6" s="626"/>
      <c r="Z6" s="627">
        <v>0.3</v>
      </c>
      <c r="AA6" s="627"/>
      <c r="AB6" s="627"/>
      <c r="AC6" s="627"/>
      <c r="AD6" s="628">
        <v>44933</v>
      </c>
      <c r="AE6" s="628"/>
      <c r="AF6" s="628"/>
      <c r="AG6" s="628"/>
      <c r="AH6" s="628"/>
      <c r="AI6" s="628"/>
      <c r="AJ6" s="628"/>
      <c r="AK6" s="628"/>
      <c r="AL6" s="629">
        <v>1.2</v>
      </c>
      <c r="AM6" s="630"/>
      <c r="AN6" s="630"/>
      <c r="AO6" s="631"/>
      <c r="AP6" s="621" t="s">
        <v>221</v>
      </c>
      <c r="AQ6" s="622"/>
      <c r="AR6" s="622"/>
      <c r="AS6" s="622"/>
      <c r="AT6" s="622"/>
      <c r="AU6" s="622"/>
      <c r="AV6" s="622"/>
      <c r="AW6" s="622"/>
      <c r="AX6" s="622"/>
      <c r="AY6" s="622"/>
      <c r="AZ6" s="622"/>
      <c r="BA6" s="622"/>
      <c r="BB6" s="622"/>
      <c r="BC6" s="622"/>
      <c r="BD6" s="622"/>
      <c r="BE6" s="622"/>
      <c r="BF6" s="623"/>
      <c r="BG6" s="624">
        <v>3249081</v>
      </c>
      <c r="BH6" s="625"/>
      <c r="BI6" s="625"/>
      <c r="BJ6" s="625"/>
      <c r="BK6" s="625"/>
      <c r="BL6" s="625"/>
      <c r="BM6" s="625"/>
      <c r="BN6" s="626"/>
      <c r="BO6" s="627">
        <v>99.8</v>
      </c>
      <c r="BP6" s="627"/>
      <c r="BQ6" s="627"/>
      <c r="BR6" s="627"/>
      <c r="BS6" s="628" t="s">
        <v>121</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96437</v>
      </c>
      <c r="CS6" s="625"/>
      <c r="CT6" s="625"/>
      <c r="CU6" s="625"/>
      <c r="CV6" s="625"/>
      <c r="CW6" s="625"/>
      <c r="CX6" s="625"/>
      <c r="CY6" s="626"/>
      <c r="CZ6" s="618">
        <v>0.7</v>
      </c>
      <c r="DA6" s="619"/>
      <c r="DB6" s="619"/>
      <c r="DC6" s="635"/>
      <c r="DD6" s="633" t="s">
        <v>121</v>
      </c>
      <c r="DE6" s="625"/>
      <c r="DF6" s="625"/>
      <c r="DG6" s="625"/>
      <c r="DH6" s="625"/>
      <c r="DI6" s="625"/>
      <c r="DJ6" s="625"/>
      <c r="DK6" s="625"/>
      <c r="DL6" s="625"/>
      <c r="DM6" s="625"/>
      <c r="DN6" s="625"/>
      <c r="DO6" s="625"/>
      <c r="DP6" s="626"/>
      <c r="DQ6" s="633">
        <v>95737</v>
      </c>
      <c r="DR6" s="625"/>
      <c r="DS6" s="625"/>
      <c r="DT6" s="625"/>
      <c r="DU6" s="625"/>
      <c r="DV6" s="625"/>
      <c r="DW6" s="625"/>
      <c r="DX6" s="625"/>
      <c r="DY6" s="625"/>
      <c r="DZ6" s="625"/>
      <c r="EA6" s="625"/>
      <c r="EB6" s="625"/>
      <c r="EC6" s="634"/>
    </row>
    <row r="7" spans="2:143" ht="11.25" customHeight="1" x14ac:dyDescent="0.15">
      <c r="B7" s="621" t="s">
        <v>223</v>
      </c>
      <c r="C7" s="622"/>
      <c r="D7" s="622"/>
      <c r="E7" s="622"/>
      <c r="F7" s="622"/>
      <c r="G7" s="622"/>
      <c r="H7" s="622"/>
      <c r="I7" s="622"/>
      <c r="J7" s="622"/>
      <c r="K7" s="622"/>
      <c r="L7" s="622"/>
      <c r="M7" s="622"/>
      <c r="N7" s="622"/>
      <c r="O7" s="622"/>
      <c r="P7" s="622"/>
      <c r="Q7" s="623"/>
      <c r="R7" s="624">
        <v>201</v>
      </c>
      <c r="S7" s="625"/>
      <c r="T7" s="625"/>
      <c r="U7" s="625"/>
      <c r="V7" s="625"/>
      <c r="W7" s="625"/>
      <c r="X7" s="625"/>
      <c r="Y7" s="626"/>
      <c r="Z7" s="627">
        <v>0</v>
      </c>
      <c r="AA7" s="627"/>
      <c r="AB7" s="627"/>
      <c r="AC7" s="627"/>
      <c r="AD7" s="628">
        <v>201</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476699</v>
      </c>
      <c r="BH7" s="625"/>
      <c r="BI7" s="625"/>
      <c r="BJ7" s="625"/>
      <c r="BK7" s="625"/>
      <c r="BL7" s="625"/>
      <c r="BM7" s="625"/>
      <c r="BN7" s="626"/>
      <c r="BO7" s="627">
        <v>14.6</v>
      </c>
      <c r="BP7" s="627"/>
      <c r="BQ7" s="627"/>
      <c r="BR7" s="627"/>
      <c r="BS7" s="628" t="s">
        <v>121</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2945380</v>
      </c>
      <c r="CS7" s="625"/>
      <c r="CT7" s="625"/>
      <c r="CU7" s="625"/>
      <c r="CV7" s="625"/>
      <c r="CW7" s="625"/>
      <c r="CX7" s="625"/>
      <c r="CY7" s="626"/>
      <c r="CZ7" s="627">
        <v>21.9</v>
      </c>
      <c r="DA7" s="627"/>
      <c r="DB7" s="627"/>
      <c r="DC7" s="627"/>
      <c r="DD7" s="633">
        <v>621940</v>
      </c>
      <c r="DE7" s="625"/>
      <c r="DF7" s="625"/>
      <c r="DG7" s="625"/>
      <c r="DH7" s="625"/>
      <c r="DI7" s="625"/>
      <c r="DJ7" s="625"/>
      <c r="DK7" s="625"/>
      <c r="DL7" s="625"/>
      <c r="DM7" s="625"/>
      <c r="DN7" s="625"/>
      <c r="DO7" s="625"/>
      <c r="DP7" s="626"/>
      <c r="DQ7" s="633">
        <v>1411186</v>
      </c>
      <c r="DR7" s="625"/>
      <c r="DS7" s="625"/>
      <c r="DT7" s="625"/>
      <c r="DU7" s="625"/>
      <c r="DV7" s="625"/>
      <c r="DW7" s="625"/>
      <c r="DX7" s="625"/>
      <c r="DY7" s="625"/>
      <c r="DZ7" s="625"/>
      <c r="EA7" s="625"/>
      <c r="EB7" s="625"/>
      <c r="EC7" s="634"/>
    </row>
    <row r="8" spans="2:143" ht="11.25" customHeight="1" x14ac:dyDescent="0.15">
      <c r="B8" s="621" t="s">
        <v>226</v>
      </c>
      <c r="C8" s="622"/>
      <c r="D8" s="622"/>
      <c r="E8" s="622"/>
      <c r="F8" s="622"/>
      <c r="G8" s="622"/>
      <c r="H8" s="622"/>
      <c r="I8" s="622"/>
      <c r="J8" s="622"/>
      <c r="K8" s="622"/>
      <c r="L8" s="622"/>
      <c r="M8" s="622"/>
      <c r="N8" s="622"/>
      <c r="O8" s="622"/>
      <c r="P8" s="622"/>
      <c r="Q8" s="623"/>
      <c r="R8" s="624">
        <v>2966</v>
      </c>
      <c r="S8" s="625"/>
      <c r="T8" s="625"/>
      <c r="U8" s="625"/>
      <c r="V8" s="625"/>
      <c r="W8" s="625"/>
      <c r="X8" s="625"/>
      <c r="Y8" s="626"/>
      <c r="Z8" s="627">
        <v>0</v>
      </c>
      <c r="AA8" s="627"/>
      <c r="AB8" s="627"/>
      <c r="AC8" s="627"/>
      <c r="AD8" s="628">
        <v>2966</v>
      </c>
      <c r="AE8" s="628"/>
      <c r="AF8" s="628"/>
      <c r="AG8" s="628"/>
      <c r="AH8" s="628"/>
      <c r="AI8" s="628"/>
      <c r="AJ8" s="628"/>
      <c r="AK8" s="628"/>
      <c r="AL8" s="629">
        <v>0.1</v>
      </c>
      <c r="AM8" s="630"/>
      <c r="AN8" s="630"/>
      <c r="AO8" s="631"/>
      <c r="AP8" s="621" t="s">
        <v>227</v>
      </c>
      <c r="AQ8" s="622"/>
      <c r="AR8" s="622"/>
      <c r="AS8" s="622"/>
      <c r="AT8" s="622"/>
      <c r="AU8" s="622"/>
      <c r="AV8" s="622"/>
      <c r="AW8" s="622"/>
      <c r="AX8" s="622"/>
      <c r="AY8" s="622"/>
      <c r="AZ8" s="622"/>
      <c r="BA8" s="622"/>
      <c r="BB8" s="622"/>
      <c r="BC8" s="622"/>
      <c r="BD8" s="622"/>
      <c r="BE8" s="622"/>
      <c r="BF8" s="623"/>
      <c r="BG8" s="624">
        <v>10010</v>
      </c>
      <c r="BH8" s="625"/>
      <c r="BI8" s="625"/>
      <c r="BJ8" s="625"/>
      <c r="BK8" s="625"/>
      <c r="BL8" s="625"/>
      <c r="BM8" s="625"/>
      <c r="BN8" s="626"/>
      <c r="BO8" s="627">
        <v>0.3</v>
      </c>
      <c r="BP8" s="627"/>
      <c r="BQ8" s="627"/>
      <c r="BR8" s="627"/>
      <c r="BS8" s="628" t="s">
        <v>121</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1219756</v>
      </c>
      <c r="CS8" s="625"/>
      <c r="CT8" s="625"/>
      <c r="CU8" s="625"/>
      <c r="CV8" s="625"/>
      <c r="CW8" s="625"/>
      <c r="CX8" s="625"/>
      <c r="CY8" s="626"/>
      <c r="CZ8" s="627">
        <v>9.1</v>
      </c>
      <c r="DA8" s="627"/>
      <c r="DB8" s="627"/>
      <c r="DC8" s="627"/>
      <c r="DD8" s="633">
        <v>3741</v>
      </c>
      <c r="DE8" s="625"/>
      <c r="DF8" s="625"/>
      <c r="DG8" s="625"/>
      <c r="DH8" s="625"/>
      <c r="DI8" s="625"/>
      <c r="DJ8" s="625"/>
      <c r="DK8" s="625"/>
      <c r="DL8" s="625"/>
      <c r="DM8" s="625"/>
      <c r="DN8" s="625"/>
      <c r="DO8" s="625"/>
      <c r="DP8" s="626"/>
      <c r="DQ8" s="633">
        <v>941962</v>
      </c>
      <c r="DR8" s="625"/>
      <c r="DS8" s="625"/>
      <c r="DT8" s="625"/>
      <c r="DU8" s="625"/>
      <c r="DV8" s="625"/>
      <c r="DW8" s="625"/>
      <c r="DX8" s="625"/>
      <c r="DY8" s="625"/>
      <c r="DZ8" s="625"/>
      <c r="EA8" s="625"/>
      <c r="EB8" s="625"/>
      <c r="EC8" s="634"/>
    </row>
    <row r="9" spans="2:143" ht="11.25" customHeight="1" x14ac:dyDescent="0.15">
      <c r="B9" s="621" t="s">
        <v>229</v>
      </c>
      <c r="C9" s="622"/>
      <c r="D9" s="622"/>
      <c r="E9" s="622"/>
      <c r="F9" s="622"/>
      <c r="G9" s="622"/>
      <c r="H9" s="622"/>
      <c r="I9" s="622"/>
      <c r="J9" s="622"/>
      <c r="K9" s="622"/>
      <c r="L9" s="622"/>
      <c r="M9" s="622"/>
      <c r="N9" s="622"/>
      <c r="O9" s="622"/>
      <c r="P9" s="622"/>
      <c r="Q9" s="623"/>
      <c r="R9" s="624">
        <v>3371</v>
      </c>
      <c r="S9" s="625"/>
      <c r="T9" s="625"/>
      <c r="U9" s="625"/>
      <c r="V9" s="625"/>
      <c r="W9" s="625"/>
      <c r="X9" s="625"/>
      <c r="Y9" s="626"/>
      <c r="Z9" s="627">
        <v>0</v>
      </c>
      <c r="AA9" s="627"/>
      <c r="AB9" s="627"/>
      <c r="AC9" s="627"/>
      <c r="AD9" s="628">
        <v>3371</v>
      </c>
      <c r="AE9" s="628"/>
      <c r="AF9" s="628"/>
      <c r="AG9" s="628"/>
      <c r="AH9" s="628"/>
      <c r="AI9" s="628"/>
      <c r="AJ9" s="628"/>
      <c r="AK9" s="628"/>
      <c r="AL9" s="629">
        <v>0.1</v>
      </c>
      <c r="AM9" s="630"/>
      <c r="AN9" s="630"/>
      <c r="AO9" s="631"/>
      <c r="AP9" s="621" t="s">
        <v>230</v>
      </c>
      <c r="AQ9" s="622"/>
      <c r="AR9" s="622"/>
      <c r="AS9" s="622"/>
      <c r="AT9" s="622"/>
      <c r="AU9" s="622"/>
      <c r="AV9" s="622"/>
      <c r="AW9" s="622"/>
      <c r="AX9" s="622"/>
      <c r="AY9" s="622"/>
      <c r="AZ9" s="622"/>
      <c r="BA9" s="622"/>
      <c r="BB9" s="622"/>
      <c r="BC9" s="622"/>
      <c r="BD9" s="622"/>
      <c r="BE9" s="622"/>
      <c r="BF9" s="623"/>
      <c r="BG9" s="624">
        <v>323651</v>
      </c>
      <c r="BH9" s="625"/>
      <c r="BI9" s="625"/>
      <c r="BJ9" s="625"/>
      <c r="BK9" s="625"/>
      <c r="BL9" s="625"/>
      <c r="BM9" s="625"/>
      <c r="BN9" s="626"/>
      <c r="BO9" s="627">
        <v>9.9</v>
      </c>
      <c r="BP9" s="627"/>
      <c r="BQ9" s="627"/>
      <c r="BR9" s="627"/>
      <c r="BS9" s="628" t="s">
        <v>121</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1152196</v>
      </c>
      <c r="CS9" s="625"/>
      <c r="CT9" s="625"/>
      <c r="CU9" s="625"/>
      <c r="CV9" s="625"/>
      <c r="CW9" s="625"/>
      <c r="CX9" s="625"/>
      <c r="CY9" s="626"/>
      <c r="CZ9" s="627">
        <v>8.6</v>
      </c>
      <c r="DA9" s="627"/>
      <c r="DB9" s="627"/>
      <c r="DC9" s="627"/>
      <c r="DD9" s="633">
        <v>216674</v>
      </c>
      <c r="DE9" s="625"/>
      <c r="DF9" s="625"/>
      <c r="DG9" s="625"/>
      <c r="DH9" s="625"/>
      <c r="DI9" s="625"/>
      <c r="DJ9" s="625"/>
      <c r="DK9" s="625"/>
      <c r="DL9" s="625"/>
      <c r="DM9" s="625"/>
      <c r="DN9" s="625"/>
      <c r="DO9" s="625"/>
      <c r="DP9" s="626"/>
      <c r="DQ9" s="633">
        <v>717252</v>
      </c>
      <c r="DR9" s="625"/>
      <c r="DS9" s="625"/>
      <c r="DT9" s="625"/>
      <c r="DU9" s="625"/>
      <c r="DV9" s="625"/>
      <c r="DW9" s="625"/>
      <c r="DX9" s="625"/>
      <c r="DY9" s="625"/>
      <c r="DZ9" s="625"/>
      <c r="EA9" s="625"/>
      <c r="EB9" s="625"/>
      <c r="EC9" s="634"/>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121</v>
      </c>
      <c r="S10" s="625"/>
      <c r="T10" s="625"/>
      <c r="U10" s="625"/>
      <c r="V10" s="625"/>
      <c r="W10" s="625"/>
      <c r="X10" s="625"/>
      <c r="Y10" s="626"/>
      <c r="Z10" s="627" t="s">
        <v>121</v>
      </c>
      <c r="AA10" s="627"/>
      <c r="AB10" s="627"/>
      <c r="AC10" s="627"/>
      <c r="AD10" s="628" t="s">
        <v>121</v>
      </c>
      <c r="AE10" s="628"/>
      <c r="AF10" s="628"/>
      <c r="AG10" s="628"/>
      <c r="AH10" s="628"/>
      <c r="AI10" s="628"/>
      <c r="AJ10" s="628"/>
      <c r="AK10" s="628"/>
      <c r="AL10" s="629" t="s">
        <v>121</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44318</v>
      </c>
      <c r="BH10" s="625"/>
      <c r="BI10" s="625"/>
      <c r="BJ10" s="625"/>
      <c r="BK10" s="625"/>
      <c r="BL10" s="625"/>
      <c r="BM10" s="625"/>
      <c r="BN10" s="626"/>
      <c r="BO10" s="627">
        <v>1.4</v>
      </c>
      <c r="BP10" s="627"/>
      <c r="BQ10" s="627"/>
      <c r="BR10" s="627"/>
      <c r="BS10" s="628" t="s">
        <v>121</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t="s">
        <v>121</v>
      </c>
      <c r="CS10" s="625"/>
      <c r="CT10" s="625"/>
      <c r="CU10" s="625"/>
      <c r="CV10" s="625"/>
      <c r="CW10" s="625"/>
      <c r="CX10" s="625"/>
      <c r="CY10" s="626"/>
      <c r="CZ10" s="627" t="s">
        <v>121</v>
      </c>
      <c r="DA10" s="627"/>
      <c r="DB10" s="627"/>
      <c r="DC10" s="627"/>
      <c r="DD10" s="633" t="s">
        <v>121</v>
      </c>
      <c r="DE10" s="625"/>
      <c r="DF10" s="625"/>
      <c r="DG10" s="625"/>
      <c r="DH10" s="625"/>
      <c r="DI10" s="625"/>
      <c r="DJ10" s="625"/>
      <c r="DK10" s="625"/>
      <c r="DL10" s="625"/>
      <c r="DM10" s="625"/>
      <c r="DN10" s="625"/>
      <c r="DO10" s="625"/>
      <c r="DP10" s="626"/>
      <c r="DQ10" s="633" t="s">
        <v>121</v>
      </c>
      <c r="DR10" s="625"/>
      <c r="DS10" s="625"/>
      <c r="DT10" s="625"/>
      <c r="DU10" s="625"/>
      <c r="DV10" s="625"/>
      <c r="DW10" s="625"/>
      <c r="DX10" s="625"/>
      <c r="DY10" s="625"/>
      <c r="DZ10" s="625"/>
      <c r="EA10" s="625"/>
      <c r="EB10" s="625"/>
      <c r="EC10" s="634"/>
    </row>
    <row r="11" spans="2:143" ht="11.25" customHeight="1" x14ac:dyDescent="0.15">
      <c r="B11" s="621" t="s">
        <v>235</v>
      </c>
      <c r="C11" s="622"/>
      <c r="D11" s="622"/>
      <c r="E11" s="622"/>
      <c r="F11" s="622"/>
      <c r="G11" s="622"/>
      <c r="H11" s="622"/>
      <c r="I11" s="622"/>
      <c r="J11" s="622"/>
      <c r="K11" s="622"/>
      <c r="L11" s="622"/>
      <c r="M11" s="622"/>
      <c r="N11" s="622"/>
      <c r="O11" s="622"/>
      <c r="P11" s="622"/>
      <c r="Q11" s="623"/>
      <c r="R11" s="624">
        <v>173198</v>
      </c>
      <c r="S11" s="625"/>
      <c r="T11" s="625"/>
      <c r="U11" s="625"/>
      <c r="V11" s="625"/>
      <c r="W11" s="625"/>
      <c r="X11" s="625"/>
      <c r="Y11" s="626"/>
      <c r="Z11" s="629">
        <v>1.2</v>
      </c>
      <c r="AA11" s="630"/>
      <c r="AB11" s="630"/>
      <c r="AC11" s="636"/>
      <c r="AD11" s="633">
        <v>173198</v>
      </c>
      <c r="AE11" s="625"/>
      <c r="AF11" s="625"/>
      <c r="AG11" s="625"/>
      <c r="AH11" s="625"/>
      <c r="AI11" s="625"/>
      <c r="AJ11" s="625"/>
      <c r="AK11" s="626"/>
      <c r="AL11" s="629">
        <v>4.5</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98720</v>
      </c>
      <c r="BH11" s="625"/>
      <c r="BI11" s="625"/>
      <c r="BJ11" s="625"/>
      <c r="BK11" s="625"/>
      <c r="BL11" s="625"/>
      <c r="BM11" s="625"/>
      <c r="BN11" s="626"/>
      <c r="BO11" s="627">
        <v>3</v>
      </c>
      <c r="BP11" s="627"/>
      <c r="BQ11" s="627"/>
      <c r="BR11" s="627"/>
      <c r="BS11" s="628" t="s">
        <v>121</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843842</v>
      </c>
      <c r="CS11" s="625"/>
      <c r="CT11" s="625"/>
      <c r="CU11" s="625"/>
      <c r="CV11" s="625"/>
      <c r="CW11" s="625"/>
      <c r="CX11" s="625"/>
      <c r="CY11" s="626"/>
      <c r="CZ11" s="627">
        <v>6.3</v>
      </c>
      <c r="DA11" s="627"/>
      <c r="DB11" s="627"/>
      <c r="DC11" s="627"/>
      <c r="DD11" s="633">
        <v>555651</v>
      </c>
      <c r="DE11" s="625"/>
      <c r="DF11" s="625"/>
      <c r="DG11" s="625"/>
      <c r="DH11" s="625"/>
      <c r="DI11" s="625"/>
      <c r="DJ11" s="625"/>
      <c r="DK11" s="625"/>
      <c r="DL11" s="625"/>
      <c r="DM11" s="625"/>
      <c r="DN11" s="625"/>
      <c r="DO11" s="625"/>
      <c r="DP11" s="626"/>
      <c r="DQ11" s="633">
        <v>380052</v>
      </c>
      <c r="DR11" s="625"/>
      <c r="DS11" s="625"/>
      <c r="DT11" s="625"/>
      <c r="DU11" s="625"/>
      <c r="DV11" s="625"/>
      <c r="DW11" s="625"/>
      <c r="DX11" s="625"/>
      <c r="DY11" s="625"/>
      <c r="DZ11" s="625"/>
      <c r="EA11" s="625"/>
      <c r="EB11" s="625"/>
      <c r="EC11" s="634"/>
    </row>
    <row r="12" spans="2:143" ht="11.25" customHeight="1" x14ac:dyDescent="0.15">
      <c r="B12" s="621" t="s">
        <v>238</v>
      </c>
      <c r="C12" s="622"/>
      <c r="D12" s="622"/>
      <c r="E12" s="622"/>
      <c r="F12" s="622"/>
      <c r="G12" s="622"/>
      <c r="H12" s="622"/>
      <c r="I12" s="622"/>
      <c r="J12" s="622"/>
      <c r="K12" s="622"/>
      <c r="L12" s="622"/>
      <c r="M12" s="622"/>
      <c r="N12" s="622"/>
      <c r="O12" s="622"/>
      <c r="P12" s="622"/>
      <c r="Q12" s="623"/>
      <c r="R12" s="624" t="s">
        <v>121</v>
      </c>
      <c r="S12" s="625"/>
      <c r="T12" s="625"/>
      <c r="U12" s="625"/>
      <c r="V12" s="625"/>
      <c r="W12" s="625"/>
      <c r="X12" s="625"/>
      <c r="Y12" s="626"/>
      <c r="Z12" s="627" t="s">
        <v>121</v>
      </c>
      <c r="AA12" s="627"/>
      <c r="AB12" s="627"/>
      <c r="AC12" s="627"/>
      <c r="AD12" s="628" t="s">
        <v>121</v>
      </c>
      <c r="AE12" s="628"/>
      <c r="AF12" s="628"/>
      <c r="AG12" s="628"/>
      <c r="AH12" s="628"/>
      <c r="AI12" s="628"/>
      <c r="AJ12" s="628"/>
      <c r="AK12" s="628"/>
      <c r="AL12" s="629" t="s">
        <v>121</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2688242</v>
      </c>
      <c r="BH12" s="625"/>
      <c r="BI12" s="625"/>
      <c r="BJ12" s="625"/>
      <c r="BK12" s="625"/>
      <c r="BL12" s="625"/>
      <c r="BM12" s="625"/>
      <c r="BN12" s="626"/>
      <c r="BO12" s="627">
        <v>82.6</v>
      </c>
      <c r="BP12" s="627"/>
      <c r="BQ12" s="627"/>
      <c r="BR12" s="627"/>
      <c r="BS12" s="628" t="s">
        <v>121</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327233</v>
      </c>
      <c r="CS12" s="625"/>
      <c r="CT12" s="625"/>
      <c r="CU12" s="625"/>
      <c r="CV12" s="625"/>
      <c r="CW12" s="625"/>
      <c r="CX12" s="625"/>
      <c r="CY12" s="626"/>
      <c r="CZ12" s="627">
        <v>2.4</v>
      </c>
      <c r="DA12" s="627"/>
      <c r="DB12" s="627"/>
      <c r="DC12" s="627"/>
      <c r="DD12" s="633" t="s">
        <v>121</v>
      </c>
      <c r="DE12" s="625"/>
      <c r="DF12" s="625"/>
      <c r="DG12" s="625"/>
      <c r="DH12" s="625"/>
      <c r="DI12" s="625"/>
      <c r="DJ12" s="625"/>
      <c r="DK12" s="625"/>
      <c r="DL12" s="625"/>
      <c r="DM12" s="625"/>
      <c r="DN12" s="625"/>
      <c r="DO12" s="625"/>
      <c r="DP12" s="626"/>
      <c r="DQ12" s="633">
        <v>259383</v>
      </c>
      <c r="DR12" s="625"/>
      <c r="DS12" s="625"/>
      <c r="DT12" s="625"/>
      <c r="DU12" s="625"/>
      <c r="DV12" s="625"/>
      <c r="DW12" s="625"/>
      <c r="DX12" s="625"/>
      <c r="DY12" s="625"/>
      <c r="DZ12" s="625"/>
      <c r="EA12" s="625"/>
      <c r="EB12" s="625"/>
      <c r="EC12" s="634"/>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121</v>
      </c>
      <c r="S13" s="625"/>
      <c r="T13" s="625"/>
      <c r="U13" s="625"/>
      <c r="V13" s="625"/>
      <c r="W13" s="625"/>
      <c r="X13" s="625"/>
      <c r="Y13" s="626"/>
      <c r="Z13" s="627" t="s">
        <v>121</v>
      </c>
      <c r="AA13" s="627"/>
      <c r="AB13" s="627"/>
      <c r="AC13" s="627"/>
      <c r="AD13" s="628" t="s">
        <v>121</v>
      </c>
      <c r="AE13" s="628"/>
      <c r="AF13" s="628"/>
      <c r="AG13" s="628"/>
      <c r="AH13" s="628"/>
      <c r="AI13" s="628"/>
      <c r="AJ13" s="628"/>
      <c r="AK13" s="628"/>
      <c r="AL13" s="629" t="s">
        <v>121</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2687645</v>
      </c>
      <c r="BH13" s="625"/>
      <c r="BI13" s="625"/>
      <c r="BJ13" s="625"/>
      <c r="BK13" s="625"/>
      <c r="BL13" s="625"/>
      <c r="BM13" s="625"/>
      <c r="BN13" s="626"/>
      <c r="BO13" s="627">
        <v>82.6</v>
      </c>
      <c r="BP13" s="627"/>
      <c r="BQ13" s="627"/>
      <c r="BR13" s="627"/>
      <c r="BS13" s="628" t="s">
        <v>121</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4354772</v>
      </c>
      <c r="CS13" s="625"/>
      <c r="CT13" s="625"/>
      <c r="CU13" s="625"/>
      <c r="CV13" s="625"/>
      <c r="CW13" s="625"/>
      <c r="CX13" s="625"/>
      <c r="CY13" s="626"/>
      <c r="CZ13" s="627">
        <v>32.4</v>
      </c>
      <c r="DA13" s="627"/>
      <c r="DB13" s="627"/>
      <c r="DC13" s="627"/>
      <c r="DD13" s="633">
        <v>3806034</v>
      </c>
      <c r="DE13" s="625"/>
      <c r="DF13" s="625"/>
      <c r="DG13" s="625"/>
      <c r="DH13" s="625"/>
      <c r="DI13" s="625"/>
      <c r="DJ13" s="625"/>
      <c r="DK13" s="625"/>
      <c r="DL13" s="625"/>
      <c r="DM13" s="625"/>
      <c r="DN13" s="625"/>
      <c r="DO13" s="625"/>
      <c r="DP13" s="626"/>
      <c r="DQ13" s="633">
        <v>556707</v>
      </c>
      <c r="DR13" s="625"/>
      <c r="DS13" s="625"/>
      <c r="DT13" s="625"/>
      <c r="DU13" s="625"/>
      <c r="DV13" s="625"/>
      <c r="DW13" s="625"/>
      <c r="DX13" s="625"/>
      <c r="DY13" s="625"/>
      <c r="DZ13" s="625"/>
      <c r="EA13" s="625"/>
      <c r="EB13" s="625"/>
      <c r="EC13" s="634"/>
    </row>
    <row r="14" spans="2:143" ht="11.25" customHeight="1" x14ac:dyDescent="0.15">
      <c r="B14" s="621" t="s">
        <v>244</v>
      </c>
      <c r="C14" s="622"/>
      <c r="D14" s="622"/>
      <c r="E14" s="622"/>
      <c r="F14" s="622"/>
      <c r="G14" s="622"/>
      <c r="H14" s="622"/>
      <c r="I14" s="622"/>
      <c r="J14" s="622"/>
      <c r="K14" s="622"/>
      <c r="L14" s="622"/>
      <c r="M14" s="622"/>
      <c r="N14" s="622"/>
      <c r="O14" s="622"/>
      <c r="P14" s="622"/>
      <c r="Q14" s="623"/>
      <c r="R14" s="624">
        <v>428</v>
      </c>
      <c r="S14" s="625"/>
      <c r="T14" s="625"/>
      <c r="U14" s="625"/>
      <c r="V14" s="625"/>
      <c r="W14" s="625"/>
      <c r="X14" s="625"/>
      <c r="Y14" s="626"/>
      <c r="Z14" s="627">
        <v>0</v>
      </c>
      <c r="AA14" s="627"/>
      <c r="AB14" s="627"/>
      <c r="AC14" s="627"/>
      <c r="AD14" s="628">
        <v>428</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20894</v>
      </c>
      <c r="BH14" s="625"/>
      <c r="BI14" s="625"/>
      <c r="BJ14" s="625"/>
      <c r="BK14" s="625"/>
      <c r="BL14" s="625"/>
      <c r="BM14" s="625"/>
      <c r="BN14" s="626"/>
      <c r="BO14" s="627">
        <v>0.6</v>
      </c>
      <c r="BP14" s="627"/>
      <c r="BQ14" s="627"/>
      <c r="BR14" s="627"/>
      <c r="BS14" s="628" t="s">
        <v>121</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519846</v>
      </c>
      <c r="CS14" s="625"/>
      <c r="CT14" s="625"/>
      <c r="CU14" s="625"/>
      <c r="CV14" s="625"/>
      <c r="CW14" s="625"/>
      <c r="CX14" s="625"/>
      <c r="CY14" s="626"/>
      <c r="CZ14" s="627">
        <v>3.9</v>
      </c>
      <c r="DA14" s="627"/>
      <c r="DB14" s="627"/>
      <c r="DC14" s="627"/>
      <c r="DD14" s="633">
        <v>227253</v>
      </c>
      <c r="DE14" s="625"/>
      <c r="DF14" s="625"/>
      <c r="DG14" s="625"/>
      <c r="DH14" s="625"/>
      <c r="DI14" s="625"/>
      <c r="DJ14" s="625"/>
      <c r="DK14" s="625"/>
      <c r="DL14" s="625"/>
      <c r="DM14" s="625"/>
      <c r="DN14" s="625"/>
      <c r="DO14" s="625"/>
      <c r="DP14" s="626"/>
      <c r="DQ14" s="633">
        <v>288425</v>
      </c>
      <c r="DR14" s="625"/>
      <c r="DS14" s="625"/>
      <c r="DT14" s="625"/>
      <c r="DU14" s="625"/>
      <c r="DV14" s="625"/>
      <c r="DW14" s="625"/>
      <c r="DX14" s="625"/>
      <c r="DY14" s="625"/>
      <c r="DZ14" s="625"/>
      <c r="EA14" s="625"/>
      <c r="EB14" s="625"/>
      <c r="EC14" s="634"/>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121</v>
      </c>
      <c r="S15" s="625"/>
      <c r="T15" s="625"/>
      <c r="U15" s="625"/>
      <c r="V15" s="625"/>
      <c r="W15" s="625"/>
      <c r="X15" s="625"/>
      <c r="Y15" s="626"/>
      <c r="Z15" s="627" t="s">
        <v>121</v>
      </c>
      <c r="AA15" s="627"/>
      <c r="AB15" s="627"/>
      <c r="AC15" s="627"/>
      <c r="AD15" s="628" t="s">
        <v>121</v>
      </c>
      <c r="AE15" s="628"/>
      <c r="AF15" s="628"/>
      <c r="AG15" s="628"/>
      <c r="AH15" s="628"/>
      <c r="AI15" s="628"/>
      <c r="AJ15" s="628"/>
      <c r="AK15" s="628"/>
      <c r="AL15" s="629" t="s">
        <v>121</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63246</v>
      </c>
      <c r="BH15" s="625"/>
      <c r="BI15" s="625"/>
      <c r="BJ15" s="625"/>
      <c r="BK15" s="625"/>
      <c r="BL15" s="625"/>
      <c r="BM15" s="625"/>
      <c r="BN15" s="626"/>
      <c r="BO15" s="627">
        <v>1.9</v>
      </c>
      <c r="BP15" s="627"/>
      <c r="BQ15" s="627"/>
      <c r="BR15" s="627"/>
      <c r="BS15" s="628" t="s">
        <v>121</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808337</v>
      </c>
      <c r="CS15" s="625"/>
      <c r="CT15" s="625"/>
      <c r="CU15" s="625"/>
      <c r="CV15" s="625"/>
      <c r="CW15" s="625"/>
      <c r="CX15" s="625"/>
      <c r="CY15" s="626"/>
      <c r="CZ15" s="627">
        <v>6</v>
      </c>
      <c r="DA15" s="627"/>
      <c r="DB15" s="627"/>
      <c r="DC15" s="627"/>
      <c r="DD15" s="633">
        <v>219102</v>
      </c>
      <c r="DE15" s="625"/>
      <c r="DF15" s="625"/>
      <c r="DG15" s="625"/>
      <c r="DH15" s="625"/>
      <c r="DI15" s="625"/>
      <c r="DJ15" s="625"/>
      <c r="DK15" s="625"/>
      <c r="DL15" s="625"/>
      <c r="DM15" s="625"/>
      <c r="DN15" s="625"/>
      <c r="DO15" s="625"/>
      <c r="DP15" s="626"/>
      <c r="DQ15" s="633">
        <v>512076</v>
      </c>
      <c r="DR15" s="625"/>
      <c r="DS15" s="625"/>
      <c r="DT15" s="625"/>
      <c r="DU15" s="625"/>
      <c r="DV15" s="625"/>
      <c r="DW15" s="625"/>
      <c r="DX15" s="625"/>
      <c r="DY15" s="625"/>
      <c r="DZ15" s="625"/>
      <c r="EA15" s="625"/>
      <c r="EB15" s="625"/>
      <c r="EC15" s="634"/>
    </row>
    <row r="16" spans="2:143" ht="11.25" customHeight="1" x14ac:dyDescent="0.15">
      <c r="B16" s="621" t="s">
        <v>250</v>
      </c>
      <c r="C16" s="622"/>
      <c r="D16" s="622"/>
      <c r="E16" s="622"/>
      <c r="F16" s="622"/>
      <c r="G16" s="622"/>
      <c r="H16" s="622"/>
      <c r="I16" s="622"/>
      <c r="J16" s="622"/>
      <c r="K16" s="622"/>
      <c r="L16" s="622"/>
      <c r="M16" s="622"/>
      <c r="N16" s="622"/>
      <c r="O16" s="622"/>
      <c r="P16" s="622"/>
      <c r="Q16" s="623"/>
      <c r="R16" s="624">
        <v>4401</v>
      </c>
      <c r="S16" s="625"/>
      <c r="T16" s="625"/>
      <c r="U16" s="625"/>
      <c r="V16" s="625"/>
      <c r="W16" s="625"/>
      <c r="X16" s="625"/>
      <c r="Y16" s="626"/>
      <c r="Z16" s="627">
        <v>0</v>
      </c>
      <c r="AA16" s="627"/>
      <c r="AB16" s="627"/>
      <c r="AC16" s="627"/>
      <c r="AD16" s="628">
        <v>4401</v>
      </c>
      <c r="AE16" s="628"/>
      <c r="AF16" s="628"/>
      <c r="AG16" s="628"/>
      <c r="AH16" s="628"/>
      <c r="AI16" s="628"/>
      <c r="AJ16" s="628"/>
      <c r="AK16" s="628"/>
      <c r="AL16" s="629">
        <v>0.1</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121</v>
      </c>
      <c r="BH16" s="625"/>
      <c r="BI16" s="625"/>
      <c r="BJ16" s="625"/>
      <c r="BK16" s="625"/>
      <c r="BL16" s="625"/>
      <c r="BM16" s="625"/>
      <c r="BN16" s="626"/>
      <c r="BO16" s="627" t="s">
        <v>121</v>
      </c>
      <c r="BP16" s="627"/>
      <c r="BQ16" s="627"/>
      <c r="BR16" s="627"/>
      <c r="BS16" s="628" t="s">
        <v>121</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v>538606</v>
      </c>
      <c r="CS16" s="625"/>
      <c r="CT16" s="625"/>
      <c r="CU16" s="625"/>
      <c r="CV16" s="625"/>
      <c r="CW16" s="625"/>
      <c r="CX16" s="625"/>
      <c r="CY16" s="626"/>
      <c r="CZ16" s="627">
        <v>4</v>
      </c>
      <c r="DA16" s="627"/>
      <c r="DB16" s="627"/>
      <c r="DC16" s="627"/>
      <c r="DD16" s="633" t="s">
        <v>121</v>
      </c>
      <c r="DE16" s="625"/>
      <c r="DF16" s="625"/>
      <c r="DG16" s="625"/>
      <c r="DH16" s="625"/>
      <c r="DI16" s="625"/>
      <c r="DJ16" s="625"/>
      <c r="DK16" s="625"/>
      <c r="DL16" s="625"/>
      <c r="DM16" s="625"/>
      <c r="DN16" s="625"/>
      <c r="DO16" s="625"/>
      <c r="DP16" s="626"/>
      <c r="DQ16" s="633">
        <v>89976</v>
      </c>
      <c r="DR16" s="625"/>
      <c r="DS16" s="625"/>
      <c r="DT16" s="625"/>
      <c r="DU16" s="625"/>
      <c r="DV16" s="625"/>
      <c r="DW16" s="625"/>
      <c r="DX16" s="625"/>
      <c r="DY16" s="625"/>
      <c r="DZ16" s="625"/>
      <c r="EA16" s="625"/>
      <c r="EB16" s="625"/>
      <c r="EC16" s="634"/>
    </row>
    <row r="17" spans="2:133" ht="11.25" customHeight="1" x14ac:dyDescent="0.15">
      <c r="B17" s="621" t="s">
        <v>253</v>
      </c>
      <c r="C17" s="622"/>
      <c r="D17" s="622"/>
      <c r="E17" s="622"/>
      <c r="F17" s="622"/>
      <c r="G17" s="622"/>
      <c r="H17" s="622"/>
      <c r="I17" s="622"/>
      <c r="J17" s="622"/>
      <c r="K17" s="622"/>
      <c r="L17" s="622"/>
      <c r="M17" s="622"/>
      <c r="N17" s="622"/>
      <c r="O17" s="622"/>
      <c r="P17" s="622"/>
      <c r="Q17" s="623"/>
      <c r="R17" s="624">
        <v>22513</v>
      </c>
      <c r="S17" s="625"/>
      <c r="T17" s="625"/>
      <c r="U17" s="625"/>
      <c r="V17" s="625"/>
      <c r="W17" s="625"/>
      <c r="X17" s="625"/>
      <c r="Y17" s="626"/>
      <c r="Z17" s="627">
        <v>0.2</v>
      </c>
      <c r="AA17" s="627"/>
      <c r="AB17" s="627"/>
      <c r="AC17" s="627"/>
      <c r="AD17" s="628">
        <v>22513</v>
      </c>
      <c r="AE17" s="628"/>
      <c r="AF17" s="628"/>
      <c r="AG17" s="628"/>
      <c r="AH17" s="628"/>
      <c r="AI17" s="628"/>
      <c r="AJ17" s="628"/>
      <c r="AK17" s="628"/>
      <c r="AL17" s="629">
        <v>0.6</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121</v>
      </c>
      <c r="BH17" s="625"/>
      <c r="BI17" s="625"/>
      <c r="BJ17" s="625"/>
      <c r="BK17" s="625"/>
      <c r="BL17" s="625"/>
      <c r="BM17" s="625"/>
      <c r="BN17" s="626"/>
      <c r="BO17" s="627" t="s">
        <v>121</v>
      </c>
      <c r="BP17" s="627"/>
      <c r="BQ17" s="627"/>
      <c r="BR17" s="627"/>
      <c r="BS17" s="628" t="s">
        <v>121</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622159</v>
      </c>
      <c r="CS17" s="625"/>
      <c r="CT17" s="625"/>
      <c r="CU17" s="625"/>
      <c r="CV17" s="625"/>
      <c r="CW17" s="625"/>
      <c r="CX17" s="625"/>
      <c r="CY17" s="626"/>
      <c r="CZ17" s="627">
        <v>4.5999999999999996</v>
      </c>
      <c r="DA17" s="627"/>
      <c r="DB17" s="627"/>
      <c r="DC17" s="627"/>
      <c r="DD17" s="633" t="s">
        <v>121</v>
      </c>
      <c r="DE17" s="625"/>
      <c r="DF17" s="625"/>
      <c r="DG17" s="625"/>
      <c r="DH17" s="625"/>
      <c r="DI17" s="625"/>
      <c r="DJ17" s="625"/>
      <c r="DK17" s="625"/>
      <c r="DL17" s="625"/>
      <c r="DM17" s="625"/>
      <c r="DN17" s="625"/>
      <c r="DO17" s="625"/>
      <c r="DP17" s="626"/>
      <c r="DQ17" s="633">
        <v>375841</v>
      </c>
      <c r="DR17" s="625"/>
      <c r="DS17" s="625"/>
      <c r="DT17" s="625"/>
      <c r="DU17" s="625"/>
      <c r="DV17" s="625"/>
      <c r="DW17" s="625"/>
      <c r="DX17" s="625"/>
      <c r="DY17" s="625"/>
      <c r="DZ17" s="625"/>
      <c r="EA17" s="625"/>
      <c r="EB17" s="625"/>
      <c r="EC17" s="634"/>
    </row>
    <row r="18" spans="2:133" ht="11.25" customHeight="1" x14ac:dyDescent="0.15">
      <c r="B18" s="621" t="s">
        <v>256</v>
      </c>
      <c r="C18" s="622"/>
      <c r="D18" s="622"/>
      <c r="E18" s="622"/>
      <c r="F18" s="622"/>
      <c r="G18" s="622"/>
      <c r="H18" s="622"/>
      <c r="I18" s="622"/>
      <c r="J18" s="622"/>
      <c r="K18" s="622"/>
      <c r="L18" s="622"/>
      <c r="M18" s="622"/>
      <c r="N18" s="622"/>
      <c r="O18" s="622"/>
      <c r="P18" s="622"/>
      <c r="Q18" s="623"/>
      <c r="R18" s="624">
        <v>6840</v>
      </c>
      <c r="S18" s="625"/>
      <c r="T18" s="625"/>
      <c r="U18" s="625"/>
      <c r="V18" s="625"/>
      <c r="W18" s="625"/>
      <c r="X18" s="625"/>
      <c r="Y18" s="626"/>
      <c r="Z18" s="627">
        <v>0</v>
      </c>
      <c r="AA18" s="627"/>
      <c r="AB18" s="627"/>
      <c r="AC18" s="627"/>
      <c r="AD18" s="628">
        <v>6840</v>
      </c>
      <c r="AE18" s="628"/>
      <c r="AF18" s="628"/>
      <c r="AG18" s="628"/>
      <c r="AH18" s="628"/>
      <c r="AI18" s="628"/>
      <c r="AJ18" s="628"/>
      <c r="AK18" s="628"/>
      <c r="AL18" s="629">
        <v>0.2</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121</v>
      </c>
      <c r="BH18" s="625"/>
      <c r="BI18" s="625"/>
      <c r="BJ18" s="625"/>
      <c r="BK18" s="625"/>
      <c r="BL18" s="625"/>
      <c r="BM18" s="625"/>
      <c r="BN18" s="626"/>
      <c r="BO18" s="627" t="s">
        <v>121</v>
      </c>
      <c r="BP18" s="627"/>
      <c r="BQ18" s="627"/>
      <c r="BR18" s="627"/>
      <c r="BS18" s="628" t="s">
        <v>121</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121</v>
      </c>
      <c r="CS18" s="625"/>
      <c r="CT18" s="625"/>
      <c r="CU18" s="625"/>
      <c r="CV18" s="625"/>
      <c r="CW18" s="625"/>
      <c r="CX18" s="625"/>
      <c r="CY18" s="626"/>
      <c r="CZ18" s="627" t="s">
        <v>121</v>
      </c>
      <c r="DA18" s="627"/>
      <c r="DB18" s="627"/>
      <c r="DC18" s="627"/>
      <c r="DD18" s="633" t="s">
        <v>121</v>
      </c>
      <c r="DE18" s="625"/>
      <c r="DF18" s="625"/>
      <c r="DG18" s="625"/>
      <c r="DH18" s="625"/>
      <c r="DI18" s="625"/>
      <c r="DJ18" s="625"/>
      <c r="DK18" s="625"/>
      <c r="DL18" s="625"/>
      <c r="DM18" s="625"/>
      <c r="DN18" s="625"/>
      <c r="DO18" s="625"/>
      <c r="DP18" s="626"/>
      <c r="DQ18" s="633" t="s">
        <v>121</v>
      </c>
      <c r="DR18" s="625"/>
      <c r="DS18" s="625"/>
      <c r="DT18" s="625"/>
      <c r="DU18" s="625"/>
      <c r="DV18" s="625"/>
      <c r="DW18" s="625"/>
      <c r="DX18" s="625"/>
      <c r="DY18" s="625"/>
      <c r="DZ18" s="625"/>
      <c r="EA18" s="625"/>
      <c r="EB18" s="625"/>
      <c r="EC18" s="634"/>
    </row>
    <row r="19" spans="2:133" ht="11.25" customHeight="1" x14ac:dyDescent="0.15">
      <c r="B19" s="621" t="s">
        <v>259</v>
      </c>
      <c r="C19" s="622"/>
      <c r="D19" s="622"/>
      <c r="E19" s="622"/>
      <c r="F19" s="622"/>
      <c r="G19" s="622"/>
      <c r="H19" s="622"/>
      <c r="I19" s="622"/>
      <c r="J19" s="622"/>
      <c r="K19" s="622"/>
      <c r="L19" s="622"/>
      <c r="M19" s="622"/>
      <c r="N19" s="622"/>
      <c r="O19" s="622"/>
      <c r="P19" s="622"/>
      <c r="Q19" s="623"/>
      <c r="R19" s="624">
        <v>6840</v>
      </c>
      <c r="S19" s="625"/>
      <c r="T19" s="625"/>
      <c r="U19" s="625"/>
      <c r="V19" s="625"/>
      <c r="W19" s="625"/>
      <c r="X19" s="625"/>
      <c r="Y19" s="626"/>
      <c r="Z19" s="627">
        <v>0</v>
      </c>
      <c r="AA19" s="627"/>
      <c r="AB19" s="627"/>
      <c r="AC19" s="627"/>
      <c r="AD19" s="628">
        <v>6840</v>
      </c>
      <c r="AE19" s="628"/>
      <c r="AF19" s="628"/>
      <c r="AG19" s="628"/>
      <c r="AH19" s="628"/>
      <c r="AI19" s="628"/>
      <c r="AJ19" s="628"/>
      <c r="AK19" s="628"/>
      <c r="AL19" s="629">
        <v>0.2</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5585</v>
      </c>
      <c r="BH19" s="625"/>
      <c r="BI19" s="625"/>
      <c r="BJ19" s="625"/>
      <c r="BK19" s="625"/>
      <c r="BL19" s="625"/>
      <c r="BM19" s="625"/>
      <c r="BN19" s="626"/>
      <c r="BO19" s="627">
        <v>0.2</v>
      </c>
      <c r="BP19" s="627"/>
      <c r="BQ19" s="627"/>
      <c r="BR19" s="627"/>
      <c r="BS19" s="628" t="s">
        <v>121</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121</v>
      </c>
      <c r="CS19" s="625"/>
      <c r="CT19" s="625"/>
      <c r="CU19" s="625"/>
      <c r="CV19" s="625"/>
      <c r="CW19" s="625"/>
      <c r="CX19" s="625"/>
      <c r="CY19" s="626"/>
      <c r="CZ19" s="627" t="s">
        <v>121</v>
      </c>
      <c r="DA19" s="627"/>
      <c r="DB19" s="627"/>
      <c r="DC19" s="627"/>
      <c r="DD19" s="633" t="s">
        <v>121</v>
      </c>
      <c r="DE19" s="625"/>
      <c r="DF19" s="625"/>
      <c r="DG19" s="625"/>
      <c r="DH19" s="625"/>
      <c r="DI19" s="625"/>
      <c r="DJ19" s="625"/>
      <c r="DK19" s="625"/>
      <c r="DL19" s="625"/>
      <c r="DM19" s="625"/>
      <c r="DN19" s="625"/>
      <c r="DO19" s="625"/>
      <c r="DP19" s="626"/>
      <c r="DQ19" s="633" t="s">
        <v>121</v>
      </c>
      <c r="DR19" s="625"/>
      <c r="DS19" s="625"/>
      <c r="DT19" s="625"/>
      <c r="DU19" s="625"/>
      <c r="DV19" s="625"/>
      <c r="DW19" s="625"/>
      <c r="DX19" s="625"/>
      <c r="DY19" s="625"/>
      <c r="DZ19" s="625"/>
      <c r="EA19" s="625"/>
      <c r="EB19" s="625"/>
      <c r="EC19" s="634"/>
    </row>
    <row r="20" spans="2:133" ht="11.25" customHeight="1" x14ac:dyDescent="0.15">
      <c r="B20" s="637" t="s">
        <v>262</v>
      </c>
      <c r="C20" s="638"/>
      <c r="D20" s="638"/>
      <c r="E20" s="638"/>
      <c r="F20" s="638"/>
      <c r="G20" s="638"/>
      <c r="H20" s="638"/>
      <c r="I20" s="638"/>
      <c r="J20" s="638"/>
      <c r="K20" s="638"/>
      <c r="L20" s="638"/>
      <c r="M20" s="638"/>
      <c r="N20" s="638"/>
      <c r="O20" s="638"/>
      <c r="P20" s="638"/>
      <c r="Q20" s="639"/>
      <c r="R20" s="624" t="s">
        <v>121</v>
      </c>
      <c r="S20" s="625"/>
      <c r="T20" s="625"/>
      <c r="U20" s="625"/>
      <c r="V20" s="625"/>
      <c r="W20" s="625"/>
      <c r="X20" s="625"/>
      <c r="Y20" s="626"/>
      <c r="Z20" s="627" t="s">
        <v>121</v>
      </c>
      <c r="AA20" s="627"/>
      <c r="AB20" s="627"/>
      <c r="AC20" s="627"/>
      <c r="AD20" s="628" t="s">
        <v>121</v>
      </c>
      <c r="AE20" s="628"/>
      <c r="AF20" s="628"/>
      <c r="AG20" s="628"/>
      <c r="AH20" s="628"/>
      <c r="AI20" s="628"/>
      <c r="AJ20" s="628"/>
      <c r="AK20" s="628"/>
      <c r="AL20" s="629" t="s">
        <v>121</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5585</v>
      </c>
      <c r="BH20" s="625"/>
      <c r="BI20" s="625"/>
      <c r="BJ20" s="625"/>
      <c r="BK20" s="625"/>
      <c r="BL20" s="625"/>
      <c r="BM20" s="625"/>
      <c r="BN20" s="626"/>
      <c r="BO20" s="627">
        <v>0.2</v>
      </c>
      <c r="BP20" s="627"/>
      <c r="BQ20" s="627"/>
      <c r="BR20" s="627"/>
      <c r="BS20" s="628" t="s">
        <v>121</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13428564</v>
      </c>
      <c r="CS20" s="625"/>
      <c r="CT20" s="625"/>
      <c r="CU20" s="625"/>
      <c r="CV20" s="625"/>
      <c r="CW20" s="625"/>
      <c r="CX20" s="625"/>
      <c r="CY20" s="626"/>
      <c r="CZ20" s="627">
        <v>100</v>
      </c>
      <c r="DA20" s="627"/>
      <c r="DB20" s="627"/>
      <c r="DC20" s="627"/>
      <c r="DD20" s="633">
        <v>5650395</v>
      </c>
      <c r="DE20" s="625"/>
      <c r="DF20" s="625"/>
      <c r="DG20" s="625"/>
      <c r="DH20" s="625"/>
      <c r="DI20" s="625"/>
      <c r="DJ20" s="625"/>
      <c r="DK20" s="625"/>
      <c r="DL20" s="625"/>
      <c r="DM20" s="625"/>
      <c r="DN20" s="625"/>
      <c r="DO20" s="625"/>
      <c r="DP20" s="626"/>
      <c r="DQ20" s="633">
        <v>5628597</v>
      </c>
      <c r="DR20" s="625"/>
      <c r="DS20" s="625"/>
      <c r="DT20" s="625"/>
      <c r="DU20" s="625"/>
      <c r="DV20" s="625"/>
      <c r="DW20" s="625"/>
      <c r="DX20" s="625"/>
      <c r="DY20" s="625"/>
      <c r="DZ20" s="625"/>
      <c r="EA20" s="625"/>
      <c r="EB20" s="625"/>
      <c r="EC20" s="634"/>
    </row>
    <row r="21" spans="2:133" ht="11.25" customHeight="1" x14ac:dyDescent="0.15">
      <c r="B21" s="621" t="s">
        <v>265</v>
      </c>
      <c r="C21" s="622"/>
      <c r="D21" s="622"/>
      <c r="E21" s="622"/>
      <c r="F21" s="622"/>
      <c r="G21" s="622"/>
      <c r="H21" s="622"/>
      <c r="I21" s="622"/>
      <c r="J21" s="622"/>
      <c r="K21" s="622"/>
      <c r="L21" s="622"/>
      <c r="M21" s="622"/>
      <c r="N21" s="622"/>
      <c r="O21" s="622"/>
      <c r="P21" s="622"/>
      <c r="Q21" s="623"/>
      <c r="R21" s="624">
        <v>747963</v>
      </c>
      <c r="S21" s="625"/>
      <c r="T21" s="625"/>
      <c r="U21" s="625"/>
      <c r="V21" s="625"/>
      <c r="W21" s="625"/>
      <c r="X21" s="625"/>
      <c r="Y21" s="626"/>
      <c r="Z21" s="627">
        <v>5.2</v>
      </c>
      <c r="AA21" s="627"/>
      <c r="AB21" s="627"/>
      <c r="AC21" s="627"/>
      <c r="AD21" s="628">
        <v>278007</v>
      </c>
      <c r="AE21" s="628"/>
      <c r="AF21" s="628"/>
      <c r="AG21" s="628"/>
      <c r="AH21" s="628"/>
      <c r="AI21" s="628"/>
      <c r="AJ21" s="628"/>
      <c r="AK21" s="628"/>
      <c r="AL21" s="629">
        <v>7.2</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v>5585</v>
      </c>
      <c r="BH21" s="625"/>
      <c r="BI21" s="625"/>
      <c r="BJ21" s="625"/>
      <c r="BK21" s="625"/>
      <c r="BL21" s="625"/>
      <c r="BM21" s="625"/>
      <c r="BN21" s="626"/>
      <c r="BO21" s="627">
        <v>0.2</v>
      </c>
      <c r="BP21" s="627"/>
      <c r="BQ21" s="627"/>
      <c r="BR21" s="627"/>
      <c r="BS21" s="628" t="s">
        <v>121</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267</v>
      </c>
      <c r="C22" s="622"/>
      <c r="D22" s="622"/>
      <c r="E22" s="622"/>
      <c r="F22" s="622"/>
      <c r="G22" s="622"/>
      <c r="H22" s="622"/>
      <c r="I22" s="622"/>
      <c r="J22" s="622"/>
      <c r="K22" s="622"/>
      <c r="L22" s="622"/>
      <c r="M22" s="622"/>
      <c r="N22" s="622"/>
      <c r="O22" s="622"/>
      <c r="P22" s="622"/>
      <c r="Q22" s="623"/>
      <c r="R22" s="624">
        <v>278007</v>
      </c>
      <c r="S22" s="625"/>
      <c r="T22" s="625"/>
      <c r="U22" s="625"/>
      <c r="V22" s="625"/>
      <c r="W22" s="625"/>
      <c r="X22" s="625"/>
      <c r="Y22" s="626"/>
      <c r="Z22" s="627">
        <v>1.9</v>
      </c>
      <c r="AA22" s="627"/>
      <c r="AB22" s="627"/>
      <c r="AC22" s="627"/>
      <c r="AD22" s="628">
        <v>278007</v>
      </c>
      <c r="AE22" s="628"/>
      <c r="AF22" s="628"/>
      <c r="AG22" s="628"/>
      <c r="AH22" s="628"/>
      <c r="AI22" s="628"/>
      <c r="AJ22" s="628"/>
      <c r="AK22" s="628"/>
      <c r="AL22" s="629">
        <v>7.2</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121</v>
      </c>
      <c r="BH22" s="625"/>
      <c r="BI22" s="625"/>
      <c r="BJ22" s="625"/>
      <c r="BK22" s="625"/>
      <c r="BL22" s="625"/>
      <c r="BM22" s="625"/>
      <c r="BN22" s="626"/>
      <c r="BO22" s="627" t="s">
        <v>121</v>
      </c>
      <c r="BP22" s="627"/>
      <c r="BQ22" s="627"/>
      <c r="BR22" s="627"/>
      <c r="BS22" s="628" t="s">
        <v>121</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270</v>
      </c>
      <c r="C23" s="622"/>
      <c r="D23" s="622"/>
      <c r="E23" s="622"/>
      <c r="F23" s="622"/>
      <c r="G23" s="622"/>
      <c r="H23" s="622"/>
      <c r="I23" s="622"/>
      <c r="J23" s="622"/>
      <c r="K23" s="622"/>
      <c r="L23" s="622"/>
      <c r="M23" s="622"/>
      <c r="N23" s="622"/>
      <c r="O23" s="622"/>
      <c r="P23" s="622"/>
      <c r="Q23" s="623"/>
      <c r="R23" s="624">
        <v>231847</v>
      </c>
      <c r="S23" s="625"/>
      <c r="T23" s="625"/>
      <c r="U23" s="625"/>
      <c r="V23" s="625"/>
      <c r="W23" s="625"/>
      <c r="X23" s="625"/>
      <c r="Y23" s="626"/>
      <c r="Z23" s="627">
        <v>1.6</v>
      </c>
      <c r="AA23" s="627"/>
      <c r="AB23" s="627"/>
      <c r="AC23" s="627"/>
      <c r="AD23" s="628" t="s">
        <v>121</v>
      </c>
      <c r="AE23" s="628"/>
      <c r="AF23" s="628"/>
      <c r="AG23" s="628"/>
      <c r="AH23" s="628"/>
      <c r="AI23" s="628"/>
      <c r="AJ23" s="628"/>
      <c r="AK23" s="628"/>
      <c r="AL23" s="629" t="s">
        <v>121</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t="s">
        <v>121</v>
      </c>
      <c r="BH23" s="625"/>
      <c r="BI23" s="625"/>
      <c r="BJ23" s="625"/>
      <c r="BK23" s="625"/>
      <c r="BL23" s="625"/>
      <c r="BM23" s="625"/>
      <c r="BN23" s="626"/>
      <c r="BO23" s="627" t="s">
        <v>121</v>
      </c>
      <c r="BP23" s="627"/>
      <c r="BQ23" s="627"/>
      <c r="BR23" s="627"/>
      <c r="BS23" s="628" t="s">
        <v>121</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1" t="s">
        <v>275</v>
      </c>
      <c r="DM23" s="652"/>
      <c r="DN23" s="652"/>
      <c r="DO23" s="652"/>
      <c r="DP23" s="652"/>
      <c r="DQ23" s="652"/>
      <c r="DR23" s="652"/>
      <c r="DS23" s="652"/>
      <c r="DT23" s="652"/>
      <c r="DU23" s="652"/>
      <c r="DV23" s="653"/>
      <c r="DW23" s="606" t="s">
        <v>276</v>
      </c>
      <c r="DX23" s="607"/>
      <c r="DY23" s="607"/>
      <c r="DZ23" s="607"/>
      <c r="EA23" s="607"/>
      <c r="EB23" s="607"/>
      <c r="EC23" s="608"/>
    </row>
    <row r="24" spans="2:133" ht="11.25" customHeight="1" x14ac:dyDescent="0.15">
      <c r="B24" s="621" t="s">
        <v>277</v>
      </c>
      <c r="C24" s="622"/>
      <c r="D24" s="622"/>
      <c r="E24" s="622"/>
      <c r="F24" s="622"/>
      <c r="G24" s="622"/>
      <c r="H24" s="622"/>
      <c r="I24" s="622"/>
      <c r="J24" s="622"/>
      <c r="K24" s="622"/>
      <c r="L24" s="622"/>
      <c r="M24" s="622"/>
      <c r="N24" s="622"/>
      <c r="O24" s="622"/>
      <c r="P24" s="622"/>
      <c r="Q24" s="623"/>
      <c r="R24" s="624">
        <v>238109</v>
      </c>
      <c r="S24" s="625"/>
      <c r="T24" s="625"/>
      <c r="U24" s="625"/>
      <c r="V24" s="625"/>
      <c r="W24" s="625"/>
      <c r="X24" s="625"/>
      <c r="Y24" s="626"/>
      <c r="Z24" s="627">
        <v>1.6</v>
      </c>
      <c r="AA24" s="627"/>
      <c r="AB24" s="627"/>
      <c r="AC24" s="627"/>
      <c r="AD24" s="628" t="s">
        <v>121</v>
      </c>
      <c r="AE24" s="628"/>
      <c r="AF24" s="628"/>
      <c r="AG24" s="628"/>
      <c r="AH24" s="628"/>
      <c r="AI24" s="628"/>
      <c r="AJ24" s="628"/>
      <c r="AK24" s="628"/>
      <c r="AL24" s="629" t="s">
        <v>121</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121</v>
      </c>
      <c r="BH24" s="625"/>
      <c r="BI24" s="625"/>
      <c r="BJ24" s="625"/>
      <c r="BK24" s="625"/>
      <c r="BL24" s="625"/>
      <c r="BM24" s="625"/>
      <c r="BN24" s="626"/>
      <c r="BO24" s="627" t="s">
        <v>121</v>
      </c>
      <c r="BP24" s="627"/>
      <c r="BQ24" s="627"/>
      <c r="BR24" s="627"/>
      <c r="BS24" s="628" t="s">
        <v>121</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2312744</v>
      </c>
      <c r="CS24" s="614"/>
      <c r="CT24" s="614"/>
      <c r="CU24" s="614"/>
      <c r="CV24" s="614"/>
      <c r="CW24" s="614"/>
      <c r="CX24" s="614"/>
      <c r="CY24" s="615"/>
      <c r="CZ24" s="618">
        <v>17.2</v>
      </c>
      <c r="DA24" s="619"/>
      <c r="DB24" s="619"/>
      <c r="DC24" s="635"/>
      <c r="DD24" s="654">
        <v>1792867</v>
      </c>
      <c r="DE24" s="614"/>
      <c r="DF24" s="614"/>
      <c r="DG24" s="614"/>
      <c r="DH24" s="614"/>
      <c r="DI24" s="614"/>
      <c r="DJ24" s="614"/>
      <c r="DK24" s="615"/>
      <c r="DL24" s="654">
        <v>1684487</v>
      </c>
      <c r="DM24" s="614"/>
      <c r="DN24" s="614"/>
      <c r="DO24" s="614"/>
      <c r="DP24" s="614"/>
      <c r="DQ24" s="614"/>
      <c r="DR24" s="614"/>
      <c r="DS24" s="614"/>
      <c r="DT24" s="614"/>
      <c r="DU24" s="614"/>
      <c r="DV24" s="615"/>
      <c r="DW24" s="618">
        <v>43.8</v>
      </c>
      <c r="DX24" s="619"/>
      <c r="DY24" s="619"/>
      <c r="DZ24" s="619"/>
      <c r="EA24" s="619"/>
      <c r="EB24" s="619"/>
      <c r="EC24" s="620"/>
    </row>
    <row r="25" spans="2:133" ht="11.25" customHeight="1" x14ac:dyDescent="0.15">
      <c r="B25" s="621" t="s">
        <v>280</v>
      </c>
      <c r="C25" s="622"/>
      <c r="D25" s="622"/>
      <c r="E25" s="622"/>
      <c r="F25" s="622"/>
      <c r="G25" s="622"/>
      <c r="H25" s="622"/>
      <c r="I25" s="622"/>
      <c r="J25" s="622"/>
      <c r="K25" s="622"/>
      <c r="L25" s="622"/>
      <c r="M25" s="622"/>
      <c r="N25" s="622"/>
      <c r="O25" s="622"/>
      <c r="P25" s="622"/>
      <c r="Q25" s="623"/>
      <c r="R25" s="624">
        <v>4261480</v>
      </c>
      <c r="S25" s="625"/>
      <c r="T25" s="625"/>
      <c r="U25" s="625"/>
      <c r="V25" s="625"/>
      <c r="W25" s="625"/>
      <c r="X25" s="625"/>
      <c r="Y25" s="626"/>
      <c r="Z25" s="627">
        <v>29.3</v>
      </c>
      <c r="AA25" s="627"/>
      <c r="AB25" s="627"/>
      <c r="AC25" s="627"/>
      <c r="AD25" s="628">
        <v>3791524</v>
      </c>
      <c r="AE25" s="628"/>
      <c r="AF25" s="628"/>
      <c r="AG25" s="628"/>
      <c r="AH25" s="628"/>
      <c r="AI25" s="628"/>
      <c r="AJ25" s="628"/>
      <c r="AK25" s="628"/>
      <c r="AL25" s="629">
        <v>98.7</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121</v>
      </c>
      <c r="BH25" s="625"/>
      <c r="BI25" s="625"/>
      <c r="BJ25" s="625"/>
      <c r="BK25" s="625"/>
      <c r="BL25" s="625"/>
      <c r="BM25" s="625"/>
      <c r="BN25" s="626"/>
      <c r="BO25" s="627" t="s">
        <v>121</v>
      </c>
      <c r="BP25" s="627"/>
      <c r="BQ25" s="627"/>
      <c r="BR25" s="627"/>
      <c r="BS25" s="628" t="s">
        <v>121</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1257761</v>
      </c>
      <c r="CS25" s="657"/>
      <c r="CT25" s="657"/>
      <c r="CU25" s="657"/>
      <c r="CV25" s="657"/>
      <c r="CW25" s="657"/>
      <c r="CX25" s="657"/>
      <c r="CY25" s="658"/>
      <c r="CZ25" s="629">
        <v>9.4</v>
      </c>
      <c r="DA25" s="655"/>
      <c r="DB25" s="655"/>
      <c r="DC25" s="659"/>
      <c r="DD25" s="633">
        <v>1160705</v>
      </c>
      <c r="DE25" s="657"/>
      <c r="DF25" s="657"/>
      <c r="DG25" s="657"/>
      <c r="DH25" s="657"/>
      <c r="DI25" s="657"/>
      <c r="DJ25" s="657"/>
      <c r="DK25" s="658"/>
      <c r="DL25" s="633">
        <v>1159941</v>
      </c>
      <c r="DM25" s="657"/>
      <c r="DN25" s="657"/>
      <c r="DO25" s="657"/>
      <c r="DP25" s="657"/>
      <c r="DQ25" s="657"/>
      <c r="DR25" s="657"/>
      <c r="DS25" s="657"/>
      <c r="DT25" s="657"/>
      <c r="DU25" s="657"/>
      <c r="DV25" s="658"/>
      <c r="DW25" s="629">
        <v>30.2</v>
      </c>
      <c r="DX25" s="655"/>
      <c r="DY25" s="655"/>
      <c r="DZ25" s="655"/>
      <c r="EA25" s="655"/>
      <c r="EB25" s="655"/>
      <c r="EC25" s="656"/>
    </row>
    <row r="26" spans="2:133" ht="11.25" customHeight="1" x14ac:dyDescent="0.15">
      <c r="B26" s="621" t="s">
        <v>283</v>
      </c>
      <c r="C26" s="622"/>
      <c r="D26" s="622"/>
      <c r="E26" s="622"/>
      <c r="F26" s="622"/>
      <c r="G26" s="622"/>
      <c r="H26" s="622"/>
      <c r="I26" s="622"/>
      <c r="J26" s="622"/>
      <c r="K26" s="622"/>
      <c r="L26" s="622"/>
      <c r="M26" s="622"/>
      <c r="N26" s="622"/>
      <c r="O26" s="622"/>
      <c r="P26" s="622"/>
      <c r="Q26" s="623"/>
      <c r="R26" s="624">
        <v>496</v>
      </c>
      <c r="S26" s="625"/>
      <c r="T26" s="625"/>
      <c r="U26" s="625"/>
      <c r="V26" s="625"/>
      <c r="W26" s="625"/>
      <c r="X26" s="625"/>
      <c r="Y26" s="626"/>
      <c r="Z26" s="627">
        <v>0</v>
      </c>
      <c r="AA26" s="627"/>
      <c r="AB26" s="627"/>
      <c r="AC26" s="627"/>
      <c r="AD26" s="628">
        <v>496</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121</v>
      </c>
      <c r="BH26" s="625"/>
      <c r="BI26" s="625"/>
      <c r="BJ26" s="625"/>
      <c r="BK26" s="625"/>
      <c r="BL26" s="625"/>
      <c r="BM26" s="625"/>
      <c r="BN26" s="626"/>
      <c r="BO26" s="627" t="s">
        <v>121</v>
      </c>
      <c r="BP26" s="627"/>
      <c r="BQ26" s="627"/>
      <c r="BR26" s="627"/>
      <c r="BS26" s="628" t="s">
        <v>121</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839285</v>
      </c>
      <c r="CS26" s="625"/>
      <c r="CT26" s="625"/>
      <c r="CU26" s="625"/>
      <c r="CV26" s="625"/>
      <c r="CW26" s="625"/>
      <c r="CX26" s="625"/>
      <c r="CY26" s="626"/>
      <c r="CZ26" s="629">
        <v>6.2</v>
      </c>
      <c r="DA26" s="655"/>
      <c r="DB26" s="655"/>
      <c r="DC26" s="659"/>
      <c r="DD26" s="633">
        <v>746269</v>
      </c>
      <c r="DE26" s="625"/>
      <c r="DF26" s="625"/>
      <c r="DG26" s="625"/>
      <c r="DH26" s="625"/>
      <c r="DI26" s="625"/>
      <c r="DJ26" s="625"/>
      <c r="DK26" s="626"/>
      <c r="DL26" s="633" t="s">
        <v>121</v>
      </c>
      <c r="DM26" s="625"/>
      <c r="DN26" s="625"/>
      <c r="DO26" s="625"/>
      <c r="DP26" s="625"/>
      <c r="DQ26" s="625"/>
      <c r="DR26" s="625"/>
      <c r="DS26" s="625"/>
      <c r="DT26" s="625"/>
      <c r="DU26" s="625"/>
      <c r="DV26" s="626"/>
      <c r="DW26" s="629" t="s">
        <v>121</v>
      </c>
      <c r="DX26" s="655"/>
      <c r="DY26" s="655"/>
      <c r="DZ26" s="655"/>
      <c r="EA26" s="655"/>
      <c r="EB26" s="655"/>
      <c r="EC26" s="656"/>
    </row>
    <row r="27" spans="2:133" ht="11.25" customHeight="1" x14ac:dyDescent="0.15">
      <c r="B27" s="621" t="s">
        <v>286</v>
      </c>
      <c r="C27" s="622"/>
      <c r="D27" s="622"/>
      <c r="E27" s="622"/>
      <c r="F27" s="622"/>
      <c r="G27" s="622"/>
      <c r="H27" s="622"/>
      <c r="I27" s="622"/>
      <c r="J27" s="622"/>
      <c r="K27" s="622"/>
      <c r="L27" s="622"/>
      <c r="M27" s="622"/>
      <c r="N27" s="622"/>
      <c r="O27" s="622"/>
      <c r="P27" s="622"/>
      <c r="Q27" s="623"/>
      <c r="R27" s="624">
        <v>40862</v>
      </c>
      <c r="S27" s="625"/>
      <c r="T27" s="625"/>
      <c r="U27" s="625"/>
      <c r="V27" s="625"/>
      <c r="W27" s="625"/>
      <c r="X27" s="625"/>
      <c r="Y27" s="626"/>
      <c r="Z27" s="627">
        <v>0.3</v>
      </c>
      <c r="AA27" s="627"/>
      <c r="AB27" s="627"/>
      <c r="AC27" s="627"/>
      <c r="AD27" s="628" t="s">
        <v>121</v>
      </c>
      <c r="AE27" s="628"/>
      <c r="AF27" s="628"/>
      <c r="AG27" s="628"/>
      <c r="AH27" s="628"/>
      <c r="AI27" s="628"/>
      <c r="AJ27" s="628"/>
      <c r="AK27" s="628"/>
      <c r="AL27" s="629" t="s">
        <v>121</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3254666</v>
      </c>
      <c r="BH27" s="625"/>
      <c r="BI27" s="625"/>
      <c r="BJ27" s="625"/>
      <c r="BK27" s="625"/>
      <c r="BL27" s="625"/>
      <c r="BM27" s="625"/>
      <c r="BN27" s="626"/>
      <c r="BO27" s="627">
        <v>100</v>
      </c>
      <c r="BP27" s="627"/>
      <c r="BQ27" s="627"/>
      <c r="BR27" s="627"/>
      <c r="BS27" s="628" t="s">
        <v>121</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432824</v>
      </c>
      <c r="CS27" s="657"/>
      <c r="CT27" s="657"/>
      <c r="CU27" s="657"/>
      <c r="CV27" s="657"/>
      <c r="CW27" s="657"/>
      <c r="CX27" s="657"/>
      <c r="CY27" s="658"/>
      <c r="CZ27" s="629">
        <v>3.2</v>
      </c>
      <c r="DA27" s="655"/>
      <c r="DB27" s="655"/>
      <c r="DC27" s="659"/>
      <c r="DD27" s="633">
        <v>256321</v>
      </c>
      <c r="DE27" s="657"/>
      <c r="DF27" s="657"/>
      <c r="DG27" s="657"/>
      <c r="DH27" s="657"/>
      <c r="DI27" s="657"/>
      <c r="DJ27" s="657"/>
      <c r="DK27" s="658"/>
      <c r="DL27" s="633">
        <v>148705</v>
      </c>
      <c r="DM27" s="657"/>
      <c r="DN27" s="657"/>
      <c r="DO27" s="657"/>
      <c r="DP27" s="657"/>
      <c r="DQ27" s="657"/>
      <c r="DR27" s="657"/>
      <c r="DS27" s="657"/>
      <c r="DT27" s="657"/>
      <c r="DU27" s="657"/>
      <c r="DV27" s="658"/>
      <c r="DW27" s="629">
        <v>3.9</v>
      </c>
      <c r="DX27" s="655"/>
      <c r="DY27" s="655"/>
      <c r="DZ27" s="655"/>
      <c r="EA27" s="655"/>
      <c r="EB27" s="655"/>
      <c r="EC27" s="656"/>
    </row>
    <row r="28" spans="2:133" ht="11.25" customHeight="1" x14ac:dyDescent="0.15">
      <c r="B28" s="621" t="s">
        <v>289</v>
      </c>
      <c r="C28" s="622"/>
      <c r="D28" s="622"/>
      <c r="E28" s="622"/>
      <c r="F28" s="622"/>
      <c r="G28" s="622"/>
      <c r="H28" s="622"/>
      <c r="I28" s="622"/>
      <c r="J28" s="622"/>
      <c r="K28" s="622"/>
      <c r="L28" s="622"/>
      <c r="M28" s="622"/>
      <c r="N28" s="622"/>
      <c r="O28" s="622"/>
      <c r="P28" s="622"/>
      <c r="Q28" s="623"/>
      <c r="R28" s="624">
        <v>192573</v>
      </c>
      <c r="S28" s="625"/>
      <c r="T28" s="625"/>
      <c r="U28" s="625"/>
      <c r="V28" s="625"/>
      <c r="W28" s="625"/>
      <c r="X28" s="625"/>
      <c r="Y28" s="626"/>
      <c r="Z28" s="627">
        <v>1.3</v>
      </c>
      <c r="AA28" s="627"/>
      <c r="AB28" s="627"/>
      <c r="AC28" s="627"/>
      <c r="AD28" s="628">
        <v>1447</v>
      </c>
      <c r="AE28" s="628"/>
      <c r="AF28" s="628"/>
      <c r="AG28" s="628"/>
      <c r="AH28" s="628"/>
      <c r="AI28" s="628"/>
      <c r="AJ28" s="628"/>
      <c r="AK28" s="628"/>
      <c r="AL28" s="629">
        <v>0</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622159</v>
      </c>
      <c r="CS28" s="625"/>
      <c r="CT28" s="625"/>
      <c r="CU28" s="625"/>
      <c r="CV28" s="625"/>
      <c r="CW28" s="625"/>
      <c r="CX28" s="625"/>
      <c r="CY28" s="626"/>
      <c r="CZ28" s="629">
        <v>4.5999999999999996</v>
      </c>
      <c r="DA28" s="655"/>
      <c r="DB28" s="655"/>
      <c r="DC28" s="659"/>
      <c r="DD28" s="633">
        <v>375841</v>
      </c>
      <c r="DE28" s="625"/>
      <c r="DF28" s="625"/>
      <c r="DG28" s="625"/>
      <c r="DH28" s="625"/>
      <c r="DI28" s="625"/>
      <c r="DJ28" s="625"/>
      <c r="DK28" s="626"/>
      <c r="DL28" s="633">
        <v>375841</v>
      </c>
      <c r="DM28" s="625"/>
      <c r="DN28" s="625"/>
      <c r="DO28" s="625"/>
      <c r="DP28" s="625"/>
      <c r="DQ28" s="625"/>
      <c r="DR28" s="625"/>
      <c r="DS28" s="625"/>
      <c r="DT28" s="625"/>
      <c r="DU28" s="625"/>
      <c r="DV28" s="626"/>
      <c r="DW28" s="629">
        <v>9.8000000000000007</v>
      </c>
      <c r="DX28" s="655"/>
      <c r="DY28" s="655"/>
      <c r="DZ28" s="655"/>
      <c r="EA28" s="655"/>
      <c r="EB28" s="655"/>
      <c r="EC28" s="656"/>
    </row>
    <row r="29" spans="2:133" ht="11.25" customHeight="1" x14ac:dyDescent="0.15">
      <c r="B29" s="621" t="s">
        <v>291</v>
      </c>
      <c r="C29" s="622"/>
      <c r="D29" s="622"/>
      <c r="E29" s="622"/>
      <c r="F29" s="622"/>
      <c r="G29" s="622"/>
      <c r="H29" s="622"/>
      <c r="I29" s="622"/>
      <c r="J29" s="622"/>
      <c r="K29" s="622"/>
      <c r="L29" s="622"/>
      <c r="M29" s="622"/>
      <c r="N29" s="622"/>
      <c r="O29" s="622"/>
      <c r="P29" s="622"/>
      <c r="Q29" s="623"/>
      <c r="R29" s="624">
        <v>5010</v>
      </c>
      <c r="S29" s="625"/>
      <c r="T29" s="625"/>
      <c r="U29" s="625"/>
      <c r="V29" s="625"/>
      <c r="W29" s="625"/>
      <c r="X29" s="625"/>
      <c r="Y29" s="626"/>
      <c r="Z29" s="627">
        <v>0</v>
      </c>
      <c r="AA29" s="627"/>
      <c r="AB29" s="627"/>
      <c r="AC29" s="627"/>
      <c r="AD29" s="628" t="s">
        <v>121</v>
      </c>
      <c r="AE29" s="628"/>
      <c r="AF29" s="628"/>
      <c r="AG29" s="628"/>
      <c r="AH29" s="628"/>
      <c r="AI29" s="628"/>
      <c r="AJ29" s="628"/>
      <c r="AK29" s="628"/>
      <c r="AL29" s="629" t="s">
        <v>121</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292</v>
      </c>
      <c r="CE29" s="661"/>
      <c r="CF29" s="621" t="s">
        <v>66</v>
      </c>
      <c r="CG29" s="622"/>
      <c r="CH29" s="622"/>
      <c r="CI29" s="622"/>
      <c r="CJ29" s="622"/>
      <c r="CK29" s="622"/>
      <c r="CL29" s="622"/>
      <c r="CM29" s="622"/>
      <c r="CN29" s="622"/>
      <c r="CO29" s="622"/>
      <c r="CP29" s="622"/>
      <c r="CQ29" s="623"/>
      <c r="CR29" s="624">
        <v>622159</v>
      </c>
      <c r="CS29" s="657"/>
      <c r="CT29" s="657"/>
      <c r="CU29" s="657"/>
      <c r="CV29" s="657"/>
      <c r="CW29" s="657"/>
      <c r="CX29" s="657"/>
      <c r="CY29" s="658"/>
      <c r="CZ29" s="629">
        <v>4.5999999999999996</v>
      </c>
      <c r="DA29" s="655"/>
      <c r="DB29" s="655"/>
      <c r="DC29" s="659"/>
      <c r="DD29" s="633">
        <v>375841</v>
      </c>
      <c r="DE29" s="657"/>
      <c r="DF29" s="657"/>
      <c r="DG29" s="657"/>
      <c r="DH29" s="657"/>
      <c r="DI29" s="657"/>
      <c r="DJ29" s="657"/>
      <c r="DK29" s="658"/>
      <c r="DL29" s="633">
        <v>375841</v>
      </c>
      <c r="DM29" s="657"/>
      <c r="DN29" s="657"/>
      <c r="DO29" s="657"/>
      <c r="DP29" s="657"/>
      <c r="DQ29" s="657"/>
      <c r="DR29" s="657"/>
      <c r="DS29" s="657"/>
      <c r="DT29" s="657"/>
      <c r="DU29" s="657"/>
      <c r="DV29" s="658"/>
      <c r="DW29" s="629">
        <v>9.8000000000000007</v>
      </c>
      <c r="DX29" s="655"/>
      <c r="DY29" s="655"/>
      <c r="DZ29" s="655"/>
      <c r="EA29" s="655"/>
      <c r="EB29" s="655"/>
      <c r="EC29" s="656"/>
    </row>
    <row r="30" spans="2:133" ht="11.25" customHeight="1" x14ac:dyDescent="0.15">
      <c r="B30" s="621" t="s">
        <v>293</v>
      </c>
      <c r="C30" s="622"/>
      <c r="D30" s="622"/>
      <c r="E30" s="622"/>
      <c r="F30" s="622"/>
      <c r="G30" s="622"/>
      <c r="H30" s="622"/>
      <c r="I30" s="622"/>
      <c r="J30" s="622"/>
      <c r="K30" s="622"/>
      <c r="L30" s="622"/>
      <c r="M30" s="622"/>
      <c r="N30" s="622"/>
      <c r="O30" s="622"/>
      <c r="P30" s="622"/>
      <c r="Q30" s="623"/>
      <c r="R30" s="624">
        <v>4702873</v>
      </c>
      <c r="S30" s="625"/>
      <c r="T30" s="625"/>
      <c r="U30" s="625"/>
      <c r="V30" s="625"/>
      <c r="W30" s="625"/>
      <c r="X30" s="625"/>
      <c r="Y30" s="626"/>
      <c r="Z30" s="627">
        <v>32.4</v>
      </c>
      <c r="AA30" s="627"/>
      <c r="AB30" s="627"/>
      <c r="AC30" s="627"/>
      <c r="AD30" s="628" t="s">
        <v>121</v>
      </c>
      <c r="AE30" s="628"/>
      <c r="AF30" s="628"/>
      <c r="AG30" s="628"/>
      <c r="AH30" s="628"/>
      <c r="AI30" s="628"/>
      <c r="AJ30" s="628"/>
      <c r="AK30" s="628"/>
      <c r="AL30" s="629" t="s">
        <v>121</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6"/>
      <c r="BI30" s="666"/>
      <c r="BJ30" s="666"/>
      <c r="BK30" s="666"/>
      <c r="BL30" s="666"/>
      <c r="BM30" s="666"/>
      <c r="BN30" s="666"/>
      <c r="BO30" s="666"/>
      <c r="BP30" s="666"/>
      <c r="BQ30" s="667"/>
      <c r="BR30" s="606" t="s">
        <v>295</v>
      </c>
      <c r="BS30" s="666"/>
      <c r="BT30" s="666"/>
      <c r="BU30" s="666"/>
      <c r="BV30" s="666"/>
      <c r="BW30" s="666"/>
      <c r="BX30" s="666"/>
      <c r="BY30" s="666"/>
      <c r="BZ30" s="666"/>
      <c r="CA30" s="666"/>
      <c r="CB30" s="667"/>
      <c r="CD30" s="662"/>
      <c r="CE30" s="663"/>
      <c r="CF30" s="621" t="s">
        <v>296</v>
      </c>
      <c r="CG30" s="622"/>
      <c r="CH30" s="622"/>
      <c r="CI30" s="622"/>
      <c r="CJ30" s="622"/>
      <c r="CK30" s="622"/>
      <c r="CL30" s="622"/>
      <c r="CM30" s="622"/>
      <c r="CN30" s="622"/>
      <c r="CO30" s="622"/>
      <c r="CP30" s="622"/>
      <c r="CQ30" s="623"/>
      <c r="CR30" s="624">
        <v>596549</v>
      </c>
      <c r="CS30" s="625"/>
      <c r="CT30" s="625"/>
      <c r="CU30" s="625"/>
      <c r="CV30" s="625"/>
      <c r="CW30" s="625"/>
      <c r="CX30" s="625"/>
      <c r="CY30" s="626"/>
      <c r="CZ30" s="629">
        <v>4.4000000000000004</v>
      </c>
      <c r="DA30" s="655"/>
      <c r="DB30" s="655"/>
      <c r="DC30" s="659"/>
      <c r="DD30" s="633">
        <v>350231</v>
      </c>
      <c r="DE30" s="625"/>
      <c r="DF30" s="625"/>
      <c r="DG30" s="625"/>
      <c r="DH30" s="625"/>
      <c r="DI30" s="625"/>
      <c r="DJ30" s="625"/>
      <c r="DK30" s="626"/>
      <c r="DL30" s="633">
        <v>350231</v>
      </c>
      <c r="DM30" s="625"/>
      <c r="DN30" s="625"/>
      <c r="DO30" s="625"/>
      <c r="DP30" s="625"/>
      <c r="DQ30" s="625"/>
      <c r="DR30" s="625"/>
      <c r="DS30" s="625"/>
      <c r="DT30" s="625"/>
      <c r="DU30" s="625"/>
      <c r="DV30" s="626"/>
      <c r="DW30" s="629">
        <v>9.1</v>
      </c>
      <c r="DX30" s="655"/>
      <c r="DY30" s="655"/>
      <c r="DZ30" s="655"/>
      <c r="EA30" s="655"/>
      <c r="EB30" s="655"/>
      <c r="EC30" s="656"/>
    </row>
    <row r="31" spans="2:133" ht="11.25" customHeight="1" x14ac:dyDescent="0.15">
      <c r="B31" s="637" t="s">
        <v>297</v>
      </c>
      <c r="C31" s="638"/>
      <c r="D31" s="638"/>
      <c r="E31" s="638"/>
      <c r="F31" s="638"/>
      <c r="G31" s="638"/>
      <c r="H31" s="638"/>
      <c r="I31" s="638"/>
      <c r="J31" s="638"/>
      <c r="K31" s="638"/>
      <c r="L31" s="638"/>
      <c r="M31" s="638"/>
      <c r="N31" s="638"/>
      <c r="O31" s="638"/>
      <c r="P31" s="638"/>
      <c r="Q31" s="639"/>
      <c r="R31" s="624" t="s">
        <v>121</v>
      </c>
      <c r="S31" s="625"/>
      <c r="T31" s="625"/>
      <c r="U31" s="625"/>
      <c r="V31" s="625"/>
      <c r="W31" s="625"/>
      <c r="X31" s="625"/>
      <c r="Y31" s="626"/>
      <c r="Z31" s="627" t="s">
        <v>121</v>
      </c>
      <c r="AA31" s="627"/>
      <c r="AB31" s="627"/>
      <c r="AC31" s="627"/>
      <c r="AD31" s="628" t="s">
        <v>121</v>
      </c>
      <c r="AE31" s="628"/>
      <c r="AF31" s="628"/>
      <c r="AG31" s="628"/>
      <c r="AH31" s="628"/>
      <c r="AI31" s="628"/>
      <c r="AJ31" s="628"/>
      <c r="AK31" s="628"/>
      <c r="AL31" s="629" t="s">
        <v>121</v>
      </c>
      <c r="AM31" s="630"/>
      <c r="AN31" s="630"/>
      <c r="AO31" s="631"/>
      <c r="AP31" s="670" t="s">
        <v>298</v>
      </c>
      <c r="AQ31" s="671"/>
      <c r="AR31" s="671"/>
      <c r="AS31" s="671"/>
      <c r="AT31" s="676" t="s">
        <v>299</v>
      </c>
      <c r="AU31" s="217"/>
      <c r="AV31" s="217"/>
      <c r="AW31" s="217"/>
      <c r="AX31" s="610" t="s">
        <v>177</v>
      </c>
      <c r="AY31" s="611"/>
      <c r="AZ31" s="611"/>
      <c r="BA31" s="611"/>
      <c r="BB31" s="611"/>
      <c r="BC31" s="611"/>
      <c r="BD31" s="611"/>
      <c r="BE31" s="611"/>
      <c r="BF31" s="612"/>
      <c r="BG31" s="680">
        <v>99.8</v>
      </c>
      <c r="BH31" s="668"/>
      <c r="BI31" s="668"/>
      <c r="BJ31" s="668"/>
      <c r="BK31" s="668"/>
      <c r="BL31" s="668"/>
      <c r="BM31" s="619">
        <v>99.4</v>
      </c>
      <c r="BN31" s="668"/>
      <c r="BO31" s="668"/>
      <c r="BP31" s="668"/>
      <c r="BQ31" s="669"/>
      <c r="BR31" s="680">
        <v>99.7</v>
      </c>
      <c r="BS31" s="668"/>
      <c r="BT31" s="668"/>
      <c r="BU31" s="668"/>
      <c r="BV31" s="668"/>
      <c r="BW31" s="668"/>
      <c r="BX31" s="619">
        <v>98.9</v>
      </c>
      <c r="BY31" s="668"/>
      <c r="BZ31" s="668"/>
      <c r="CA31" s="668"/>
      <c r="CB31" s="669"/>
      <c r="CD31" s="662"/>
      <c r="CE31" s="663"/>
      <c r="CF31" s="621" t="s">
        <v>300</v>
      </c>
      <c r="CG31" s="622"/>
      <c r="CH31" s="622"/>
      <c r="CI31" s="622"/>
      <c r="CJ31" s="622"/>
      <c r="CK31" s="622"/>
      <c r="CL31" s="622"/>
      <c r="CM31" s="622"/>
      <c r="CN31" s="622"/>
      <c r="CO31" s="622"/>
      <c r="CP31" s="622"/>
      <c r="CQ31" s="623"/>
      <c r="CR31" s="624">
        <v>25610</v>
      </c>
      <c r="CS31" s="657"/>
      <c r="CT31" s="657"/>
      <c r="CU31" s="657"/>
      <c r="CV31" s="657"/>
      <c r="CW31" s="657"/>
      <c r="CX31" s="657"/>
      <c r="CY31" s="658"/>
      <c r="CZ31" s="629">
        <v>0.2</v>
      </c>
      <c r="DA31" s="655"/>
      <c r="DB31" s="655"/>
      <c r="DC31" s="659"/>
      <c r="DD31" s="633">
        <v>25610</v>
      </c>
      <c r="DE31" s="657"/>
      <c r="DF31" s="657"/>
      <c r="DG31" s="657"/>
      <c r="DH31" s="657"/>
      <c r="DI31" s="657"/>
      <c r="DJ31" s="657"/>
      <c r="DK31" s="658"/>
      <c r="DL31" s="633">
        <v>25610</v>
      </c>
      <c r="DM31" s="657"/>
      <c r="DN31" s="657"/>
      <c r="DO31" s="657"/>
      <c r="DP31" s="657"/>
      <c r="DQ31" s="657"/>
      <c r="DR31" s="657"/>
      <c r="DS31" s="657"/>
      <c r="DT31" s="657"/>
      <c r="DU31" s="657"/>
      <c r="DV31" s="658"/>
      <c r="DW31" s="629">
        <v>0.7</v>
      </c>
      <c r="DX31" s="655"/>
      <c r="DY31" s="655"/>
      <c r="DZ31" s="655"/>
      <c r="EA31" s="655"/>
      <c r="EB31" s="655"/>
      <c r="EC31" s="656"/>
    </row>
    <row r="32" spans="2:133" ht="11.25" customHeight="1" x14ac:dyDescent="0.15">
      <c r="B32" s="621" t="s">
        <v>301</v>
      </c>
      <c r="C32" s="622"/>
      <c r="D32" s="622"/>
      <c r="E32" s="622"/>
      <c r="F32" s="622"/>
      <c r="G32" s="622"/>
      <c r="H32" s="622"/>
      <c r="I32" s="622"/>
      <c r="J32" s="622"/>
      <c r="K32" s="622"/>
      <c r="L32" s="622"/>
      <c r="M32" s="622"/>
      <c r="N32" s="622"/>
      <c r="O32" s="622"/>
      <c r="P32" s="622"/>
      <c r="Q32" s="623"/>
      <c r="R32" s="624">
        <v>1027957</v>
      </c>
      <c r="S32" s="625"/>
      <c r="T32" s="625"/>
      <c r="U32" s="625"/>
      <c r="V32" s="625"/>
      <c r="W32" s="625"/>
      <c r="X32" s="625"/>
      <c r="Y32" s="626"/>
      <c r="Z32" s="627">
        <v>7.1</v>
      </c>
      <c r="AA32" s="627"/>
      <c r="AB32" s="627"/>
      <c r="AC32" s="627"/>
      <c r="AD32" s="628" t="s">
        <v>121</v>
      </c>
      <c r="AE32" s="628"/>
      <c r="AF32" s="628"/>
      <c r="AG32" s="628"/>
      <c r="AH32" s="628"/>
      <c r="AI32" s="628"/>
      <c r="AJ32" s="628"/>
      <c r="AK32" s="628"/>
      <c r="AL32" s="629" t="s">
        <v>121</v>
      </c>
      <c r="AM32" s="630"/>
      <c r="AN32" s="630"/>
      <c r="AO32" s="631"/>
      <c r="AP32" s="672"/>
      <c r="AQ32" s="673"/>
      <c r="AR32" s="673"/>
      <c r="AS32" s="673"/>
      <c r="AT32" s="677"/>
      <c r="AU32" s="213" t="s">
        <v>302</v>
      </c>
      <c r="AX32" s="621" t="s">
        <v>303</v>
      </c>
      <c r="AY32" s="622"/>
      <c r="AZ32" s="622"/>
      <c r="BA32" s="622"/>
      <c r="BB32" s="622"/>
      <c r="BC32" s="622"/>
      <c r="BD32" s="622"/>
      <c r="BE32" s="622"/>
      <c r="BF32" s="623"/>
      <c r="BG32" s="681">
        <v>99.3</v>
      </c>
      <c r="BH32" s="657"/>
      <c r="BI32" s="657"/>
      <c r="BJ32" s="657"/>
      <c r="BK32" s="657"/>
      <c r="BL32" s="657"/>
      <c r="BM32" s="630">
        <v>98</v>
      </c>
      <c r="BN32" s="657"/>
      <c r="BO32" s="657"/>
      <c r="BP32" s="657"/>
      <c r="BQ32" s="679"/>
      <c r="BR32" s="681">
        <v>99.4</v>
      </c>
      <c r="BS32" s="657"/>
      <c r="BT32" s="657"/>
      <c r="BU32" s="657"/>
      <c r="BV32" s="657"/>
      <c r="BW32" s="657"/>
      <c r="BX32" s="630">
        <v>97.9</v>
      </c>
      <c r="BY32" s="657"/>
      <c r="BZ32" s="657"/>
      <c r="CA32" s="657"/>
      <c r="CB32" s="679"/>
      <c r="CD32" s="664"/>
      <c r="CE32" s="665"/>
      <c r="CF32" s="621" t="s">
        <v>304</v>
      </c>
      <c r="CG32" s="622"/>
      <c r="CH32" s="622"/>
      <c r="CI32" s="622"/>
      <c r="CJ32" s="622"/>
      <c r="CK32" s="622"/>
      <c r="CL32" s="622"/>
      <c r="CM32" s="622"/>
      <c r="CN32" s="622"/>
      <c r="CO32" s="622"/>
      <c r="CP32" s="622"/>
      <c r="CQ32" s="623"/>
      <c r="CR32" s="624" t="s">
        <v>121</v>
      </c>
      <c r="CS32" s="625"/>
      <c r="CT32" s="625"/>
      <c r="CU32" s="625"/>
      <c r="CV32" s="625"/>
      <c r="CW32" s="625"/>
      <c r="CX32" s="625"/>
      <c r="CY32" s="626"/>
      <c r="CZ32" s="629" t="s">
        <v>121</v>
      </c>
      <c r="DA32" s="655"/>
      <c r="DB32" s="655"/>
      <c r="DC32" s="659"/>
      <c r="DD32" s="633" t="s">
        <v>121</v>
      </c>
      <c r="DE32" s="625"/>
      <c r="DF32" s="625"/>
      <c r="DG32" s="625"/>
      <c r="DH32" s="625"/>
      <c r="DI32" s="625"/>
      <c r="DJ32" s="625"/>
      <c r="DK32" s="626"/>
      <c r="DL32" s="633" t="s">
        <v>121</v>
      </c>
      <c r="DM32" s="625"/>
      <c r="DN32" s="625"/>
      <c r="DO32" s="625"/>
      <c r="DP32" s="625"/>
      <c r="DQ32" s="625"/>
      <c r="DR32" s="625"/>
      <c r="DS32" s="625"/>
      <c r="DT32" s="625"/>
      <c r="DU32" s="625"/>
      <c r="DV32" s="626"/>
      <c r="DW32" s="629" t="s">
        <v>121</v>
      </c>
      <c r="DX32" s="655"/>
      <c r="DY32" s="655"/>
      <c r="DZ32" s="655"/>
      <c r="EA32" s="655"/>
      <c r="EB32" s="655"/>
      <c r="EC32" s="656"/>
    </row>
    <row r="33" spans="2:133" ht="11.25" customHeight="1" x14ac:dyDescent="0.15">
      <c r="B33" s="621" t="s">
        <v>305</v>
      </c>
      <c r="C33" s="622"/>
      <c r="D33" s="622"/>
      <c r="E33" s="622"/>
      <c r="F33" s="622"/>
      <c r="G33" s="622"/>
      <c r="H33" s="622"/>
      <c r="I33" s="622"/>
      <c r="J33" s="622"/>
      <c r="K33" s="622"/>
      <c r="L33" s="622"/>
      <c r="M33" s="622"/>
      <c r="N33" s="622"/>
      <c r="O33" s="622"/>
      <c r="P33" s="622"/>
      <c r="Q33" s="623"/>
      <c r="R33" s="624">
        <v>263408</v>
      </c>
      <c r="S33" s="625"/>
      <c r="T33" s="625"/>
      <c r="U33" s="625"/>
      <c r="V33" s="625"/>
      <c r="W33" s="625"/>
      <c r="X33" s="625"/>
      <c r="Y33" s="626"/>
      <c r="Z33" s="627">
        <v>1.8</v>
      </c>
      <c r="AA33" s="627"/>
      <c r="AB33" s="627"/>
      <c r="AC33" s="627"/>
      <c r="AD33" s="628">
        <v>45588</v>
      </c>
      <c r="AE33" s="628"/>
      <c r="AF33" s="628"/>
      <c r="AG33" s="628"/>
      <c r="AH33" s="628"/>
      <c r="AI33" s="628"/>
      <c r="AJ33" s="628"/>
      <c r="AK33" s="628"/>
      <c r="AL33" s="629">
        <v>1.2</v>
      </c>
      <c r="AM33" s="630"/>
      <c r="AN33" s="630"/>
      <c r="AO33" s="631"/>
      <c r="AP33" s="674"/>
      <c r="AQ33" s="675"/>
      <c r="AR33" s="675"/>
      <c r="AS33" s="675"/>
      <c r="AT33" s="678"/>
      <c r="AU33" s="218"/>
      <c r="AV33" s="218"/>
      <c r="AW33" s="218"/>
      <c r="AX33" s="645" t="s">
        <v>306</v>
      </c>
      <c r="AY33" s="646"/>
      <c r="AZ33" s="646"/>
      <c r="BA33" s="646"/>
      <c r="BB33" s="646"/>
      <c r="BC33" s="646"/>
      <c r="BD33" s="646"/>
      <c r="BE33" s="646"/>
      <c r="BF33" s="647"/>
      <c r="BG33" s="682">
        <v>99.9</v>
      </c>
      <c r="BH33" s="683"/>
      <c r="BI33" s="683"/>
      <c r="BJ33" s="683"/>
      <c r="BK33" s="683"/>
      <c r="BL33" s="683"/>
      <c r="BM33" s="684">
        <v>99.6</v>
      </c>
      <c r="BN33" s="683"/>
      <c r="BO33" s="683"/>
      <c r="BP33" s="683"/>
      <c r="BQ33" s="685"/>
      <c r="BR33" s="682">
        <v>99.8</v>
      </c>
      <c r="BS33" s="683"/>
      <c r="BT33" s="683"/>
      <c r="BU33" s="683"/>
      <c r="BV33" s="683"/>
      <c r="BW33" s="683"/>
      <c r="BX33" s="684">
        <v>99</v>
      </c>
      <c r="BY33" s="683"/>
      <c r="BZ33" s="683"/>
      <c r="CA33" s="683"/>
      <c r="CB33" s="685"/>
      <c r="CD33" s="621" t="s">
        <v>307</v>
      </c>
      <c r="CE33" s="622"/>
      <c r="CF33" s="622"/>
      <c r="CG33" s="622"/>
      <c r="CH33" s="622"/>
      <c r="CI33" s="622"/>
      <c r="CJ33" s="622"/>
      <c r="CK33" s="622"/>
      <c r="CL33" s="622"/>
      <c r="CM33" s="622"/>
      <c r="CN33" s="622"/>
      <c r="CO33" s="622"/>
      <c r="CP33" s="622"/>
      <c r="CQ33" s="623"/>
      <c r="CR33" s="624">
        <v>4926819</v>
      </c>
      <c r="CS33" s="657"/>
      <c r="CT33" s="657"/>
      <c r="CU33" s="657"/>
      <c r="CV33" s="657"/>
      <c r="CW33" s="657"/>
      <c r="CX33" s="657"/>
      <c r="CY33" s="658"/>
      <c r="CZ33" s="629">
        <v>36.700000000000003</v>
      </c>
      <c r="DA33" s="655"/>
      <c r="DB33" s="655"/>
      <c r="DC33" s="659"/>
      <c r="DD33" s="633">
        <v>3124253</v>
      </c>
      <c r="DE33" s="657"/>
      <c r="DF33" s="657"/>
      <c r="DG33" s="657"/>
      <c r="DH33" s="657"/>
      <c r="DI33" s="657"/>
      <c r="DJ33" s="657"/>
      <c r="DK33" s="658"/>
      <c r="DL33" s="633">
        <v>1735395</v>
      </c>
      <c r="DM33" s="657"/>
      <c r="DN33" s="657"/>
      <c r="DO33" s="657"/>
      <c r="DP33" s="657"/>
      <c r="DQ33" s="657"/>
      <c r="DR33" s="657"/>
      <c r="DS33" s="657"/>
      <c r="DT33" s="657"/>
      <c r="DU33" s="657"/>
      <c r="DV33" s="658"/>
      <c r="DW33" s="629">
        <v>45.2</v>
      </c>
      <c r="DX33" s="655"/>
      <c r="DY33" s="655"/>
      <c r="DZ33" s="655"/>
      <c r="EA33" s="655"/>
      <c r="EB33" s="655"/>
      <c r="EC33" s="656"/>
    </row>
    <row r="34" spans="2:133" ht="11.25" customHeight="1" x14ac:dyDescent="0.15">
      <c r="B34" s="621" t="s">
        <v>308</v>
      </c>
      <c r="C34" s="622"/>
      <c r="D34" s="622"/>
      <c r="E34" s="622"/>
      <c r="F34" s="622"/>
      <c r="G34" s="622"/>
      <c r="H34" s="622"/>
      <c r="I34" s="622"/>
      <c r="J34" s="622"/>
      <c r="K34" s="622"/>
      <c r="L34" s="622"/>
      <c r="M34" s="622"/>
      <c r="N34" s="622"/>
      <c r="O34" s="622"/>
      <c r="P34" s="622"/>
      <c r="Q34" s="623"/>
      <c r="R34" s="624">
        <v>32166</v>
      </c>
      <c r="S34" s="625"/>
      <c r="T34" s="625"/>
      <c r="U34" s="625"/>
      <c r="V34" s="625"/>
      <c r="W34" s="625"/>
      <c r="X34" s="625"/>
      <c r="Y34" s="626"/>
      <c r="Z34" s="627">
        <v>0.2</v>
      </c>
      <c r="AA34" s="627"/>
      <c r="AB34" s="627"/>
      <c r="AC34" s="627"/>
      <c r="AD34" s="628" t="s">
        <v>121</v>
      </c>
      <c r="AE34" s="628"/>
      <c r="AF34" s="628"/>
      <c r="AG34" s="628"/>
      <c r="AH34" s="628"/>
      <c r="AI34" s="628"/>
      <c r="AJ34" s="628"/>
      <c r="AK34" s="628"/>
      <c r="AL34" s="629" t="s">
        <v>121</v>
      </c>
      <c r="AM34" s="630"/>
      <c r="AN34" s="630"/>
      <c r="AO34" s="63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1" t="s">
        <v>309</v>
      </c>
      <c r="CE34" s="622"/>
      <c r="CF34" s="622"/>
      <c r="CG34" s="622"/>
      <c r="CH34" s="622"/>
      <c r="CI34" s="622"/>
      <c r="CJ34" s="622"/>
      <c r="CK34" s="622"/>
      <c r="CL34" s="622"/>
      <c r="CM34" s="622"/>
      <c r="CN34" s="622"/>
      <c r="CO34" s="622"/>
      <c r="CP34" s="622"/>
      <c r="CQ34" s="623"/>
      <c r="CR34" s="624">
        <v>1247330</v>
      </c>
      <c r="CS34" s="625"/>
      <c r="CT34" s="625"/>
      <c r="CU34" s="625"/>
      <c r="CV34" s="625"/>
      <c r="CW34" s="625"/>
      <c r="CX34" s="625"/>
      <c r="CY34" s="626"/>
      <c r="CZ34" s="629">
        <v>9.3000000000000007</v>
      </c>
      <c r="DA34" s="655"/>
      <c r="DB34" s="655"/>
      <c r="DC34" s="659"/>
      <c r="DD34" s="633">
        <v>935827</v>
      </c>
      <c r="DE34" s="625"/>
      <c r="DF34" s="625"/>
      <c r="DG34" s="625"/>
      <c r="DH34" s="625"/>
      <c r="DI34" s="625"/>
      <c r="DJ34" s="625"/>
      <c r="DK34" s="626"/>
      <c r="DL34" s="633">
        <v>825914</v>
      </c>
      <c r="DM34" s="625"/>
      <c r="DN34" s="625"/>
      <c r="DO34" s="625"/>
      <c r="DP34" s="625"/>
      <c r="DQ34" s="625"/>
      <c r="DR34" s="625"/>
      <c r="DS34" s="625"/>
      <c r="DT34" s="625"/>
      <c r="DU34" s="625"/>
      <c r="DV34" s="626"/>
      <c r="DW34" s="629">
        <v>21.5</v>
      </c>
      <c r="DX34" s="655"/>
      <c r="DY34" s="655"/>
      <c r="DZ34" s="655"/>
      <c r="EA34" s="655"/>
      <c r="EB34" s="655"/>
      <c r="EC34" s="656"/>
    </row>
    <row r="35" spans="2:133" ht="11.25" customHeight="1" x14ac:dyDescent="0.15">
      <c r="B35" s="621" t="s">
        <v>310</v>
      </c>
      <c r="C35" s="622"/>
      <c r="D35" s="622"/>
      <c r="E35" s="622"/>
      <c r="F35" s="622"/>
      <c r="G35" s="622"/>
      <c r="H35" s="622"/>
      <c r="I35" s="622"/>
      <c r="J35" s="622"/>
      <c r="K35" s="622"/>
      <c r="L35" s="622"/>
      <c r="M35" s="622"/>
      <c r="N35" s="622"/>
      <c r="O35" s="622"/>
      <c r="P35" s="622"/>
      <c r="Q35" s="623"/>
      <c r="R35" s="624">
        <v>961156</v>
      </c>
      <c r="S35" s="625"/>
      <c r="T35" s="625"/>
      <c r="U35" s="625"/>
      <c r="V35" s="625"/>
      <c r="W35" s="625"/>
      <c r="X35" s="625"/>
      <c r="Y35" s="626"/>
      <c r="Z35" s="627">
        <v>6.6</v>
      </c>
      <c r="AA35" s="627"/>
      <c r="AB35" s="627"/>
      <c r="AC35" s="627"/>
      <c r="AD35" s="628" t="s">
        <v>121</v>
      </c>
      <c r="AE35" s="628"/>
      <c r="AF35" s="628"/>
      <c r="AG35" s="628"/>
      <c r="AH35" s="628"/>
      <c r="AI35" s="628"/>
      <c r="AJ35" s="628"/>
      <c r="AK35" s="628"/>
      <c r="AL35" s="629" t="s">
        <v>121</v>
      </c>
      <c r="AM35" s="630"/>
      <c r="AN35" s="630"/>
      <c r="AO35" s="631"/>
      <c r="AP35" s="221"/>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200732</v>
      </c>
      <c r="CS35" s="657"/>
      <c r="CT35" s="657"/>
      <c r="CU35" s="657"/>
      <c r="CV35" s="657"/>
      <c r="CW35" s="657"/>
      <c r="CX35" s="657"/>
      <c r="CY35" s="658"/>
      <c r="CZ35" s="629">
        <v>1.5</v>
      </c>
      <c r="DA35" s="655"/>
      <c r="DB35" s="655"/>
      <c r="DC35" s="659"/>
      <c r="DD35" s="633">
        <v>120170</v>
      </c>
      <c r="DE35" s="657"/>
      <c r="DF35" s="657"/>
      <c r="DG35" s="657"/>
      <c r="DH35" s="657"/>
      <c r="DI35" s="657"/>
      <c r="DJ35" s="657"/>
      <c r="DK35" s="658"/>
      <c r="DL35" s="633">
        <v>120170</v>
      </c>
      <c r="DM35" s="657"/>
      <c r="DN35" s="657"/>
      <c r="DO35" s="657"/>
      <c r="DP35" s="657"/>
      <c r="DQ35" s="657"/>
      <c r="DR35" s="657"/>
      <c r="DS35" s="657"/>
      <c r="DT35" s="657"/>
      <c r="DU35" s="657"/>
      <c r="DV35" s="658"/>
      <c r="DW35" s="629">
        <v>3.1</v>
      </c>
      <c r="DX35" s="655"/>
      <c r="DY35" s="655"/>
      <c r="DZ35" s="655"/>
      <c r="EA35" s="655"/>
      <c r="EB35" s="655"/>
      <c r="EC35" s="656"/>
    </row>
    <row r="36" spans="2:133" ht="11.25" customHeight="1" x14ac:dyDescent="0.15">
      <c r="B36" s="621" t="s">
        <v>314</v>
      </c>
      <c r="C36" s="622"/>
      <c r="D36" s="622"/>
      <c r="E36" s="622"/>
      <c r="F36" s="622"/>
      <c r="G36" s="622"/>
      <c r="H36" s="622"/>
      <c r="I36" s="622"/>
      <c r="J36" s="622"/>
      <c r="K36" s="622"/>
      <c r="L36" s="622"/>
      <c r="M36" s="622"/>
      <c r="N36" s="622"/>
      <c r="O36" s="622"/>
      <c r="P36" s="622"/>
      <c r="Q36" s="623"/>
      <c r="R36" s="624">
        <v>897414</v>
      </c>
      <c r="S36" s="625"/>
      <c r="T36" s="625"/>
      <c r="U36" s="625"/>
      <c r="V36" s="625"/>
      <c r="W36" s="625"/>
      <c r="X36" s="625"/>
      <c r="Y36" s="626"/>
      <c r="Z36" s="627">
        <v>6.2</v>
      </c>
      <c r="AA36" s="627"/>
      <c r="AB36" s="627"/>
      <c r="AC36" s="627"/>
      <c r="AD36" s="628" t="s">
        <v>121</v>
      </c>
      <c r="AE36" s="628"/>
      <c r="AF36" s="628"/>
      <c r="AG36" s="628"/>
      <c r="AH36" s="628"/>
      <c r="AI36" s="628"/>
      <c r="AJ36" s="628"/>
      <c r="AK36" s="628"/>
      <c r="AL36" s="629" t="s">
        <v>121</v>
      </c>
      <c r="AM36" s="630"/>
      <c r="AN36" s="630"/>
      <c r="AO36" s="631"/>
      <c r="AP36" s="221"/>
      <c r="AQ36" s="690" t="s">
        <v>315</v>
      </c>
      <c r="AR36" s="691"/>
      <c r="AS36" s="691"/>
      <c r="AT36" s="691"/>
      <c r="AU36" s="691"/>
      <c r="AV36" s="691"/>
      <c r="AW36" s="691"/>
      <c r="AX36" s="691"/>
      <c r="AY36" s="692"/>
      <c r="AZ36" s="613">
        <v>907366</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4463</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1692911</v>
      </c>
      <c r="CS36" s="625"/>
      <c r="CT36" s="625"/>
      <c r="CU36" s="625"/>
      <c r="CV36" s="625"/>
      <c r="CW36" s="625"/>
      <c r="CX36" s="625"/>
      <c r="CY36" s="626"/>
      <c r="CZ36" s="629">
        <v>12.6</v>
      </c>
      <c r="DA36" s="655"/>
      <c r="DB36" s="655"/>
      <c r="DC36" s="659"/>
      <c r="DD36" s="633">
        <v>1635828</v>
      </c>
      <c r="DE36" s="625"/>
      <c r="DF36" s="625"/>
      <c r="DG36" s="625"/>
      <c r="DH36" s="625"/>
      <c r="DI36" s="625"/>
      <c r="DJ36" s="625"/>
      <c r="DK36" s="626"/>
      <c r="DL36" s="633">
        <v>619658</v>
      </c>
      <c r="DM36" s="625"/>
      <c r="DN36" s="625"/>
      <c r="DO36" s="625"/>
      <c r="DP36" s="625"/>
      <c r="DQ36" s="625"/>
      <c r="DR36" s="625"/>
      <c r="DS36" s="625"/>
      <c r="DT36" s="625"/>
      <c r="DU36" s="625"/>
      <c r="DV36" s="626"/>
      <c r="DW36" s="629">
        <v>16.100000000000001</v>
      </c>
      <c r="DX36" s="655"/>
      <c r="DY36" s="655"/>
      <c r="DZ36" s="655"/>
      <c r="EA36" s="655"/>
      <c r="EB36" s="655"/>
      <c r="EC36" s="656"/>
    </row>
    <row r="37" spans="2:133" ht="11.25" customHeight="1" x14ac:dyDescent="0.15">
      <c r="B37" s="621" t="s">
        <v>318</v>
      </c>
      <c r="C37" s="622"/>
      <c r="D37" s="622"/>
      <c r="E37" s="622"/>
      <c r="F37" s="622"/>
      <c r="G37" s="622"/>
      <c r="H37" s="622"/>
      <c r="I37" s="622"/>
      <c r="J37" s="622"/>
      <c r="K37" s="622"/>
      <c r="L37" s="622"/>
      <c r="M37" s="622"/>
      <c r="N37" s="622"/>
      <c r="O37" s="622"/>
      <c r="P37" s="622"/>
      <c r="Q37" s="623"/>
      <c r="R37" s="624">
        <v>672926</v>
      </c>
      <c r="S37" s="625"/>
      <c r="T37" s="625"/>
      <c r="U37" s="625"/>
      <c r="V37" s="625"/>
      <c r="W37" s="625"/>
      <c r="X37" s="625"/>
      <c r="Y37" s="626"/>
      <c r="Z37" s="627">
        <v>4.5999999999999996</v>
      </c>
      <c r="AA37" s="627"/>
      <c r="AB37" s="627"/>
      <c r="AC37" s="627"/>
      <c r="AD37" s="628">
        <v>4235</v>
      </c>
      <c r="AE37" s="628"/>
      <c r="AF37" s="628"/>
      <c r="AG37" s="628"/>
      <c r="AH37" s="628"/>
      <c r="AI37" s="628"/>
      <c r="AJ37" s="628"/>
      <c r="AK37" s="628"/>
      <c r="AL37" s="629">
        <v>0.1</v>
      </c>
      <c r="AM37" s="630"/>
      <c r="AN37" s="630"/>
      <c r="AO37" s="631"/>
      <c r="AQ37" s="687" t="s">
        <v>319</v>
      </c>
      <c r="AR37" s="688"/>
      <c r="AS37" s="688"/>
      <c r="AT37" s="688"/>
      <c r="AU37" s="688"/>
      <c r="AV37" s="688"/>
      <c r="AW37" s="688"/>
      <c r="AX37" s="688"/>
      <c r="AY37" s="689"/>
      <c r="AZ37" s="624">
        <v>349487</v>
      </c>
      <c r="BA37" s="625"/>
      <c r="BB37" s="625"/>
      <c r="BC37" s="625"/>
      <c r="BD37" s="657"/>
      <c r="BE37" s="657"/>
      <c r="BF37" s="679"/>
      <c r="BG37" s="621" t="s">
        <v>320</v>
      </c>
      <c r="BH37" s="622"/>
      <c r="BI37" s="622"/>
      <c r="BJ37" s="622"/>
      <c r="BK37" s="622"/>
      <c r="BL37" s="622"/>
      <c r="BM37" s="622"/>
      <c r="BN37" s="622"/>
      <c r="BO37" s="622"/>
      <c r="BP37" s="622"/>
      <c r="BQ37" s="622"/>
      <c r="BR37" s="622"/>
      <c r="BS37" s="622"/>
      <c r="BT37" s="622"/>
      <c r="BU37" s="623"/>
      <c r="BV37" s="624">
        <v>-6252</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321912</v>
      </c>
      <c r="CS37" s="657"/>
      <c r="CT37" s="657"/>
      <c r="CU37" s="657"/>
      <c r="CV37" s="657"/>
      <c r="CW37" s="657"/>
      <c r="CX37" s="657"/>
      <c r="CY37" s="658"/>
      <c r="CZ37" s="629">
        <v>2.4</v>
      </c>
      <c r="DA37" s="655"/>
      <c r="DB37" s="655"/>
      <c r="DC37" s="659"/>
      <c r="DD37" s="633">
        <v>321912</v>
      </c>
      <c r="DE37" s="657"/>
      <c r="DF37" s="657"/>
      <c r="DG37" s="657"/>
      <c r="DH37" s="657"/>
      <c r="DI37" s="657"/>
      <c r="DJ37" s="657"/>
      <c r="DK37" s="658"/>
      <c r="DL37" s="633">
        <v>321912</v>
      </c>
      <c r="DM37" s="657"/>
      <c r="DN37" s="657"/>
      <c r="DO37" s="657"/>
      <c r="DP37" s="657"/>
      <c r="DQ37" s="657"/>
      <c r="DR37" s="657"/>
      <c r="DS37" s="657"/>
      <c r="DT37" s="657"/>
      <c r="DU37" s="657"/>
      <c r="DV37" s="658"/>
      <c r="DW37" s="629">
        <v>8.4</v>
      </c>
      <c r="DX37" s="655"/>
      <c r="DY37" s="655"/>
      <c r="DZ37" s="655"/>
      <c r="EA37" s="655"/>
      <c r="EB37" s="655"/>
      <c r="EC37" s="656"/>
    </row>
    <row r="38" spans="2:133" ht="11.25" customHeight="1" x14ac:dyDescent="0.15">
      <c r="B38" s="621" t="s">
        <v>322</v>
      </c>
      <c r="C38" s="622"/>
      <c r="D38" s="622"/>
      <c r="E38" s="622"/>
      <c r="F38" s="622"/>
      <c r="G38" s="622"/>
      <c r="H38" s="622"/>
      <c r="I38" s="622"/>
      <c r="J38" s="622"/>
      <c r="K38" s="622"/>
      <c r="L38" s="622"/>
      <c r="M38" s="622"/>
      <c r="N38" s="622"/>
      <c r="O38" s="622"/>
      <c r="P38" s="622"/>
      <c r="Q38" s="623"/>
      <c r="R38" s="624">
        <v>1462800</v>
      </c>
      <c r="S38" s="625"/>
      <c r="T38" s="625"/>
      <c r="U38" s="625"/>
      <c r="V38" s="625"/>
      <c r="W38" s="625"/>
      <c r="X38" s="625"/>
      <c r="Y38" s="626"/>
      <c r="Z38" s="627">
        <v>10.1</v>
      </c>
      <c r="AA38" s="627"/>
      <c r="AB38" s="627"/>
      <c r="AC38" s="627"/>
      <c r="AD38" s="628" t="s">
        <v>121</v>
      </c>
      <c r="AE38" s="628"/>
      <c r="AF38" s="628"/>
      <c r="AG38" s="628"/>
      <c r="AH38" s="628"/>
      <c r="AI38" s="628"/>
      <c r="AJ38" s="628"/>
      <c r="AK38" s="628"/>
      <c r="AL38" s="629" t="s">
        <v>121</v>
      </c>
      <c r="AM38" s="630"/>
      <c r="AN38" s="630"/>
      <c r="AO38" s="631"/>
      <c r="AQ38" s="687" t="s">
        <v>323</v>
      </c>
      <c r="AR38" s="688"/>
      <c r="AS38" s="688"/>
      <c r="AT38" s="688"/>
      <c r="AU38" s="688"/>
      <c r="AV38" s="688"/>
      <c r="AW38" s="688"/>
      <c r="AX38" s="688"/>
      <c r="AY38" s="689"/>
      <c r="AZ38" s="624">
        <v>236785</v>
      </c>
      <c r="BA38" s="625"/>
      <c r="BB38" s="625"/>
      <c r="BC38" s="625"/>
      <c r="BD38" s="657"/>
      <c r="BE38" s="657"/>
      <c r="BF38" s="679"/>
      <c r="BG38" s="621" t="s">
        <v>324</v>
      </c>
      <c r="BH38" s="622"/>
      <c r="BI38" s="622"/>
      <c r="BJ38" s="622"/>
      <c r="BK38" s="622"/>
      <c r="BL38" s="622"/>
      <c r="BM38" s="622"/>
      <c r="BN38" s="622"/>
      <c r="BO38" s="622"/>
      <c r="BP38" s="622"/>
      <c r="BQ38" s="622"/>
      <c r="BR38" s="622"/>
      <c r="BS38" s="622"/>
      <c r="BT38" s="622"/>
      <c r="BU38" s="623"/>
      <c r="BV38" s="624">
        <v>902</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292769</v>
      </c>
      <c r="CS38" s="625"/>
      <c r="CT38" s="625"/>
      <c r="CU38" s="625"/>
      <c r="CV38" s="625"/>
      <c r="CW38" s="625"/>
      <c r="CX38" s="625"/>
      <c r="CY38" s="626"/>
      <c r="CZ38" s="629">
        <v>2.2000000000000002</v>
      </c>
      <c r="DA38" s="655"/>
      <c r="DB38" s="655"/>
      <c r="DC38" s="659"/>
      <c r="DD38" s="633">
        <v>232428</v>
      </c>
      <c r="DE38" s="625"/>
      <c r="DF38" s="625"/>
      <c r="DG38" s="625"/>
      <c r="DH38" s="625"/>
      <c r="DI38" s="625"/>
      <c r="DJ38" s="625"/>
      <c r="DK38" s="626"/>
      <c r="DL38" s="633">
        <v>169653</v>
      </c>
      <c r="DM38" s="625"/>
      <c r="DN38" s="625"/>
      <c r="DO38" s="625"/>
      <c r="DP38" s="625"/>
      <c r="DQ38" s="625"/>
      <c r="DR38" s="625"/>
      <c r="DS38" s="625"/>
      <c r="DT38" s="625"/>
      <c r="DU38" s="625"/>
      <c r="DV38" s="626"/>
      <c r="DW38" s="629">
        <v>4.4000000000000004</v>
      </c>
      <c r="DX38" s="655"/>
      <c r="DY38" s="655"/>
      <c r="DZ38" s="655"/>
      <c r="EA38" s="655"/>
      <c r="EB38" s="655"/>
      <c r="EC38" s="656"/>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121</v>
      </c>
      <c r="S39" s="625"/>
      <c r="T39" s="625"/>
      <c r="U39" s="625"/>
      <c r="V39" s="625"/>
      <c r="W39" s="625"/>
      <c r="X39" s="625"/>
      <c r="Y39" s="626"/>
      <c r="Z39" s="627" t="s">
        <v>121</v>
      </c>
      <c r="AA39" s="627"/>
      <c r="AB39" s="627"/>
      <c r="AC39" s="627"/>
      <c r="AD39" s="628" t="s">
        <v>121</v>
      </c>
      <c r="AE39" s="628"/>
      <c r="AF39" s="628"/>
      <c r="AG39" s="628"/>
      <c r="AH39" s="628"/>
      <c r="AI39" s="628"/>
      <c r="AJ39" s="628"/>
      <c r="AK39" s="628"/>
      <c r="AL39" s="629" t="s">
        <v>121</v>
      </c>
      <c r="AM39" s="630"/>
      <c r="AN39" s="630"/>
      <c r="AO39" s="631"/>
      <c r="AQ39" s="687" t="s">
        <v>327</v>
      </c>
      <c r="AR39" s="688"/>
      <c r="AS39" s="688"/>
      <c r="AT39" s="688"/>
      <c r="AU39" s="688"/>
      <c r="AV39" s="688"/>
      <c r="AW39" s="688"/>
      <c r="AX39" s="688"/>
      <c r="AY39" s="689"/>
      <c r="AZ39" s="624">
        <v>46893</v>
      </c>
      <c r="BA39" s="625"/>
      <c r="BB39" s="625"/>
      <c r="BC39" s="625"/>
      <c r="BD39" s="657"/>
      <c r="BE39" s="657"/>
      <c r="BF39" s="679"/>
      <c r="BG39" s="621" t="s">
        <v>328</v>
      </c>
      <c r="BH39" s="622"/>
      <c r="BI39" s="622"/>
      <c r="BJ39" s="622"/>
      <c r="BK39" s="622"/>
      <c r="BL39" s="622"/>
      <c r="BM39" s="622"/>
      <c r="BN39" s="622"/>
      <c r="BO39" s="622"/>
      <c r="BP39" s="622"/>
      <c r="BQ39" s="622"/>
      <c r="BR39" s="622"/>
      <c r="BS39" s="622"/>
      <c r="BT39" s="622"/>
      <c r="BU39" s="623"/>
      <c r="BV39" s="624">
        <v>1416</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1079855</v>
      </c>
      <c r="CS39" s="657"/>
      <c r="CT39" s="657"/>
      <c r="CU39" s="657"/>
      <c r="CV39" s="657"/>
      <c r="CW39" s="657"/>
      <c r="CX39" s="657"/>
      <c r="CY39" s="658"/>
      <c r="CZ39" s="629">
        <v>8</v>
      </c>
      <c r="DA39" s="655"/>
      <c r="DB39" s="655"/>
      <c r="DC39" s="659"/>
      <c r="DD39" s="633">
        <v>200000</v>
      </c>
      <c r="DE39" s="657"/>
      <c r="DF39" s="657"/>
      <c r="DG39" s="657"/>
      <c r="DH39" s="657"/>
      <c r="DI39" s="657"/>
      <c r="DJ39" s="657"/>
      <c r="DK39" s="658"/>
      <c r="DL39" s="633" t="s">
        <v>121</v>
      </c>
      <c r="DM39" s="657"/>
      <c r="DN39" s="657"/>
      <c r="DO39" s="657"/>
      <c r="DP39" s="657"/>
      <c r="DQ39" s="657"/>
      <c r="DR39" s="657"/>
      <c r="DS39" s="657"/>
      <c r="DT39" s="657"/>
      <c r="DU39" s="657"/>
      <c r="DV39" s="658"/>
      <c r="DW39" s="629" t="s">
        <v>121</v>
      </c>
      <c r="DX39" s="655"/>
      <c r="DY39" s="655"/>
      <c r="DZ39" s="655"/>
      <c r="EA39" s="655"/>
      <c r="EB39" s="655"/>
      <c r="EC39" s="656"/>
    </row>
    <row r="40" spans="2:133" ht="11.25" customHeight="1" x14ac:dyDescent="0.15">
      <c r="B40" s="621" t="s">
        <v>330</v>
      </c>
      <c r="C40" s="622"/>
      <c r="D40" s="622"/>
      <c r="E40" s="622"/>
      <c r="F40" s="622"/>
      <c r="G40" s="622"/>
      <c r="H40" s="622"/>
      <c r="I40" s="622"/>
      <c r="J40" s="622"/>
      <c r="K40" s="622"/>
      <c r="L40" s="622"/>
      <c r="M40" s="622"/>
      <c r="N40" s="622"/>
      <c r="O40" s="622"/>
      <c r="P40" s="622"/>
      <c r="Q40" s="623"/>
      <c r="R40" s="624" t="s">
        <v>121</v>
      </c>
      <c r="S40" s="625"/>
      <c r="T40" s="625"/>
      <c r="U40" s="625"/>
      <c r="V40" s="625"/>
      <c r="W40" s="625"/>
      <c r="X40" s="625"/>
      <c r="Y40" s="626"/>
      <c r="Z40" s="627" t="s">
        <v>121</v>
      </c>
      <c r="AA40" s="627"/>
      <c r="AB40" s="627"/>
      <c r="AC40" s="627"/>
      <c r="AD40" s="628" t="s">
        <v>121</v>
      </c>
      <c r="AE40" s="628"/>
      <c r="AF40" s="628"/>
      <c r="AG40" s="628"/>
      <c r="AH40" s="628"/>
      <c r="AI40" s="628"/>
      <c r="AJ40" s="628"/>
      <c r="AK40" s="628"/>
      <c r="AL40" s="629" t="s">
        <v>121</v>
      </c>
      <c r="AM40" s="630"/>
      <c r="AN40" s="630"/>
      <c r="AO40" s="631"/>
      <c r="AQ40" s="687" t="s">
        <v>331</v>
      </c>
      <c r="AR40" s="688"/>
      <c r="AS40" s="688"/>
      <c r="AT40" s="688"/>
      <c r="AU40" s="688"/>
      <c r="AV40" s="688"/>
      <c r="AW40" s="688"/>
      <c r="AX40" s="688"/>
      <c r="AY40" s="689"/>
      <c r="AZ40" s="624">
        <v>28325</v>
      </c>
      <c r="BA40" s="625"/>
      <c r="BB40" s="625"/>
      <c r="BC40" s="625"/>
      <c r="BD40" s="657"/>
      <c r="BE40" s="657"/>
      <c r="BF40" s="679"/>
      <c r="BG40" s="672" t="s">
        <v>332</v>
      </c>
      <c r="BH40" s="673"/>
      <c r="BI40" s="673"/>
      <c r="BJ40" s="673"/>
      <c r="BK40" s="673"/>
      <c r="BL40" s="222"/>
      <c r="BM40" s="622" t="s">
        <v>333</v>
      </c>
      <c r="BN40" s="622"/>
      <c r="BO40" s="622"/>
      <c r="BP40" s="622"/>
      <c r="BQ40" s="622"/>
      <c r="BR40" s="622"/>
      <c r="BS40" s="622"/>
      <c r="BT40" s="622"/>
      <c r="BU40" s="623"/>
      <c r="BV40" s="624">
        <v>110</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413222</v>
      </c>
      <c r="CS40" s="625"/>
      <c r="CT40" s="625"/>
      <c r="CU40" s="625"/>
      <c r="CV40" s="625"/>
      <c r="CW40" s="625"/>
      <c r="CX40" s="625"/>
      <c r="CY40" s="626"/>
      <c r="CZ40" s="629">
        <v>3.1</v>
      </c>
      <c r="DA40" s="655"/>
      <c r="DB40" s="655"/>
      <c r="DC40" s="659"/>
      <c r="DD40" s="633" t="s">
        <v>121</v>
      </c>
      <c r="DE40" s="625"/>
      <c r="DF40" s="625"/>
      <c r="DG40" s="625"/>
      <c r="DH40" s="625"/>
      <c r="DI40" s="625"/>
      <c r="DJ40" s="625"/>
      <c r="DK40" s="626"/>
      <c r="DL40" s="633" t="s">
        <v>121</v>
      </c>
      <c r="DM40" s="625"/>
      <c r="DN40" s="625"/>
      <c r="DO40" s="625"/>
      <c r="DP40" s="625"/>
      <c r="DQ40" s="625"/>
      <c r="DR40" s="625"/>
      <c r="DS40" s="625"/>
      <c r="DT40" s="625"/>
      <c r="DU40" s="625"/>
      <c r="DV40" s="626"/>
      <c r="DW40" s="629" t="s">
        <v>121</v>
      </c>
      <c r="DX40" s="655"/>
      <c r="DY40" s="655"/>
      <c r="DZ40" s="655"/>
      <c r="EA40" s="655"/>
      <c r="EB40" s="655"/>
      <c r="EC40" s="656"/>
    </row>
    <row r="41" spans="2:133" ht="11.25" customHeight="1" x14ac:dyDescent="0.15">
      <c r="B41" s="645" t="s">
        <v>335</v>
      </c>
      <c r="C41" s="646"/>
      <c r="D41" s="646"/>
      <c r="E41" s="646"/>
      <c r="F41" s="646"/>
      <c r="G41" s="646"/>
      <c r="H41" s="646"/>
      <c r="I41" s="646"/>
      <c r="J41" s="646"/>
      <c r="K41" s="646"/>
      <c r="L41" s="646"/>
      <c r="M41" s="646"/>
      <c r="N41" s="646"/>
      <c r="O41" s="646"/>
      <c r="P41" s="646"/>
      <c r="Q41" s="647"/>
      <c r="R41" s="696">
        <v>14521121</v>
      </c>
      <c r="S41" s="697"/>
      <c r="T41" s="697"/>
      <c r="U41" s="697"/>
      <c r="V41" s="697"/>
      <c r="W41" s="697"/>
      <c r="X41" s="697"/>
      <c r="Y41" s="701"/>
      <c r="Z41" s="702">
        <v>100</v>
      </c>
      <c r="AA41" s="702"/>
      <c r="AB41" s="702"/>
      <c r="AC41" s="702"/>
      <c r="AD41" s="703">
        <v>3843290</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80981</v>
      </c>
      <c r="BA41" s="625"/>
      <c r="BB41" s="625"/>
      <c r="BC41" s="625"/>
      <c r="BD41" s="657"/>
      <c r="BE41" s="657"/>
      <c r="BF41" s="679"/>
      <c r="BG41" s="672"/>
      <c r="BH41" s="673"/>
      <c r="BI41" s="673"/>
      <c r="BJ41" s="673"/>
      <c r="BK41" s="673"/>
      <c r="BL41" s="222"/>
      <c r="BM41" s="622" t="s">
        <v>337</v>
      </c>
      <c r="BN41" s="622"/>
      <c r="BO41" s="622"/>
      <c r="BP41" s="622"/>
      <c r="BQ41" s="622"/>
      <c r="BR41" s="622"/>
      <c r="BS41" s="622"/>
      <c r="BT41" s="622"/>
      <c r="BU41" s="623"/>
      <c r="BV41" s="624" t="s">
        <v>121</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121</v>
      </c>
      <c r="CS41" s="657"/>
      <c r="CT41" s="657"/>
      <c r="CU41" s="657"/>
      <c r="CV41" s="657"/>
      <c r="CW41" s="657"/>
      <c r="CX41" s="657"/>
      <c r="CY41" s="658"/>
      <c r="CZ41" s="629" t="s">
        <v>121</v>
      </c>
      <c r="DA41" s="655"/>
      <c r="DB41" s="655"/>
      <c r="DC41" s="659"/>
      <c r="DD41" s="633" t="s">
        <v>121</v>
      </c>
      <c r="DE41" s="657"/>
      <c r="DF41" s="657"/>
      <c r="DG41" s="657"/>
      <c r="DH41" s="657"/>
      <c r="DI41" s="657"/>
      <c r="DJ41" s="657"/>
      <c r="DK41" s="658"/>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339</v>
      </c>
      <c r="AR42" s="694"/>
      <c r="AS42" s="694"/>
      <c r="AT42" s="694"/>
      <c r="AU42" s="694"/>
      <c r="AV42" s="694"/>
      <c r="AW42" s="694"/>
      <c r="AX42" s="694"/>
      <c r="AY42" s="695"/>
      <c r="AZ42" s="696">
        <v>164895</v>
      </c>
      <c r="BA42" s="697"/>
      <c r="BB42" s="697"/>
      <c r="BC42" s="697"/>
      <c r="BD42" s="683"/>
      <c r="BE42" s="683"/>
      <c r="BF42" s="685"/>
      <c r="BG42" s="674"/>
      <c r="BH42" s="675"/>
      <c r="BI42" s="675"/>
      <c r="BJ42" s="675"/>
      <c r="BK42" s="675"/>
      <c r="BL42" s="223"/>
      <c r="BM42" s="646" t="s">
        <v>340</v>
      </c>
      <c r="BN42" s="646"/>
      <c r="BO42" s="646"/>
      <c r="BP42" s="646"/>
      <c r="BQ42" s="646"/>
      <c r="BR42" s="646"/>
      <c r="BS42" s="646"/>
      <c r="BT42" s="646"/>
      <c r="BU42" s="647"/>
      <c r="BV42" s="696">
        <v>366</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6189001</v>
      </c>
      <c r="CS42" s="657"/>
      <c r="CT42" s="657"/>
      <c r="CU42" s="657"/>
      <c r="CV42" s="657"/>
      <c r="CW42" s="657"/>
      <c r="CX42" s="657"/>
      <c r="CY42" s="658"/>
      <c r="CZ42" s="629">
        <v>46.1</v>
      </c>
      <c r="DA42" s="655"/>
      <c r="DB42" s="655"/>
      <c r="DC42" s="659"/>
      <c r="DD42" s="633">
        <v>711477</v>
      </c>
      <c r="DE42" s="657"/>
      <c r="DF42" s="657"/>
      <c r="DG42" s="657"/>
      <c r="DH42" s="657"/>
      <c r="DI42" s="657"/>
      <c r="DJ42" s="657"/>
      <c r="DK42" s="658"/>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3" t="s">
        <v>342</v>
      </c>
      <c r="CD43" s="621" t="s">
        <v>343</v>
      </c>
      <c r="CE43" s="622"/>
      <c r="CF43" s="622"/>
      <c r="CG43" s="622"/>
      <c r="CH43" s="622"/>
      <c r="CI43" s="622"/>
      <c r="CJ43" s="622"/>
      <c r="CK43" s="622"/>
      <c r="CL43" s="622"/>
      <c r="CM43" s="622"/>
      <c r="CN43" s="622"/>
      <c r="CO43" s="622"/>
      <c r="CP43" s="622"/>
      <c r="CQ43" s="623"/>
      <c r="CR43" s="624">
        <v>112539</v>
      </c>
      <c r="CS43" s="657"/>
      <c r="CT43" s="657"/>
      <c r="CU43" s="657"/>
      <c r="CV43" s="657"/>
      <c r="CW43" s="657"/>
      <c r="CX43" s="657"/>
      <c r="CY43" s="658"/>
      <c r="CZ43" s="629">
        <v>0.8</v>
      </c>
      <c r="DA43" s="655"/>
      <c r="DB43" s="655"/>
      <c r="DC43" s="659"/>
      <c r="DD43" s="633">
        <v>112539</v>
      </c>
      <c r="DE43" s="657"/>
      <c r="DF43" s="657"/>
      <c r="DG43" s="657"/>
      <c r="DH43" s="657"/>
      <c r="DI43" s="657"/>
      <c r="DJ43" s="657"/>
      <c r="DK43" s="658"/>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292</v>
      </c>
      <c r="CE44" s="661"/>
      <c r="CF44" s="621" t="s">
        <v>345</v>
      </c>
      <c r="CG44" s="622"/>
      <c r="CH44" s="622"/>
      <c r="CI44" s="622"/>
      <c r="CJ44" s="622"/>
      <c r="CK44" s="622"/>
      <c r="CL44" s="622"/>
      <c r="CM44" s="622"/>
      <c r="CN44" s="622"/>
      <c r="CO44" s="622"/>
      <c r="CP44" s="622"/>
      <c r="CQ44" s="623"/>
      <c r="CR44" s="624">
        <v>5650395</v>
      </c>
      <c r="CS44" s="625"/>
      <c r="CT44" s="625"/>
      <c r="CU44" s="625"/>
      <c r="CV44" s="625"/>
      <c r="CW44" s="625"/>
      <c r="CX44" s="625"/>
      <c r="CY44" s="626"/>
      <c r="CZ44" s="629">
        <v>42.1</v>
      </c>
      <c r="DA44" s="630"/>
      <c r="DB44" s="630"/>
      <c r="DC44" s="636"/>
      <c r="DD44" s="633">
        <v>621501</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347</v>
      </c>
      <c r="CG45" s="622"/>
      <c r="CH45" s="622"/>
      <c r="CI45" s="622"/>
      <c r="CJ45" s="622"/>
      <c r="CK45" s="622"/>
      <c r="CL45" s="622"/>
      <c r="CM45" s="622"/>
      <c r="CN45" s="622"/>
      <c r="CO45" s="622"/>
      <c r="CP45" s="622"/>
      <c r="CQ45" s="623"/>
      <c r="CR45" s="624">
        <v>4486252</v>
      </c>
      <c r="CS45" s="657"/>
      <c r="CT45" s="657"/>
      <c r="CU45" s="657"/>
      <c r="CV45" s="657"/>
      <c r="CW45" s="657"/>
      <c r="CX45" s="657"/>
      <c r="CY45" s="658"/>
      <c r="CZ45" s="629">
        <v>33.4</v>
      </c>
      <c r="DA45" s="655"/>
      <c r="DB45" s="655"/>
      <c r="DC45" s="659"/>
      <c r="DD45" s="633">
        <v>13667</v>
      </c>
      <c r="DE45" s="657"/>
      <c r="DF45" s="657"/>
      <c r="DG45" s="657"/>
      <c r="DH45" s="657"/>
      <c r="DI45" s="657"/>
      <c r="DJ45" s="657"/>
      <c r="DK45" s="658"/>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4"/>
      <c r="CD46" s="662"/>
      <c r="CE46" s="663"/>
      <c r="CF46" s="621" t="s">
        <v>348</v>
      </c>
      <c r="CG46" s="622"/>
      <c r="CH46" s="622"/>
      <c r="CI46" s="622"/>
      <c r="CJ46" s="622"/>
      <c r="CK46" s="622"/>
      <c r="CL46" s="622"/>
      <c r="CM46" s="622"/>
      <c r="CN46" s="622"/>
      <c r="CO46" s="622"/>
      <c r="CP46" s="622"/>
      <c r="CQ46" s="623"/>
      <c r="CR46" s="624">
        <v>1154867</v>
      </c>
      <c r="CS46" s="625"/>
      <c r="CT46" s="625"/>
      <c r="CU46" s="625"/>
      <c r="CV46" s="625"/>
      <c r="CW46" s="625"/>
      <c r="CX46" s="625"/>
      <c r="CY46" s="626"/>
      <c r="CZ46" s="629">
        <v>8.6</v>
      </c>
      <c r="DA46" s="630"/>
      <c r="DB46" s="630"/>
      <c r="DC46" s="636"/>
      <c r="DD46" s="633">
        <v>598558</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4"/>
      <c r="CD47" s="662"/>
      <c r="CE47" s="663"/>
      <c r="CF47" s="621" t="s">
        <v>349</v>
      </c>
      <c r="CG47" s="622"/>
      <c r="CH47" s="622"/>
      <c r="CI47" s="622"/>
      <c r="CJ47" s="622"/>
      <c r="CK47" s="622"/>
      <c r="CL47" s="622"/>
      <c r="CM47" s="622"/>
      <c r="CN47" s="622"/>
      <c r="CO47" s="622"/>
      <c r="CP47" s="622"/>
      <c r="CQ47" s="623"/>
      <c r="CR47" s="624">
        <v>538606</v>
      </c>
      <c r="CS47" s="657"/>
      <c r="CT47" s="657"/>
      <c r="CU47" s="657"/>
      <c r="CV47" s="657"/>
      <c r="CW47" s="657"/>
      <c r="CX47" s="657"/>
      <c r="CY47" s="658"/>
      <c r="CZ47" s="629">
        <v>4</v>
      </c>
      <c r="DA47" s="655"/>
      <c r="DB47" s="655"/>
      <c r="DC47" s="659"/>
      <c r="DD47" s="633">
        <v>89976</v>
      </c>
      <c r="DE47" s="657"/>
      <c r="DF47" s="657"/>
      <c r="DG47" s="657"/>
      <c r="DH47" s="657"/>
      <c r="DI47" s="657"/>
      <c r="DJ47" s="657"/>
      <c r="DK47" s="658"/>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4"/>
      <c r="CD48" s="664"/>
      <c r="CE48" s="665"/>
      <c r="CF48" s="621" t="s">
        <v>350</v>
      </c>
      <c r="CG48" s="622"/>
      <c r="CH48" s="622"/>
      <c r="CI48" s="622"/>
      <c r="CJ48" s="622"/>
      <c r="CK48" s="622"/>
      <c r="CL48" s="622"/>
      <c r="CM48" s="622"/>
      <c r="CN48" s="622"/>
      <c r="CO48" s="622"/>
      <c r="CP48" s="622"/>
      <c r="CQ48" s="623"/>
      <c r="CR48" s="624" t="s">
        <v>121</v>
      </c>
      <c r="CS48" s="625"/>
      <c r="CT48" s="625"/>
      <c r="CU48" s="625"/>
      <c r="CV48" s="625"/>
      <c r="CW48" s="625"/>
      <c r="CX48" s="625"/>
      <c r="CY48" s="626"/>
      <c r="CZ48" s="629" t="s">
        <v>121</v>
      </c>
      <c r="DA48" s="630"/>
      <c r="DB48" s="630"/>
      <c r="DC48" s="636"/>
      <c r="DD48" s="633" t="s">
        <v>121</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4"/>
      <c r="CD49" s="645" t="s">
        <v>351</v>
      </c>
      <c r="CE49" s="646"/>
      <c r="CF49" s="646"/>
      <c r="CG49" s="646"/>
      <c r="CH49" s="646"/>
      <c r="CI49" s="646"/>
      <c r="CJ49" s="646"/>
      <c r="CK49" s="646"/>
      <c r="CL49" s="646"/>
      <c r="CM49" s="646"/>
      <c r="CN49" s="646"/>
      <c r="CO49" s="646"/>
      <c r="CP49" s="646"/>
      <c r="CQ49" s="647"/>
      <c r="CR49" s="696">
        <v>13428564</v>
      </c>
      <c r="CS49" s="683"/>
      <c r="CT49" s="683"/>
      <c r="CU49" s="683"/>
      <c r="CV49" s="683"/>
      <c r="CW49" s="683"/>
      <c r="CX49" s="683"/>
      <c r="CY49" s="712"/>
      <c r="CZ49" s="704">
        <v>100</v>
      </c>
      <c r="DA49" s="713"/>
      <c r="DB49" s="713"/>
      <c r="DC49" s="714"/>
      <c r="DD49" s="715">
        <v>5628597</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0rSmaLq20CET9QzyHPBSFy6YtW86dp/1TtrwizPbxhNAaZ7o9dpKJrLrLs1MxYBOfseYeWYS/2/rnJnRONnXig==" saltValue="BgS8WLy/GWyeCUVSmB7w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3" t="s">
        <v>353</v>
      </c>
      <c r="DK2" s="724"/>
      <c r="DL2" s="724"/>
      <c r="DM2" s="724"/>
      <c r="DN2" s="724"/>
      <c r="DO2" s="725"/>
      <c r="DP2" s="227"/>
      <c r="DQ2" s="723" t="s">
        <v>354</v>
      </c>
      <c r="DR2" s="724"/>
      <c r="DS2" s="724"/>
      <c r="DT2" s="724"/>
      <c r="DU2" s="724"/>
      <c r="DV2" s="724"/>
      <c r="DW2" s="724"/>
      <c r="DX2" s="724"/>
      <c r="DY2" s="724"/>
      <c r="DZ2" s="725"/>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1"/>
      <c r="BA4" s="231"/>
      <c r="BB4" s="231"/>
      <c r="BC4" s="231"/>
      <c r="BD4" s="231"/>
      <c r="BE4" s="232"/>
      <c r="BF4" s="232"/>
      <c r="BG4" s="232"/>
      <c r="BH4" s="232"/>
      <c r="BI4" s="232"/>
      <c r="BJ4" s="232"/>
      <c r="BK4" s="232"/>
      <c r="BL4" s="232"/>
      <c r="BM4" s="232"/>
      <c r="BN4" s="232"/>
      <c r="BO4" s="232"/>
      <c r="BP4" s="232"/>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3"/>
    </row>
    <row r="5" spans="1:131" s="234" customFormat="1" ht="26.25" customHeight="1" x14ac:dyDescent="0.15">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1"/>
      <c r="BA5" s="231"/>
      <c r="BB5" s="231"/>
      <c r="BC5" s="231"/>
      <c r="BD5" s="231"/>
      <c r="BE5" s="232"/>
      <c r="BF5" s="232"/>
      <c r="BG5" s="232"/>
      <c r="BH5" s="232"/>
      <c r="BI5" s="232"/>
      <c r="BJ5" s="232"/>
      <c r="BK5" s="232"/>
      <c r="BL5" s="232"/>
      <c r="BM5" s="232"/>
      <c r="BN5" s="232"/>
      <c r="BO5" s="232"/>
      <c r="BP5" s="232"/>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3"/>
    </row>
    <row r="6" spans="1:131" s="234"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1"/>
      <c r="BA6" s="231"/>
      <c r="BB6" s="231"/>
      <c r="BC6" s="231"/>
      <c r="BD6" s="231"/>
      <c r="BE6" s="232"/>
      <c r="BF6" s="232"/>
      <c r="BG6" s="232"/>
      <c r="BH6" s="232"/>
      <c r="BI6" s="232"/>
      <c r="BJ6" s="232"/>
      <c r="BK6" s="232"/>
      <c r="BL6" s="232"/>
      <c r="BM6" s="232"/>
      <c r="BN6" s="232"/>
      <c r="BO6" s="232"/>
      <c r="BP6" s="232"/>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3"/>
    </row>
    <row r="7" spans="1:131" s="234" customFormat="1" ht="26.25" customHeight="1" thickTop="1" x14ac:dyDescent="0.15">
      <c r="A7" s="235">
        <v>1</v>
      </c>
      <c r="B7" s="750" t="s">
        <v>374</v>
      </c>
      <c r="C7" s="751"/>
      <c r="D7" s="751"/>
      <c r="E7" s="751"/>
      <c r="F7" s="751"/>
      <c r="G7" s="751"/>
      <c r="H7" s="751"/>
      <c r="I7" s="751"/>
      <c r="J7" s="751"/>
      <c r="K7" s="751"/>
      <c r="L7" s="751"/>
      <c r="M7" s="751"/>
      <c r="N7" s="751"/>
      <c r="O7" s="751"/>
      <c r="P7" s="752"/>
      <c r="Q7" s="753">
        <v>14521</v>
      </c>
      <c r="R7" s="754"/>
      <c r="S7" s="754"/>
      <c r="T7" s="754"/>
      <c r="U7" s="754"/>
      <c r="V7" s="754">
        <v>13429</v>
      </c>
      <c r="W7" s="754"/>
      <c r="X7" s="754"/>
      <c r="Y7" s="754"/>
      <c r="Z7" s="754"/>
      <c r="AA7" s="754">
        <v>1092</v>
      </c>
      <c r="AB7" s="754"/>
      <c r="AC7" s="754"/>
      <c r="AD7" s="754"/>
      <c r="AE7" s="755"/>
      <c r="AF7" s="756">
        <v>136</v>
      </c>
      <c r="AG7" s="757"/>
      <c r="AH7" s="757"/>
      <c r="AI7" s="757"/>
      <c r="AJ7" s="758"/>
      <c r="AK7" s="759">
        <v>1261</v>
      </c>
      <c r="AL7" s="760"/>
      <c r="AM7" s="760"/>
      <c r="AN7" s="760"/>
      <c r="AO7" s="760"/>
      <c r="AP7" s="760">
        <v>8257</v>
      </c>
      <c r="AQ7" s="760"/>
      <c r="AR7" s="760"/>
      <c r="AS7" s="760"/>
      <c r="AT7" s="760"/>
      <c r="AU7" s="761"/>
      <c r="AV7" s="761"/>
      <c r="AW7" s="761"/>
      <c r="AX7" s="761"/>
      <c r="AY7" s="762"/>
      <c r="AZ7" s="231"/>
      <c r="BA7" s="231"/>
      <c r="BB7" s="231"/>
      <c r="BC7" s="231"/>
      <c r="BD7" s="231"/>
      <c r="BE7" s="232"/>
      <c r="BF7" s="232"/>
      <c r="BG7" s="232"/>
      <c r="BH7" s="232"/>
      <c r="BI7" s="232"/>
      <c r="BJ7" s="232"/>
      <c r="BK7" s="232"/>
      <c r="BL7" s="232"/>
      <c r="BM7" s="232"/>
      <c r="BN7" s="232"/>
      <c r="BO7" s="232"/>
      <c r="BP7" s="232"/>
      <c r="BQ7" s="235">
        <v>1</v>
      </c>
      <c r="BR7" s="236"/>
      <c r="BS7" s="747" t="s">
        <v>556</v>
      </c>
      <c r="BT7" s="748"/>
      <c r="BU7" s="748"/>
      <c r="BV7" s="748"/>
      <c r="BW7" s="748"/>
      <c r="BX7" s="748"/>
      <c r="BY7" s="748"/>
      <c r="BZ7" s="748"/>
      <c r="CA7" s="748"/>
      <c r="CB7" s="748"/>
      <c r="CC7" s="748"/>
      <c r="CD7" s="748"/>
      <c r="CE7" s="748"/>
      <c r="CF7" s="748"/>
      <c r="CG7" s="763"/>
      <c r="CH7" s="744">
        <v>-10</v>
      </c>
      <c r="CI7" s="745"/>
      <c r="CJ7" s="745"/>
      <c r="CK7" s="745"/>
      <c r="CL7" s="746"/>
      <c r="CM7" s="744">
        <v>-80</v>
      </c>
      <c r="CN7" s="745"/>
      <c r="CO7" s="745"/>
      <c r="CP7" s="745"/>
      <c r="CQ7" s="746"/>
      <c r="CR7" s="744">
        <v>17</v>
      </c>
      <c r="CS7" s="745"/>
      <c r="CT7" s="745"/>
      <c r="CU7" s="745"/>
      <c r="CV7" s="746"/>
      <c r="CW7" s="744">
        <v>51</v>
      </c>
      <c r="CX7" s="745"/>
      <c r="CY7" s="745"/>
      <c r="CZ7" s="745"/>
      <c r="DA7" s="746"/>
      <c r="DB7" s="744">
        <v>49</v>
      </c>
      <c r="DC7" s="745"/>
      <c r="DD7" s="745"/>
      <c r="DE7" s="745"/>
      <c r="DF7" s="746"/>
      <c r="DG7" s="744" t="s">
        <v>550</v>
      </c>
      <c r="DH7" s="745"/>
      <c r="DI7" s="745"/>
      <c r="DJ7" s="745"/>
      <c r="DK7" s="746"/>
      <c r="DL7" s="744" t="s">
        <v>550</v>
      </c>
      <c r="DM7" s="745"/>
      <c r="DN7" s="745"/>
      <c r="DO7" s="745"/>
      <c r="DP7" s="746"/>
      <c r="DQ7" s="744" t="s">
        <v>550</v>
      </c>
      <c r="DR7" s="745"/>
      <c r="DS7" s="745"/>
      <c r="DT7" s="745"/>
      <c r="DU7" s="746"/>
      <c r="DV7" s="747"/>
      <c r="DW7" s="748"/>
      <c r="DX7" s="748"/>
      <c r="DY7" s="748"/>
      <c r="DZ7" s="749"/>
      <c r="EA7" s="233"/>
    </row>
    <row r="8" spans="1:131" s="234" customFormat="1" ht="26.25" customHeight="1" x14ac:dyDescent="0.15">
      <c r="A8" s="237">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1"/>
      <c r="BA8" s="231"/>
      <c r="BB8" s="231"/>
      <c r="BC8" s="231"/>
      <c r="BD8" s="231"/>
      <c r="BE8" s="232"/>
      <c r="BF8" s="232"/>
      <c r="BG8" s="232"/>
      <c r="BH8" s="232"/>
      <c r="BI8" s="232"/>
      <c r="BJ8" s="232"/>
      <c r="BK8" s="232"/>
      <c r="BL8" s="232"/>
      <c r="BM8" s="232"/>
      <c r="BN8" s="232"/>
      <c r="BO8" s="232"/>
      <c r="BP8" s="232"/>
      <c r="BQ8" s="237">
        <v>2</v>
      </c>
      <c r="BR8" s="238"/>
      <c r="BS8" s="774" t="s">
        <v>557</v>
      </c>
      <c r="BT8" s="775"/>
      <c r="BU8" s="775"/>
      <c r="BV8" s="775"/>
      <c r="BW8" s="775"/>
      <c r="BX8" s="775"/>
      <c r="BY8" s="775"/>
      <c r="BZ8" s="775"/>
      <c r="CA8" s="775"/>
      <c r="CB8" s="775"/>
      <c r="CC8" s="775"/>
      <c r="CD8" s="775"/>
      <c r="CE8" s="775"/>
      <c r="CF8" s="775"/>
      <c r="CG8" s="776"/>
      <c r="CH8" s="777">
        <v>-4</v>
      </c>
      <c r="CI8" s="778"/>
      <c r="CJ8" s="778"/>
      <c r="CK8" s="778"/>
      <c r="CL8" s="779"/>
      <c r="CM8" s="777">
        <v>-159</v>
      </c>
      <c r="CN8" s="778"/>
      <c r="CO8" s="778"/>
      <c r="CP8" s="778"/>
      <c r="CQ8" s="779"/>
      <c r="CR8" s="777">
        <v>10</v>
      </c>
      <c r="CS8" s="778"/>
      <c r="CT8" s="778"/>
      <c r="CU8" s="778"/>
      <c r="CV8" s="779"/>
      <c r="CW8" s="777" t="s">
        <v>550</v>
      </c>
      <c r="CX8" s="778"/>
      <c r="CY8" s="778"/>
      <c r="CZ8" s="778"/>
      <c r="DA8" s="779"/>
      <c r="DB8" s="777" t="s">
        <v>550</v>
      </c>
      <c r="DC8" s="778"/>
      <c r="DD8" s="778"/>
      <c r="DE8" s="778"/>
      <c r="DF8" s="779"/>
      <c r="DG8" s="777" t="s">
        <v>550</v>
      </c>
      <c r="DH8" s="778"/>
      <c r="DI8" s="778"/>
      <c r="DJ8" s="778"/>
      <c r="DK8" s="779"/>
      <c r="DL8" s="777" t="s">
        <v>550</v>
      </c>
      <c r="DM8" s="778"/>
      <c r="DN8" s="778"/>
      <c r="DO8" s="778"/>
      <c r="DP8" s="779"/>
      <c r="DQ8" s="777" t="s">
        <v>550</v>
      </c>
      <c r="DR8" s="778"/>
      <c r="DS8" s="778"/>
      <c r="DT8" s="778"/>
      <c r="DU8" s="779"/>
      <c r="DV8" s="774"/>
      <c r="DW8" s="775"/>
      <c r="DX8" s="775"/>
      <c r="DY8" s="775"/>
      <c r="DZ8" s="780"/>
      <c r="EA8" s="233"/>
    </row>
    <row r="9" spans="1:131" s="234" customFormat="1" ht="26.25" customHeight="1" x14ac:dyDescent="0.15">
      <c r="A9" s="237">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1"/>
      <c r="BA9" s="231"/>
      <c r="BB9" s="231"/>
      <c r="BC9" s="231"/>
      <c r="BD9" s="231"/>
      <c r="BE9" s="232"/>
      <c r="BF9" s="232"/>
      <c r="BG9" s="232"/>
      <c r="BH9" s="232"/>
      <c r="BI9" s="232"/>
      <c r="BJ9" s="232"/>
      <c r="BK9" s="232"/>
      <c r="BL9" s="232"/>
      <c r="BM9" s="232"/>
      <c r="BN9" s="232"/>
      <c r="BO9" s="232"/>
      <c r="BP9" s="232"/>
      <c r="BQ9" s="237">
        <v>3</v>
      </c>
      <c r="BR9" s="238"/>
      <c r="BS9" s="774" t="s">
        <v>558</v>
      </c>
      <c r="BT9" s="775"/>
      <c r="BU9" s="775"/>
      <c r="BV9" s="775"/>
      <c r="BW9" s="775"/>
      <c r="BX9" s="775"/>
      <c r="BY9" s="775"/>
      <c r="BZ9" s="775"/>
      <c r="CA9" s="775"/>
      <c r="CB9" s="775"/>
      <c r="CC9" s="775"/>
      <c r="CD9" s="775"/>
      <c r="CE9" s="775"/>
      <c r="CF9" s="775"/>
      <c r="CG9" s="776"/>
      <c r="CH9" s="777">
        <v>12</v>
      </c>
      <c r="CI9" s="778"/>
      <c r="CJ9" s="778"/>
      <c r="CK9" s="778"/>
      <c r="CL9" s="779"/>
      <c r="CM9" s="777">
        <v>84</v>
      </c>
      <c r="CN9" s="778"/>
      <c r="CO9" s="778"/>
      <c r="CP9" s="778"/>
      <c r="CQ9" s="779"/>
      <c r="CR9" s="777">
        <v>18</v>
      </c>
      <c r="CS9" s="778"/>
      <c r="CT9" s="778"/>
      <c r="CU9" s="778"/>
      <c r="CV9" s="779"/>
      <c r="CW9" s="777" t="s">
        <v>550</v>
      </c>
      <c r="CX9" s="778"/>
      <c r="CY9" s="778"/>
      <c r="CZ9" s="778"/>
      <c r="DA9" s="779"/>
      <c r="DB9" s="777" t="s">
        <v>550</v>
      </c>
      <c r="DC9" s="778"/>
      <c r="DD9" s="778"/>
      <c r="DE9" s="778"/>
      <c r="DF9" s="779"/>
      <c r="DG9" s="777" t="s">
        <v>550</v>
      </c>
      <c r="DH9" s="778"/>
      <c r="DI9" s="778"/>
      <c r="DJ9" s="778"/>
      <c r="DK9" s="779"/>
      <c r="DL9" s="777" t="s">
        <v>550</v>
      </c>
      <c r="DM9" s="778"/>
      <c r="DN9" s="778"/>
      <c r="DO9" s="778"/>
      <c r="DP9" s="779"/>
      <c r="DQ9" s="777" t="s">
        <v>550</v>
      </c>
      <c r="DR9" s="778"/>
      <c r="DS9" s="778"/>
      <c r="DT9" s="778"/>
      <c r="DU9" s="779"/>
      <c r="DV9" s="774"/>
      <c r="DW9" s="775"/>
      <c r="DX9" s="775"/>
      <c r="DY9" s="775"/>
      <c r="DZ9" s="780"/>
      <c r="EA9" s="233"/>
    </row>
    <row r="10" spans="1:131" s="234" customFormat="1" ht="26.25" customHeight="1" x14ac:dyDescent="0.15">
      <c r="A10" s="237">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1"/>
      <c r="BA10" s="231"/>
      <c r="BB10" s="231"/>
      <c r="BC10" s="231"/>
      <c r="BD10" s="231"/>
      <c r="BE10" s="232"/>
      <c r="BF10" s="232"/>
      <c r="BG10" s="232"/>
      <c r="BH10" s="232"/>
      <c r="BI10" s="232"/>
      <c r="BJ10" s="232"/>
      <c r="BK10" s="232"/>
      <c r="BL10" s="232"/>
      <c r="BM10" s="232"/>
      <c r="BN10" s="232"/>
      <c r="BO10" s="232"/>
      <c r="BP10" s="232"/>
      <c r="BQ10" s="237">
        <v>4</v>
      </c>
      <c r="BR10" s="238"/>
      <c r="BS10" s="774" t="s">
        <v>559</v>
      </c>
      <c r="BT10" s="775"/>
      <c r="BU10" s="775"/>
      <c r="BV10" s="775"/>
      <c r="BW10" s="775"/>
      <c r="BX10" s="775"/>
      <c r="BY10" s="775"/>
      <c r="BZ10" s="775"/>
      <c r="CA10" s="775"/>
      <c r="CB10" s="775"/>
      <c r="CC10" s="775"/>
      <c r="CD10" s="775"/>
      <c r="CE10" s="775"/>
      <c r="CF10" s="775"/>
      <c r="CG10" s="776"/>
      <c r="CH10" s="777">
        <v>10</v>
      </c>
      <c r="CI10" s="778"/>
      <c r="CJ10" s="778"/>
      <c r="CK10" s="778"/>
      <c r="CL10" s="779"/>
      <c r="CM10" s="777">
        <v>60</v>
      </c>
      <c r="CN10" s="778"/>
      <c r="CO10" s="778"/>
      <c r="CP10" s="778"/>
      <c r="CQ10" s="779"/>
      <c r="CR10" s="777">
        <v>2</v>
      </c>
      <c r="CS10" s="778"/>
      <c r="CT10" s="778"/>
      <c r="CU10" s="778"/>
      <c r="CV10" s="779"/>
      <c r="CW10" s="777">
        <v>1</v>
      </c>
      <c r="CX10" s="778"/>
      <c r="CY10" s="778"/>
      <c r="CZ10" s="778"/>
      <c r="DA10" s="779"/>
      <c r="DB10" s="777" t="s">
        <v>550</v>
      </c>
      <c r="DC10" s="778"/>
      <c r="DD10" s="778"/>
      <c r="DE10" s="778"/>
      <c r="DF10" s="779"/>
      <c r="DG10" s="777" t="s">
        <v>550</v>
      </c>
      <c r="DH10" s="778"/>
      <c r="DI10" s="778"/>
      <c r="DJ10" s="778"/>
      <c r="DK10" s="779"/>
      <c r="DL10" s="777" t="s">
        <v>550</v>
      </c>
      <c r="DM10" s="778"/>
      <c r="DN10" s="778"/>
      <c r="DO10" s="778"/>
      <c r="DP10" s="779"/>
      <c r="DQ10" s="777" t="s">
        <v>550</v>
      </c>
      <c r="DR10" s="778"/>
      <c r="DS10" s="778"/>
      <c r="DT10" s="778"/>
      <c r="DU10" s="779"/>
      <c r="DV10" s="774"/>
      <c r="DW10" s="775"/>
      <c r="DX10" s="775"/>
      <c r="DY10" s="775"/>
      <c r="DZ10" s="780"/>
      <c r="EA10" s="233"/>
    </row>
    <row r="11" spans="1:131" s="234" customFormat="1" ht="26.25" customHeight="1" x14ac:dyDescent="0.15">
      <c r="A11" s="237">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1"/>
      <c r="BA11" s="231"/>
      <c r="BB11" s="231"/>
      <c r="BC11" s="231"/>
      <c r="BD11" s="231"/>
      <c r="BE11" s="232"/>
      <c r="BF11" s="232"/>
      <c r="BG11" s="232"/>
      <c r="BH11" s="232"/>
      <c r="BI11" s="232"/>
      <c r="BJ11" s="232"/>
      <c r="BK11" s="232"/>
      <c r="BL11" s="232"/>
      <c r="BM11" s="232"/>
      <c r="BN11" s="232"/>
      <c r="BO11" s="232"/>
      <c r="BP11" s="232"/>
      <c r="BQ11" s="237">
        <v>5</v>
      </c>
      <c r="BR11" s="238"/>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3"/>
    </row>
    <row r="12" spans="1:131" s="234" customFormat="1" ht="26.25" customHeight="1" x14ac:dyDescent="0.15">
      <c r="A12" s="237">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1"/>
      <c r="BA12" s="231"/>
      <c r="BB12" s="231"/>
      <c r="BC12" s="231"/>
      <c r="BD12" s="231"/>
      <c r="BE12" s="232"/>
      <c r="BF12" s="232"/>
      <c r="BG12" s="232"/>
      <c r="BH12" s="232"/>
      <c r="BI12" s="232"/>
      <c r="BJ12" s="232"/>
      <c r="BK12" s="232"/>
      <c r="BL12" s="232"/>
      <c r="BM12" s="232"/>
      <c r="BN12" s="232"/>
      <c r="BO12" s="232"/>
      <c r="BP12" s="232"/>
      <c r="BQ12" s="237">
        <v>6</v>
      </c>
      <c r="BR12" s="238"/>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3"/>
    </row>
    <row r="13" spans="1:131" s="234" customFormat="1" ht="26.25" customHeight="1" x14ac:dyDescent="0.15">
      <c r="A13" s="237">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1"/>
      <c r="BA13" s="231"/>
      <c r="BB13" s="231"/>
      <c r="BC13" s="231"/>
      <c r="BD13" s="231"/>
      <c r="BE13" s="232"/>
      <c r="BF13" s="232"/>
      <c r="BG13" s="232"/>
      <c r="BH13" s="232"/>
      <c r="BI13" s="232"/>
      <c r="BJ13" s="232"/>
      <c r="BK13" s="232"/>
      <c r="BL13" s="232"/>
      <c r="BM13" s="232"/>
      <c r="BN13" s="232"/>
      <c r="BO13" s="232"/>
      <c r="BP13" s="232"/>
      <c r="BQ13" s="237">
        <v>7</v>
      </c>
      <c r="BR13" s="238"/>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3"/>
    </row>
    <row r="14" spans="1:131" s="234" customFormat="1" ht="26.25" customHeight="1" x14ac:dyDescent="0.15">
      <c r="A14" s="237">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1"/>
      <c r="BA14" s="231"/>
      <c r="BB14" s="231"/>
      <c r="BC14" s="231"/>
      <c r="BD14" s="231"/>
      <c r="BE14" s="232"/>
      <c r="BF14" s="232"/>
      <c r="BG14" s="232"/>
      <c r="BH14" s="232"/>
      <c r="BI14" s="232"/>
      <c r="BJ14" s="232"/>
      <c r="BK14" s="232"/>
      <c r="BL14" s="232"/>
      <c r="BM14" s="232"/>
      <c r="BN14" s="232"/>
      <c r="BO14" s="232"/>
      <c r="BP14" s="232"/>
      <c r="BQ14" s="237">
        <v>8</v>
      </c>
      <c r="BR14" s="238"/>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3"/>
    </row>
    <row r="15" spans="1:131" s="234" customFormat="1" ht="26.25" customHeight="1" x14ac:dyDescent="0.15">
      <c r="A15" s="237">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1"/>
      <c r="BA15" s="231"/>
      <c r="BB15" s="231"/>
      <c r="BC15" s="231"/>
      <c r="BD15" s="231"/>
      <c r="BE15" s="232"/>
      <c r="BF15" s="232"/>
      <c r="BG15" s="232"/>
      <c r="BH15" s="232"/>
      <c r="BI15" s="232"/>
      <c r="BJ15" s="232"/>
      <c r="BK15" s="232"/>
      <c r="BL15" s="232"/>
      <c r="BM15" s="232"/>
      <c r="BN15" s="232"/>
      <c r="BO15" s="232"/>
      <c r="BP15" s="232"/>
      <c r="BQ15" s="237">
        <v>9</v>
      </c>
      <c r="BR15" s="238"/>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3"/>
    </row>
    <row r="16" spans="1:131" s="234" customFormat="1" ht="26.25" customHeight="1" x14ac:dyDescent="0.15">
      <c r="A16" s="237">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1"/>
      <c r="BA16" s="231"/>
      <c r="BB16" s="231"/>
      <c r="BC16" s="231"/>
      <c r="BD16" s="231"/>
      <c r="BE16" s="232"/>
      <c r="BF16" s="232"/>
      <c r="BG16" s="232"/>
      <c r="BH16" s="232"/>
      <c r="BI16" s="232"/>
      <c r="BJ16" s="232"/>
      <c r="BK16" s="232"/>
      <c r="BL16" s="232"/>
      <c r="BM16" s="232"/>
      <c r="BN16" s="232"/>
      <c r="BO16" s="232"/>
      <c r="BP16" s="232"/>
      <c r="BQ16" s="237">
        <v>10</v>
      </c>
      <c r="BR16" s="238"/>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3"/>
    </row>
    <row r="17" spans="1:131" s="234" customFormat="1" ht="26.25" customHeight="1" x14ac:dyDescent="0.15">
      <c r="A17" s="237">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1"/>
      <c r="BA17" s="231"/>
      <c r="BB17" s="231"/>
      <c r="BC17" s="231"/>
      <c r="BD17" s="231"/>
      <c r="BE17" s="232"/>
      <c r="BF17" s="232"/>
      <c r="BG17" s="232"/>
      <c r="BH17" s="232"/>
      <c r="BI17" s="232"/>
      <c r="BJ17" s="232"/>
      <c r="BK17" s="232"/>
      <c r="BL17" s="232"/>
      <c r="BM17" s="232"/>
      <c r="BN17" s="232"/>
      <c r="BO17" s="232"/>
      <c r="BP17" s="232"/>
      <c r="BQ17" s="237">
        <v>11</v>
      </c>
      <c r="BR17" s="238"/>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3"/>
    </row>
    <row r="18" spans="1:131" s="234" customFormat="1" ht="26.25" customHeight="1" x14ac:dyDescent="0.15">
      <c r="A18" s="237">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1"/>
      <c r="BA18" s="231"/>
      <c r="BB18" s="231"/>
      <c r="BC18" s="231"/>
      <c r="BD18" s="231"/>
      <c r="BE18" s="232"/>
      <c r="BF18" s="232"/>
      <c r="BG18" s="232"/>
      <c r="BH18" s="232"/>
      <c r="BI18" s="232"/>
      <c r="BJ18" s="232"/>
      <c r="BK18" s="232"/>
      <c r="BL18" s="232"/>
      <c r="BM18" s="232"/>
      <c r="BN18" s="232"/>
      <c r="BO18" s="232"/>
      <c r="BP18" s="232"/>
      <c r="BQ18" s="237">
        <v>12</v>
      </c>
      <c r="BR18" s="238"/>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3"/>
    </row>
    <row r="19" spans="1:131" s="234" customFormat="1" ht="26.25" customHeight="1" x14ac:dyDescent="0.15">
      <c r="A19" s="237">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1"/>
      <c r="BA19" s="231"/>
      <c r="BB19" s="231"/>
      <c r="BC19" s="231"/>
      <c r="BD19" s="231"/>
      <c r="BE19" s="232"/>
      <c r="BF19" s="232"/>
      <c r="BG19" s="232"/>
      <c r="BH19" s="232"/>
      <c r="BI19" s="232"/>
      <c r="BJ19" s="232"/>
      <c r="BK19" s="232"/>
      <c r="BL19" s="232"/>
      <c r="BM19" s="232"/>
      <c r="BN19" s="232"/>
      <c r="BO19" s="232"/>
      <c r="BP19" s="232"/>
      <c r="BQ19" s="237">
        <v>13</v>
      </c>
      <c r="BR19" s="238"/>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3"/>
    </row>
    <row r="20" spans="1:131" s="234" customFormat="1" ht="26.25" customHeight="1" x14ac:dyDescent="0.15">
      <c r="A20" s="237">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1"/>
      <c r="BA20" s="231"/>
      <c r="BB20" s="231"/>
      <c r="BC20" s="231"/>
      <c r="BD20" s="231"/>
      <c r="BE20" s="232"/>
      <c r="BF20" s="232"/>
      <c r="BG20" s="232"/>
      <c r="BH20" s="232"/>
      <c r="BI20" s="232"/>
      <c r="BJ20" s="232"/>
      <c r="BK20" s="232"/>
      <c r="BL20" s="232"/>
      <c r="BM20" s="232"/>
      <c r="BN20" s="232"/>
      <c r="BO20" s="232"/>
      <c r="BP20" s="232"/>
      <c r="BQ20" s="237">
        <v>14</v>
      </c>
      <c r="BR20" s="238"/>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3"/>
    </row>
    <row r="21" spans="1:131" s="234" customFormat="1" ht="26.25" customHeight="1" thickBot="1" x14ac:dyDescent="0.2">
      <c r="A21" s="237">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1"/>
      <c r="BA21" s="231"/>
      <c r="BB21" s="231"/>
      <c r="BC21" s="231"/>
      <c r="BD21" s="231"/>
      <c r="BE21" s="232"/>
      <c r="BF21" s="232"/>
      <c r="BG21" s="232"/>
      <c r="BH21" s="232"/>
      <c r="BI21" s="232"/>
      <c r="BJ21" s="232"/>
      <c r="BK21" s="232"/>
      <c r="BL21" s="232"/>
      <c r="BM21" s="232"/>
      <c r="BN21" s="232"/>
      <c r="BO21" s="232"/>
      <c r="BP21" s="232"/>
      <c r="BQ21" s="237">
        <v>15</v>
      </c>
      <c r="BR21" s="238"/>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3"/>
    </row>
    <row r="22" spans="1:131" s="234" customFormat="1" ht="26.25" customHeight="1" x14ac:dyDescent="0.15">
      <c r="A22" s="237">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2"/>
      <c r="BF22" s="232"/>
      <c r="BG22" s="232"/>
      <c r="BH22" s="232"/>
      <c r="BI22" s="232"/>
      <c r="BJ22" s="232"/>
      <c r="BK22" s="232"/>
      <c r="BL22" s="232"/>
      <c r="BM22" s="232"/>
      <c r="BN22" s="232"/>
      <c r="BO22" s="232"/>
      <c r="BP22" s="232"/>
      <c r="BQ22" s="237">
        <v>16</v>
      </c>
      <c r="BR22" s="238"/>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3"/>
    </row>
    <row r="23" spans="1:131" s="234" customFormat="1" ht="26.25" customHeight="1" thickBot="1" x14ac:dyDescent="0.2">
      <c r="A23" s="239" t="s">
        <v>376</v>
      </c>
      <c r="B23" s="790" t="s">
        <v>377</v>
      </c>
      <c r="C23" s="791"/>
      <c r="D23" s="791"/>
      <c r="E23" s="791"/>
      <c r="F23" s="791"/>
      <c r="G23" s="791"/>
      <c r="H23" s="791"/>
      <c r="I23" s="791"/>
      <c r="J23" s="791"/>
      <c r="K23" s="791"/>
      <c r="L23" s="791"/>
      <c r="M23" s="791"/>
      <c r="N23" s="791"/>
      <c r="O23" s="791"/>
      <c r="P23" s="792"/>
      <c r="Q23" s="793">
        <v>14521</v>
      </c>
      <c r="R23" s="794"/>
      <c r="S23" s="794"/>
      <c r="T23" s="794"/>
      <c r="U23" s="794"/>
      <c r="V23" s="794">
        <v>13429</v>
      </c>
      <c r="W23" s="794"/>
      <c r="X23" s="794"/>
      <c r="Y23" s="794"/>
      <c r="Z23" s="794"/>
      <c r="AA23" s="794">
        <v>1092</v>
      </c>
      <c r="AB23" s="794"/>
      <c r="AC23" s="794"/>
      <c r="AD23" s="794"/>
      <c r="AE23" s="795"/>
      <c r="AF23" s="796">
        <v>136</v>
      </c>
      <c r="AG23" s="794"/>
      <c r="AH23" s="794"/>
      <c r="AI23" s="794"/>
      <c r="AJ23" s="797"/>
      <c r="AK23" s="798"/>
      <c r="AL23" s="799"/>
      <c r="AM23" s="799"/>
      <c r="AN23" s="799"/>
      <c r="AO23" s="799"/>
      <c r="AP23" s="794">
        <v>8257</v>
      </c>
      <c r="AQ23" s="794"/>
      <c r="AR23" s="794"/>
      <c r="AS23" s="794"/>
      <c r="AT23" s="794"/>
      <c r="AU23" s="810"/>
      <c r="AV23" s="810"/>
      <c r="AW23" s="810"/>
      <c r="AX23" s="810"/>
      <c r="AY23" s="811"/>
      <c r="AZ23" s="812" t="s">
        <v>121</v>
      </c>
      <c r="BA23" s="813"/>
      <c r="BB23" s="813"/>
      <c r="BC23" s="813"/>
      <c r="BD23" s="814"/>
      <c r="BE23" s="232"/>
      <c r="BF23" s="232"/>
      <c r="BG23" s="232"/>
      <c r="BH23" s="232"/>
      <c r="BI23" s="232"/>
      <c r="BJ23" s="232"/>
      <c r="BK23" s="232"/>
      <c r="BL23" s="232"/>
      <c r="BM23" s="232"/>
      <c r="BN23" s="232"/>
      <c r="BO23" s="232"/>
      <c r="BP23" s="232"/>
      <c r="BQ23" s="237">
        <v>17</v>
      </c>
      <c r="BR23" s="238"/>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3"/>
    </row>
    <row r="24" spans="1:131" s="234"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1"/>
      <c r="BA24" s="231"/>
      <c r="BB24" s="231"/>
      <c r="BC24" s="231"/>
      <c r="BD24" s="231"/>
      <c r="BE24" s="232"/>
      <c r="BF24" s="232"/>
      <c r="BG24" s="232"/>
      <c r="BH24" s="232"/>
      <c r="BI24" s="232"/>
      <c r="BJ24" s="232"/>
      <c r="BK24" s="232"/>
      <c r="BL24" s="232"/>
      <c r="BM24" s="232"/>
      <c r="BN24" s="232"/>
      <c r="BO24" s="232"/>
      <c r="BP24" s="232"/>
      <c r="BQ24" s="237">
        <v>18</v>
      </c>
      <c r="BR24" s="238"/>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3"/>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1"/>
      <c r="BK25" s="231"/>
      <c r="BL25" s="231"/>
      <c r="BM25" s="231"/>
      <c r="BN25" s="231"/>
      <c r="BO25" s="240"/>
      <c r="BP25" s="240"/>
      <c r="BQ25" s="237">
        <v>19</v>
      </c>
      <c r="BR25" s="238"/>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29"/>
    </row>
    <row r="26" spans="1:131" ht="26.25" customHeight="1" x14ac:dyDescent="0.15">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1"/>
      <c r="BK26" s="231"/>
      <c r="BL26" s="231"/>
      <c r="BM26" s="231"/>
      <c r="BN26" s="231"/>
      <c r="BO26" s="240"/>
      <c r="BP26" s="240"/>
      <c r="BQ26" s="237">
        <v>20</v>
      </c>
      <c r="BR26" s="238"/>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29"/>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1"/>
      <c r="BK27" s="231"/>
      <c r="BL27" s="231"/>
      <c r="BM27" s="231"/>
      <c r="BN27" s="231"/>
      <c r="BO27" s="240"/>
      <c r="BP27" s="240"/>
      <c r="BQ27" s="237">
        <v>21</v>
      </c>
      <c r="BR27" s="238"/>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29"/>
    </row>
    <row r="28" spans="1:131" ht="26.25" customHeight="1" thickTop="1" x14ac:dyDescent="0.15">
      <c r="A28" s="241">
        <v>1</v>
      </c>
      <c r="B28" s="750" t="s">
        <v>388</v>
      </c>
      <c r="C28" s="751"/>
      <c r="D28" s="751"/>
      <c r="E28" s="751"/>
      <c r="F28" s="751"/>
      <c r="G28" s="751"/>
      <c r="H28" s="751"/>
      <c r="I28" s="751"/>
      <c r="J28" s="751"/>
      <c r="K28" s="751"/>
      <c r="L28" s="751"/>
      <c r="M28" s="751"/>
      <c r="N28" s="751"/>
      <c r="O28" s="751"/>
      <c r="P28" s="752"/>
      <c r="Q28" s="823">
        <v>779</v>
      </c>
      <c r="R28" s="824"/>
      <c r="S28" s="824"/>
      <c r="T28" s="824"/>
      <c r="U28" s="824"/>
      <c r="V28" s="824">
        <v>775</v>
      </c>
      <c r="W28" s="824"/>
      <c r="X28" s="824"/>
      <c r="Y28" s="824"/>
      <c r="Z28" s="824"/>
      <c r="AA28" s="824">
        <v>4</v>
      </c>
      <c r="AB28" s="824"/>
      <c r="AC28" s="824"/>
      <c r="AD28" s="824"/>
      <c r="AE28" s="825"/>
      <c r="AF28" s="826">
        <v>4</v>
      </c>
      <c r="AG28" s="824"/>
      <c r="AH28" s="824"/>
      <c r="AI28" s="824"/>
      <c r="AJ28" s="827"/>
      <c r="AK28" s="828">
        <v>76</v>
      </c>
      <c r="AL28" s="829"/>
      <c r="AM28" s="829"/>
      <c r="AN28" s="829"/>
      <c r="AO28" s="829"/>
      <c r="AP28" s="829" t="s">
        <v>550</v>
      </c>
      <c r="AQ28" s="829"/>
      <c r="AR28" s="829"/>
      <c r="AS28" s="829"/>
      <c r="AT28" s="829"/>
      <c r="AU28" s="829" t="s">
        <v>550</v>
      </c>
      <c r="AV28" s="829"/>
      <c r="AW28" s="829"/>
      <c r="AX28" s="829"/>
      <c r="AY28" s="829"/>
      <c r="AZ28" s="830" t="s">
        <v>550</v>
      </c>
      <c r="BA28" s="830"/>
      <c r="BB28" s="830"/>
      <c r="BC28" s="830"/>
      <c r="BD28" s="830"/>
      <c r="BE28" s="821"/>
      <c r="BF28" s="821"/>
      <c r="BG28" s="821"/>
      <c r="BH28" s="821"/>
      <c r="BI28" s="822"/>
      <c r="BJ28" s="231"/>
      <c r="BK28" s="231"/>
      <c r="BL28" s="231"/>
      <c r="BM28" s="231"/>
      <c r="BN28" s="231"/>
      <c r="BO28" s="240"/>
      <c r="BP28" s="240"/>
      <c r="BQ28" s="237">
        <v>22</v>
      </c>
      <c r="BR28" s="238"/>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29"/>
    </row>
    <row r="29" spans="1:131" ht="26.25" customHeight="1" x14ac:dyDescent="0.15">
      <c r="A29" s="241">
        <v>2</v>
      </c>
      <c r="B29" s="781" t="s">
        <v>389</v>
      </c>
      <c r="C29" s="782"/>
      <c r="D29" s="782"/>
      <c r="E29" s="782"/>
      <c r="F29" s="782"/>
      <c r="G29" s="782"/>
      <c r="H29" s="782"/>
      <c r="I29" s="782"/>
      <c r="J29" s="782"/>
      <c r="K29" s="782"/>
      <c r="L29" s="782"/>
      <c r="M29" s="782"/>
      <c r="N29" s="782"/>
      <c r="O29" s="782"/>
      <c r="P29" s="783"/>
      <c r="Q29" s="784">
        <v>867</v>
      </c>
      <c r="R29" s="785"/>
      <c r="S29" s="785"/>
      <c r="T29" s="785"/>
      <c r="U29" s="785"/>
      <c r="V29" s="785">
        <v>834</v>
      </c>
      <c r="W29" s="785"/>
      <c r="X29" s="785"/>
      <c r="Y29" s="785"/>
      <c r="Z29" s="785"/>
      <c r="AA29" s="785">
        <v>33</v>
      </c>
      <c r="AB29" s="785"/>
      <c r="AC29" s="785"/>
      <c r="AD29" s="785"/>
      <c r="AE29" s="786"/>
      <c r="AF29" s="787">
        <v>33</v>
      </c>
      <c r="AG29" s="788"/>
      <c r="AH29" s="788"/>
      <c r="AI29" s="788"/>
      <c r="AJ29" s="789"/>
      <c r="AK29" s="835">
        <v>30</v>
      </c>
      <c r="AL29" s="831"/>
      <c r="AM29" s="831"/>
      <c r="AN29" s="831"/>
      <c r="AO29" s="831"/>
      <c r="AP29" s="831" t="s">
        <v>550</v>
      </c>
      <c r="AQ29" s="831"/>
      <c r="AR29" s="831"/>
      <c r="AS29" s="831"/>
      <c r="AT29" s="831"/>
      <c r="AU29" s="831" t="s">
        <v>550</v>
      </c>
      <c r="AV29" s="831"/>
      <c r="AW29" s="831"/>
      <c r="AX29" s="831"/>
      <c r="AY29" s="831"/>
      <c r="AZ29" s="832" t="s">
        <v>550</v>
      </c>
      <c r="BA29" s="832"/>
      <c r="BB29" s="832"/>
      <c r="BC29" s="832"/>
      <c r="BD29" s="832"/>
      <c r="BE29" s="833"/>
      <c r="BF29" s="833"/>
      <c r="BG29" s="833"/>
      <c r="BH29" s="833"/>
      <c r="BI29" s="834"/>
      <c r="BJ29" s="231"/>
      <c r="BK29" s="231"/>
      <c r="BL29" s="231"/>
      <c r="BM29" s="231"/>
      <c r="BN29" s="231"/>
      <c r="BO29" s="240"/>
      <c r="BP29" s="240"/>
      <c r="BQ29" s="237">
        <v>23</v>
      </c>
      <c r="BR29" s="238"/>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29"/>
    </row>
    <row r="30" spans="1:131" ht="26.25" customHeight="1" x14ac:dyDescent="0.15">
      <c r="A30" s="241">
        <v>3</v>
      </c>
      <c r="B30" s="781" t="s">
        <v>390</v>
      </c>
      <c r="C30" s="782"/>
      <c r="D30" s="782"/>
      <c r="E30" s="782"/>
      <c r="F30" s="782"/>
      <c r="G30" s="782"/>
      <c r="H30" s="782"/>
      <c r="I30" s="782"/>
      <c r="J30" s="782"/>
      <c r="K30" s="782"/>
      <c r="L30" s="782"/>
      <c r="M30" s="782"/>
      <c r="N30" s="782"/>
      <c r="O30" s="782"/>
      <c r="P30" s="783"/>
      <c r="Q30" s="784">
        <v>113</v>
      </c>
      <c r="R30" s="785"/>
      <c r="S30" s="785"/>
      <c r="T30" s="785"/>
      <c r="U30" s="785"/>
      <c r="V30" s="785">
        <v>112</v>
      </c>
      <c r="W30" s="785"/>
      <c r="X30" s="785"/>
      <c r="Y30" s="785"/>
      <c r="Z30" s="785"/>
      <c r="AA30" s="785">
        <v>1</v>
      </c>
      <c r="AB30" s="785"/>
      <c r="AC30" s="785"/>
      <c r="AD30" s="785"/>
      <c r="AE30" s="786"/>
      <c r="AF30" s="787">
        <v>1</v>
      </c>
      <c r="AG30" s="788"/>
      <c r="AH30" s="788"/>
      <c r="AI30" s="788"/>
      <c r="AJ30" s="789"/>
      <c r="AK30" s="835">
        <v>168</v>
      </c>
      <c r="AL30" s="831"/>
      <c r="AM30" s="831"/>
      <c r="AN30" s="831"/>
      <c r="AO30" s="831"/>
      <c r="AP30" s="831" t="s">
        <v>550</v>
      </c>
      <c r="AQ30" s="831"/>
      <c r="AR30" s="831"/>
      <c r="AS30" s="831"/>
      <c r="AT30" s="831"/>
      <c r="AU30" s="831" t="s">
        <v>550</v>
      </c>
      <c r="AV30" s="831"/>
      <c r="AW30" s="831"/>
      <c r="AX30" s="831"/>
      <c r="AY30" s="831"/>
      <c r="AZ30" s="832" t="s">
        <v>550</v>
      </c>
      <c r="BA30" s="832"/>
      <c r="BB30" s="832"/>
      <c r="BC30" s="832"/>
      <c r="BD30" s="832"/>
      <c r="BE30" s="833"/>
      <c r="BF30" s="833"/>
      <c r="BG30" s="833"/>
      <c r="BH30" s="833"/>
      <c r="BI30" s="834"/>
      <c r="BJ30" s="231"/>
      <c r="BK30" s="231"/>
      <c r="BL30" s="231"/>
      <c r="BM30" s="231"/>
      <c r="BN30" s="231"/>
      <c r="BO30" s="240"/>
      <c r="BP30" s="240"/>
      <c r="BQ30" s="237">
        <v>24</v>
      </c>
      <c r="BR30" s="238"/>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29"/>
    </row>
    <row r="31" spans="1:131" ht="26.25" customHeight="1" x14ac:dyDescent="0.15">
      <c r="A31" s="241">
        <v>4</v>
      </c>
      <c r="B31" s="781" t="s">
        <v>391</v>
      </c>
      <c r="C31" s="782"/>
      <c r="D31" s="782"/>
      <c r="E31" s="782"/>
      <c r="F31" s="782"/>
      <c r="G31" s="782"/>
      <c r="H31" s="782"/>
      <c r="I31" s="782"/>
      <c r="J31" s="782"/>
      <c r="K31" s="782"/>
      <c r="L31" s="782"/>
      <c r="M31" s="782"/>
      <c r="N31" s="782"/>
      <c r="O31" s="782"/>
      <c r="P31" s="783"/>
      <c r="Q31" s="784">
        <v>505</v>
      </c>
      <c r="R31" s="785"/>
      <c r="S31" s="785"/>
      <c r="T31" s="785"/>
      <c r="U31" s="785"/>
      <c r="V31" s="785">
        <v>564</v>
      </c>
      <c r="W31" s="785"/>
      <c r="X31" s="785"/>
      <c r="Y31" s="785"/>
      <c r="Z31" s="785"/>
      <c r="AA31" s="785">
        <v>-59</v>
      </c>
      <c r="AB31" s="785"/>
      <c r="AC31" s="785"/>
      <c r="AD31" s="785"/>
      <c r="AE31" s="786"/>
      <c r="AF31" s="787">
        <v>223</v>
      </c>
      <c r="AG31" s="788"/>
      <c r="AH31" s="788"/>
      <c r="AI31" s="788"/>
      <c r="AJ31" s="789"/>
      <c r="AK31" s="835">
        <v>37</v>
      </c>
      <c r="AL31" s="831"/>
      <c r="AM31" s="831"/>
      <c r="AN31" s="831"/>
      <c r="AO31" s="831"/>
      <c r="AP31" s="831">
        <v>763</v>
      </c>
      <c r="AQ31" s="831"/>
      <c r="AR31" s="831"/>
      <c r="AS31" s="831"/>
      <c r="AT31" s="831"/>
      <c r="AU31" s="831">
        <v>300</v>
      </c>
      <c r="AV31" s="831"/>
      <c r="AW31" s="831"/>
      <c r="AX31" s="831"/>
      <c r="AY31" s="831"/>
      <c r="AZ31" s="832" t="s">
        <v>550</v>
      </c>
      <c r="BA31" s="832"/>
      <c r="BB31" s="832"/>
      <c r="BC31" s="832"/>
      <c r="BD31" s="832"/>
      <c r="BE31" s="833" t="s">
        <v>392</v>
      </c>
      <c r="BF31" s="833"/>
      <c r="BG31" s="833"/>
      <c r="BH31" s="833"/>
      <c r="BI31" s="834"/>
      <c r="BJ31" s="231"/>
      <c r="BK31" s="231"/>
      <c r="BL31" s="231"/>
      <c r="BM31" s="231"/>
      <c r="BN31" s="231"/>
      <c r="BO31" s="240"/>
      <c r="BP31" s="240"/>
      <c r="BQ31" s="237">
        <v>25</v>
      </c>
      <c r="BR31" s="238"/>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29"/>
    </row>
    <row r="32" spans="1:131" ht="26.25" customHeight="1" x14ac:dyDescent="0.15">
      <c r="A32" s="241">
        <v>5</v>
      </c>
      <c r="B32" s="781" t="s">
        <v>393</v>
      </c>
      <c r="C32" s="782"/>
      <c r="D32" s="782"/>
      <c r="E32" s="782"/>
      <c r="F32" s="782"/>
      <c r="G32" s="782"/>
      <c r="H32" s="782"/>
      <c r="I32" s="782"/>
      <c r="J32" s="782"/>
      <c r="K32" s="782"/>
      <c r="L32" s="782"/>
      <c r="M32" s="782"/>
      <c r="N32" s="782"/>
      <c r="O32" s="782"/>
      <c r="P32" s="783"/>
      <c r="Q32" s="784">
        <v>333</v>
      </c>
      <c r="R32" s="785"/>
      <c r="S32" s="785"/>
      <c r="T32" s="785"/>
      <c r="U32" s="785"/>
      <c r="V32" s="785">
        <v>417</v>
      </c>
      <c r="W32" s="785"/>
      <c r="X32" s="785"/>
      <c r="Y32" s="785"/>
      <c r="Z32" s="785"/>
      <c r="AA32" s="785">
        <v>-84</v>
      </c>
      <c r="AB32" s="785"/>
      <c r="AC32" s="785"/>
      <c r="AD32" s="785"/>
      <c r="AE32" s="786"/>
      <c r="AF32" s="787">
        <v>17</v>
      </c>
      <c r="AG32" s="788"/>
      <c r="AH32" s="788"/>
      <c r="AI32" s="788"/>
      <c r="AJ32" s="789"/>
      <c r="AK32" s="835">
        <v>245</v>
      </c>
      <c r="AL32" s="831"/>
      <c r="AM32" s="831"/>
      <c r="AN32" s="831"/>
      <c r="AO32" s="831"/>
      <c r="AP32" s="831">
        <v>2191</v>
      </c>
      <c r="AQ32" s="831"/>
      <c r="AR32" s="831"/>
      <c r="AS32" s="831"/>
      <c r="AT32" s="831"/>
      <c r="AU32" s="831">
        <v>2159</v>
      </c>
      <c r="AV32" s="831"/>
      <c r="AW32" s="831"/>
      <c r="AX32" s="831"/>
      <c r="AY32" s="831"/>
      <c r="AZ32" s="832" t="s">
        <v>550</v>
      </c>
      <c r="BA32" s="832"/>
      <c r="BB32" s="832"/>
      <c r="BC32" s="832"/>
      <c r="BD32" s="832"/>
      <c r="BE32" s="833" t="s">
        <v>392</v>
      </c>
      <c r="BF32" s="833"/>
      <c r="BG32" s="833"/>
      <c r="BH32" s="833"/>
      <c r="BI32" s="834"/>
      <c r="BJ32" s="231"/>
      <c r="BK32" s="231"/>
      <c r="BL32" s="231"/>
      <c r="BM32" s="231"/>
      <c r="BN32" s="231"/>
      <c r="BO32" s="240"/>
      <c r="BP32" s="240"/>
      <c r="BQ32" s="237">
        <v>26</v>
      </c>
      <c r="BR32" s="238"/>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29"/>
    </row>
    <row r="33" spans="1:131" ht="26.25" customHeight="1" x14ac:dyDescent="0.15">
      <c r="A33" s="241">
        <v>6</v>
      </c>
      <c r="B33" s="781" t="s">
        <v>394</v>
      </c>
      <c r="C33" s="782"/>
      <c r="D33" s="782"/>
      <c r="E33" s="782"/>
      <c r="F33" s="782"/>
      <c r="G33" s="782"/>
      <c r="H33" s="782"/>
      <c r="I33" s="782"/>
      <c r="J33" s="782"/>
      <c r="K33" s="782"/>
      <c r="L33" s="782"/>
      <c r="M33" s="782"/>
      <c r="N33" s="782"/>
      <c r="O33" s="782"/>
      <c r="P33" s="783"/>
      <c r="Q33" s="784">
        <v>87</v>
      </c>
      <c r="R33" s="785"/>
      <c r="S33" s="785"/>
      <c r="T33" s="785"/>
      <c r="U33" s="785"/>
      <c r="V33" s="785">
        <v>87</v>
      </c>
      <c r="W33" s="785"/>
      <c r="X33" s="785"/>
      <c r="Y33" s="785"/>
      <c r="Z33" s="785"/>
      <c r="AA33" s="785" t="s">
        <v>550</v>
      </c>
      <c r="AB33" s="785"/>
      <c r="AC33" s="785"/>
      <c r="AD33" s="785"/>
      <c r="AE33" s="786"/>
      <c r="AF33" s="787" t="s">
        <v>121</v>
      </c>
      <c r="AG33" s="788"/>
      <c r="AH33" s="788"/>
      <c r="AI33" s="788"/>
      <c r="AJ33" s="789"/>
      <c r="AK33" s="835">
        <v>47</v>
      </c>
      <c r="AL33" s="831"/>
      <c r="AM33" s="831"/>
      <c r="AN33" s="831"/>
      <c r="AO33" s="831"/>
      <c r="AP33" s="831" t="s">
        <v>550</v>
      </c>
      <c r="AQ33" s="831"/>
      <c r="AR33" s="831"/>
      <c r="AS33" s="831"/>
      <c r="AT33" s="831"/>
      <c r="AU33" s="831" t="s">
        <v>550</v>
      </c>
      <c r="AV33" s="831"/>
      <c r="AW33" s="831"/>
      <c r="AX33" s="831"/>
      <c r="AY33" s="831"/>
      <c r="AZ33" s="832" t="s">
        <v>550</v>
      </c>
      <c r="BA33" s="832"/>
      <c r="BB33" s="832"/>
      <c r="BC33" s="832"/>
      <c r="BD33" s="832"/>
      <c r="BE33" s="833" t="s">
        <v>395</v>
      </c>
      <c r="BF33" s="833"/>
      <c r="BG33" s="833"/>
      <c r="BH33" s="833"/>
      <c r="BI33" s="834"/>
      <c r="BJ33" s="231"/>
      <c r="BK33" s="231"/>
      <c r="BL33" s="231"/>
      <c r="BM33" s="231"/>
      <c r="BN33" s="231"/>
      <c r="BO33" s="240"/>
      <c r="BP33" s="240"/>
      <c r="BQ33" s="237">
        <v>27</v>
      </c>
      <c r="BR33" s="238"/>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29"/>
    </row>
    <row r="34" spans="1:131" ht="26.25" customHeight="1" x14ac:dyDescent="0.15">
      <c r="A34" s="241">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1"/>
      <c r="BK34" s="231"/>
      <c r="BL34" s="231"/>
      <c r="BM34" s="231"/>
      <c r="BN34" s="231"/>
      <c r="BO34" s="240"/>
      <c r="BP34" s="240"/>
      <c r="BQ34" s="237">
        <v>28</v>
      </c>
      <c r="BR34" s="238"/>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29"/>
    </row>
    <row r="35" spans="1:131" ht="26.25" customHeight="1" x14ac:dyDescent="0.15">
      <c r="A35" s="241">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1"/>
      <c r="BK35" s="231"/>
      <c r="BL35" s="231"/>
      <c r="BM35" s="231"/>
      <c r="BN35" s="231"/>
      <c r="BO35" s="240"/>
      <c r="BP35" s="240"/>
      <c r="BQ35" s="237">
        <v>29</v>
      </c>
      <c r="BR35" s="238"/>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29"/>
    </row>
    <row r="36" spans="1:131" ht="26.25" customHeight="1" x14ac:dyDescent="0.15">
      <c r="A36" s="241">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1"/>
      <c r="BK36" s="231"/>
      <c r="BL36" s="231"/>
      <c r="BM36" s="231"/>
      <c r="BN36" s="231"/>
      <c r="BO36" s="240"/>
      <c r="BP36" s="240"/>
      <c r="BQ36" s="237">
        <v>30</v>
      </c>
      <c r="BR36" s="238"/>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29"/>
    </row>
    <row r="37" spans="1:131" ht="26.25" customHeight="1" x14ac:dyDescent="0.15">
      <c r="A37" s="241">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1"/>
      <c r="BK37" s="231"/>
      <c r="BL37" s="231"/>
      <c r="BM37" s="231"/>
      <c r="BN37" s="231"/>
      <c r="BO37" s="240"/>
      <c r="BP37" s="240"/>
      <c r="BQ37" s="237">
        <v>31</v>
      </c>
      <c r="BR37" s="238"/>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29"/>
    </row>
    <row r="38" spans="1:131" ht="26.25" customHeight="1" x14ac:dyDescent="0.15">
      <c r="A38" s="241">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1"/>
      <c r="BK38" s="231"/>
      <c r="BL38" s="231"/>
      <c r="BM38" s="231"/>
      <c r="BN38" s="231"/>
      <c r="BO38" s="240"/>
      <c r="BP38" s="240"/>
      <c r="BQ38" s="237">
        <v>32</v>
      </c>
      <c r="BR38" s="238"/>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29"/>
    </row>
    <row r="39" spans="1:131" ht="26.25" customHeight="1" x14ac:dyDescent="0.15">
      <c r="A39" s="241">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1"/>
      <c r="BK39" s="231"/>
      <c r="BL39" s="231"/>
      <c r="BM39" s="231"/>
      <c r="BN39" s="231"/>
      <c r="BO39" s="240"/>
      <c r="BP39" s="240"/>
      <c r="BQ39" s="237">
        <v>33</v>
      </c>
      <c r="BR39" s="238"/>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29"/>
    </row>
    <row r="40" spans="1:131" ht="26.25" customHeight="1" x14ac:dyDescent="0.15">
      <c r="A40" s="237">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1"/>
      <c r="BK40" s="231"/>
      <c r="BL40" s="231"/>
      <c r="BM40" s="231"/>
      <c r="BN40" s="231"/>
      <c r="BO40" s="240"/>
      <c r="BP40" s="240"/>
      <c r="BQ40" s="237">
        <v>34</v>
      </c>
      <c r="BR40" s="238"/>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29"/>
    </row>
    <row r="41" spans="1:131" ht="26.25" customHeight="1" x14ac:dyDescent="0.15">
      <c r="A41" s="237">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1"/>
      <c r="BK41" s="231"/>
      <c r="BL41" s="231"/>
      <c r="BM41" s="231"/>
      <c r="BN41" s="231"/>
      <c r="BO41" s="240"/>
      <c r="BP41" s="240"/>
      <c r="BQ41" s="237">
        <v>35</v>
      </c>
      <c r="BR41" s="238"/>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29"/>
    </row>
    <row r="42" spans="1:131" ht="26.25" customHeight="1" x14ac:dyDescent="0.15">
      <c r="A42" s="237">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1"/>
      <c r="BK42" s="231"/>
      <c r="BL42" s="231"/>
      <c r="BM42" s="231"/>
      <c r="BN42" s="231"/>
      <c r="BO42" s="240"/>
      <c r="BP42" s="240"/>
      <c r="BQ42" s="237">
        <v>36</v>
      </c>
      <c r="BR42" s="238"/>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29"/>
    </row>
    <row r="43" spans="1:131" ht="26.25" customHeight="1" x14ac:dyDescent="0.15">
      <c r="A43" s="237">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1"/>
      <c r="BK43" s="231"/>
      <c r="BL43" s="231"/>
      <c r="BM43" s="231"/>
      <c r="BN43" s="231"/>
      <c r="BO43" s="240"/>
      <c r="BP43" s="240"/>
      <c r="BQ43" s="237">
        <v>37</v>
      </c>
      <c r="BR43" s="238"/>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29"/>
    </row>
    <row r="44" spans="1:131" ht="26.25" customHeight="1" x14ac:dyDescent="0.15">
      <c r="A44" s="237">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1"/>
      <c r="BK44" s="231"/>
      <c r="BL44" s="231"/>
      <c r="BM44" s="231"/>
      <c r="BN44" s="231"/>
      <c r="BO44" s="240"/>
      <c r="BP44" s="240"/>
      <c r="BQ44" s="237">
        <v>38</v>
      </c>
      <c r="BR44" s="238"/>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29"/>
    </row>
    <row r="45" spans="1:131" ht="26.25" customHeight="1" x14ac:dyDescent="0.15">
      <c r="A45" s="237">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1"/>
      <c r="BK45" s="231"/>
      <c r="BL45" s="231"/>
      <c r="BM45" s="231"/>
      <c r="BN45" s="231"/>
      <c r="BO45" s="240"/>
      <c r="BP45" s="240"/>
      <c r="BQ45" s="237">
        <v>39</v>
      </c>
      <c r="BR45" s="238"/>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29"/>
    </row>
    <row r="46" spans="1:131" ht="26.25" customHeight="1" x14ac:dyDescent="0.15">
      <c r="A46" s="237">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1"/>
      <c r="BK46" s="231"/>
      <c r="BL46" s="231"/>
      <c r="BM46" s="231"/>
      <c r="BN46" s="231"/>
      <c r="BO46" s="240"/>
      <c r="BP46" s="240"/>
      <c r="BQ46" s="237">
        <v>40</v>
      </c>
      <c r="BR46" s="238"/>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29"/>
    </row>
    <row r="47" spans="1:131" ht="26.25" customHeight="1" x14ac:dyDescent="0.15">
      <c r="A47" s="237">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1"/>
      <c r="BK47" s="231"/>
      <c r="BL47" s="231"/>
      <c r="BM47" s="231"/>
      <c r="BN47" s="231"/>
      <c r="BO47" s="240"/>
      <c r="BP47" s="240"/>
      <c r="BQ47" s="237">
        <v>41</v>
      </c>
      <c r="BR47" s="238"/>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29"/>
    </row>
    <row r="48" spans="1:131" ht="26.25" customHeight="1" x14ac:dyDescent="0.15">
      <c r="A48" s="237">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1"/>
      <c r="BK48" s="231"/>
      <c r="BL48" s="231"/>
      <c r="BM48" s="231"/>
      <c r="BN48" s="231"/>
      <c r="BO48" s="240"/>
      <c r="BP48" s="240"/>
      <c r="BQ48" s="237">
        <v>42</v>
      </c>
      <c r="BR48" s="238"/>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29"/>
    </row>
    <row r="49" spans="1:131" ht="26.25" customHeight="1" x14ac:dyDescent="0.15">
      <c r="A49" s="237">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1"/>
      <c r="BK49" s="231"/>
      <c r="BL49" s="231"/>
      <c r="BM49" s="231"/>
      <c r="BN49" s="231"/>
      <c r="BO49" s="240"/>
      <c r="BP49" s="240"/>
      <c r="BQ49" s="237">
        <v>43</v>
      </c>
      <c r="BR49" s="238"/>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29"/>
    </row>
    <row r="50" spans="1:131" ht="26.25" customHeight="1" x14ac:dyDescent="0.15">
      <c r="A50" s="237">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1"/>
      <c r="BK50" s="231"/>
      <c r="BL50" s="231"/>
      <c r="BM50" s="231"/>
      <c r="BN50" s="231"/>
      <c r="BO50" s="240"/>
      <c r="BP50" s="240"/>
      <c r="BQ50" s="237">
        <v>44</v>
      </c>
      <c r="BR50" s="238"/>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29"/>
    </row>
    <row r="51" spans="1:131" ht="26.25" customHeight="1" x14ac:dyDescent="0.15">
      <c r="A51" s="237">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1"/>
      <c r="BK51" s="231"/>
      <c r="BL51" s="231"/>
      <c r="BM51" s="231"/>
      <c r="BN51" s="231"/>
      <c r="BO51" s="240"/>
      <c r="BP51" s="240"/>
      <c r="BQ51" s="237">
        <v>45</v>
      </c>
      <c r="BR51" s="238"/>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29"/>
    </row>
    <row r="52" spans="1:131" ht="26.25" customHeight="1" x14ac:dyDescent="0.15">
      <c r="A52" s="237">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1"/>
      <c r="BK52" s="231"/>
      <c r="BL52" s="231"/>
      <c r="BM52" s="231"/>
      <c r="BN52" s="231"/>
      <c r="BO52" s="240"/>
      <c r="BP52" s="240"/>
      <c r="BQ52" s="237">
        <v>46</v>
      </c>
      <c r="BR52" s="238"/>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29"/>
    </row>
    <row r="53" spans="1:131" ht="26.25" customHeight="1" x14ac:dyDescent="0.15">
      <c r="A53" s="237">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1"/>
      <c r="BK53" s="231"/>
      <c r="BL53" s="231"/>
      <c r="BM53" s="231"/>
      <c r="BN53" s="231"/>
      <c r="BO53" s="240"/>
      <c r="BP53" s="240"/>
      <c r="BQ53" s="237">
        <v>47</v>
      </c>
      <c r="BR53" s="238"/>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29"/>
    </row>
    <row r="54" spans="1:131" ht="26.25" customHeight="1" x14ac:dyDescent="0.15">
      <c r="A54" s="237">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1"/>
      <c r="BK54" s="231"/>
      <c r="BL54" s="231"/>
      <c r="BM54" s="231"/>
      <c r="BN54" s="231"/>
      <c r="BO54" s="240"/>
      <c r="BP54" s="240"/>
      <c r="BQ54" s="237">
        <v>48</v>
      </c>
      <c r="BR54" s="238"/>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29"/>
    </row>
    <row r="55" spans="1:131" ht="26.25" customHeight="1" x14ac:dyDescent="0.15">
      <c r="A55" s="237">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1"/>
      <c r="BK55" s="231"/>
      <c r="BL55" s="231"/>
      <c r="BM55" s="231"/>
      <c r="BN55" s="231"/>
      <c r="BO55" s="240"/>
      <c r="BP55" s="240"/>
      <c r="BQ55" s="237">
        <v>49</v>
      </c>
      <c r="BR55" s="238"/>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29"/>
    </row>
    <row r="56" spans="1:131" ht="26.25" customHeight="1" x14ac:dyDescent="0.15">
      <c r="A56" s="237">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1"/>
      <c r="BK56" s="231"/>
      <c r="BL56" s="231"/>
      <c r="BM56" s="231"/>
      <c r="BN56" s="231"/>
      <c r="BO56" s="240"/>
      <c r="BP56" s="240"/>
      <c r="BQ56" s="237">
        <v>50</v>
      </c>
      <c r="BR56" s="238"/>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29"/>
    </row>
    <row r="57" spans="1:131" ht="26.25" customHeight="1" x14ac:dyDescent="0.15">
      <c r="A57" s="237">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1"/>
      <c r="BK57" s="231"/>
      <c r="BL57" s="231"/>
      <c r="BM57" s="231"/>
      <c r="BN57" s="231"/>
      <c r="BO57" s="240"/>
      <c r="BP57" s="240"/>
      <c r="BQ57" s="237">
        <v>51</v>
      </c>
      <c r="BR57" s="238"/>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29"/>
    </row>
    <row r="58" spans="1:131" ht="26.25" customHeight="1" x14ac:dyDescent="0.15">
      <c r="A58" s="237">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1"/>
      <c r="BK58" s="231"/>
      <c r="BL58" s="231"/>
      <c r="BM58" s="231"/>
      <c r="BN58" s="231"/>
      <c r="BO58" s="240"/>
      <c r="BP58" s="240"/>
      <c r="BQ58" s="237">
        <v>52</v>
      </c>
      <c r="BR58" s="238"/>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29"/>
    </row>
    <row r="59" spans="1:131" ht="26.25" customHeight="1" x14ac:dyDescent="0.15">
      <c r="A59" s="237">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1"/>
      <c r="BK59" s="231"/>
      <c r="BL59" s="231"/>
      <c r="BM59" s="231"/>
      <c r="BN59" s="231"/>
      <c r="BO59" s="240"/>
      <c r="BP59" s="240"/>
      <c r="BQ59" s="237">
        <v>53</v>
      </c>
      <c r="BR59" s="238"/>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29"/>
    </row>
    <row r="60" spans="1:131" ht="26.25" customHeight="1" x14ac:dyDescent="0.15">
      <c r="A60" s="237">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1"/>
      <c r="BK60" s="231"/>
      <c r="BL60" s="231"/>
      <c r="BM60" s="231"/>
      <c r="BN60" s="231"/>
      <c r="BO60" s="240"/>
      <c r="BP60" s="240"/>
      <c r="BQ60" s="237">
        <v>54</v>
      </c>
      <c r="BR60" s="238"/>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29"/>
    </row>
    <row r="61" spans="1:131" ht="26.25" customHeight="1" thickBot="1" x14ac:dyDescent="0.2">
      <c r="A61" s="237">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1"/>
      <c r="BK61" s="231"/>
      <c r="BL61" s="231"/>
      <c r="BM61" s="231"/>
      <c r="BN61" s="231"/>
      <c r="BO61" s="240"/>
      <c r="BP61" s="240"/>
      <c r="BQ61" s="237">
        <v>55</v>
      </c>
      <c r="BR61" s="238"/>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29"/>
    </row>
    <row r="62" spans="1:131" ht="26.25" customHeight="1" x14ac:dyDescent="0.15">
      <c r="A62" s="237">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396</v>
      </c>
      <c r="BK62" s="807"/>
      <c r="BL62" s="807"/>
      <c r="BM62" s="807"/>
      <c r="BN62" s="808"/>
      <c r="BO62" s="240"/>
      <c r="BP62" s="240"/>
      <c r="BQ62" s="237">
        <v>56</v>
      </c>
      <c r="BR62" s="238"/>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29"/>
    </row>
    <row r="63" spans="1:131" ht="26.25" customHeight="1" thickBot="1" x14ac:dyDescent="0.2">
      <c r="A63" s="239" t="s">
        <v>376</v>
      </c>
      <c r="B63" s="790" t="s">
        <v>397</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278</v>
      </c>
      <c r="AG63" s="845"/>
      <c r="AH63" s="845"/>
      <c r="AI63" s="845"/>
      <c r="AJ63" s="846"/>
      <c r="AK63" s="847"/>
      <c r="AL63" s="842"/>
      <c r="AM63" s="842"/>
      <c r="AN63" s="842"/>
      <c r="AO63" s="842"/>
      <c r="AP63" s="845">
        <v>2954</v>
      </c>
      <c r="AQ63" s="845"/>
      <c r="AR63" s="845"/>
      <c r="AS63" s="845"/>
      <c r="AT63" s="845"/>
      <c r="AU63" s="845">
        <v>2459</v>
      </c>
      <c r="AV63" s="845"/>
      <c r="AW63" s="845"/>
      <c r="AX63" s="845"/>
      <c r="AY63" s="845"/>
      <c r="AZ63" s="849"/>
      <c r="BA63" s="849"/>
      <c r="BB63" s="849"/>
      <c r="BC63" s="849"/>
      <c r="BD63" s="849"/>
      <c r="BE63" s="850"/>
      <c r="BF63" s="850"/>
      <c r="BG63" s="850"/>
      <c r="BH63" s="850"/>
      <c r="BI63" s="851"/>
      <c r="BJ63" s="852" t="s">
        <v>121</v>
      </c>
      <c r="BK63" s="853"/>
      <c r="BL63" s="853"/>
      <c r="BM63" s="853"/>
      <c r="BN63" s="854"/>
      <c r="BO63" s="240"/>
      <c r="BP63" s="240"/>
      <c r="BQ63" s="237">
        <v>57</v>
      </c>
      <c r="BR63" s="238"/>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29"/>
    </row>
    <row r="65" spans="1:131" ht="26.25" customHeight="1" thickBot="1" x14ac:dyDescent="0.2">
      <c r="A65" s="231" t="s">
        <v>398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29"/>
    </row>
    <row r="66" spans="1:131" ht="26.25" customHeight="1" x14ac:dyDescent="0.15">
      <c r="A66" s="728" t="s">
        <v>399</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5" t="s">
        <v>383</v>
      </c>
      <c r="AG66" s="816"/>
      <c r="AH66" s="816"/>
      <c r="AI66" s="816"/>
      <c r="AJ66" s="856"/>
      <c r="AK66" s="734" t="s">
        <v>384</v>
      </c>
      <c r="AL66" s="729"/>
      <c r="AM66" s="729"/>
      <c r="AN66" s="729"/>
      <c r="AO66" s="730"/>
      <c r="AP66" s="734" t="s">
        <v>385</v>
      </c>
      <c r="AQ66" s="735"/>
      <c r="AR66" s="735"/>
      <c r="AS66" s="735"/>
      <c r="AT66" s="736"/>
      <c r="AU66" s="734" t="s">
        <v>400</v>
      </c>
      <c r="AV66" s="735"/>
      <c r="AW66" s="735"/>
      <c r="AX66" s="735"/>
      <c r="AY66" s="736"/>
      <c r="AZ66" s="734" t="s">
        <v>364</v>
      </c>
      <c r="BA66" s="735"/>
      <c r="BB66" s="735"/>
      <c r="BC66" s="735"/>
      <c r="BD66" s="741"/>
      <c r="BE66" s="240"/>
      <c r="BF66" s="240"/>
      <c r="BG66" s="240"/>
      <c r="BH66" s="240"/>
      <c r="BI66" s="240"/>
      <c r="BJ66" s="240"/>
      <c r="BK66" s="240"/>
      <c r="BL66" s="240"/>
      <c r="BM66" s="240"/>
      <c r="BN66" s="240"/>
      <c r="BO66" s="240"/>
      <c r="BP66" s="240"/>
      <c r="BQ66" s="237">
        <v>60</v>
      </c>
      <c r="BR66" s="242"/>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29"/>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0"/>
      <c r="BF67" s="240"/>
      <c r="BG67" s="240"/>
      <c r="BH67" s="240"/>
      <c r="BI67" s="240"/>
      <c r="BJ67" s="240"/>
      <c r="BK67" s="240"/>
      <c r="BL67" s="240"/>
      <c r="BM67" s="240"/>
      <c r="BN67" s="240"/>
      <c r="BO67" s="240"/>
      <c r="BP67" s="240"/>
      <c r="BQ67" s="237">
        <v>61</v>
      </c>
      <c r="BR67" s="242"/>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29"/>
    </row>
    <row r="68" spans="1:131" ht="26.25" customHeight="1" thickTop="1" x14ac:dyDescent="0.15">
      <c r="A68" s="235">
        <v>1</v>
      </c>
      <c r="B68" s="870" t="s">
        <v>551</v>
      </c>
      <c r="C68" s="871"/>
      <c r="D68" s="871"/>
      <c r="E68" s="871"/>
      <c r="F68" s="871"/>
      <c r="G68" s="871"/>
      <c r="H68" s="871"/>
      <c r="I68" s="871"/>
      <c r="J68" s="871"/>
      <c r="K68" s="871"/>
      <c r="L68" s="871"/>
      <c r="M68" s="871"/>
      <c r="N68" s="871"/>
      <c r="O68" s="871"/>
      <c r="P68" s="872"/>
      <c r="Q68" s="873">
        <v>6399</v>
      </c>
      <c r="R68" s="867"/>
      <c r="S68" s="867"/>
      <c r="T68" s="867"/>
      <c r="U68" s="867"/>
      <c r="V68" s="867">
        <v>5909</v>
      </c>
      <c r="W68" s="867"/>
      <c r="X68" s="867"/>
      <c r="Y68" s="867"/>
      <c r="Z68" s="867"/>
      <c r="AA68" s="867">
        <v>489</v>
      </c>
      <c r="AB68" s="867"/>
      <c r="AC68" s="867"/>
      <c r="AD68" s="867"/>
      <c r="AE68" s="867"/>
      <c r="AF68" s="867">
        <v>141</v>
      </c>
      <c r="AG68" s="867"/>
      <c r="AH68" s="867"/>
      <c r="AI68" s="867"/>
      <c r="AJ68" s="867"/>
      <c r="AK68" s="867">
        <v>60</v>
      </c>
      <c r="AL68" s="867"/>
      <c r="AM68" s="867"/>
      <c r="AN68" s="867"/>
      <c r="AO68" s="867"/>
      <c r="AP68" s="867">
        <v>574</v>
      </c>
      <c r="AQ68" s="867"/>
      <c r="AR68" s="867"/>
      <c r="AS68" s="867"/>
      <c r="AT68" s="867"/>
      <c r="AU68" s="867">
        <v>34</v>
      </c>
      <c r="AV68" s="867"/>
      <c r="AW68" s="867"/>
      <c r="AX68" s="867"/>
      <c r="AY68" s="867"/>
      <c r="AZ68" s="868"/>
      <c r="BA68" s="868"/>
      <c r="BB68" s="868"/>
      <c r="BC68" s="868"/>
      <c r="BD68" s="869"/>
      <c r="BE68" s="240"/>
      <c r="BF68" s="240"/>
      <c r="BG68" s="240"/>
      <c r="BH68" s="240"/>
      <c r="BI68" s="240"/>
      <c r="BJ68" s="240"/>
      <c r="BK68" s="240"/>
      <c r="BL68" s="240"/>
      <c r="BM68" s="240"/>
      <c r="BN68" s="240"/>
      <c r="BO68" s="240"/>
      <c r="BP68" s="240"/>
      <c r="BQ68" s="237">
        <v>62</v>
      </c>
      <c r="BR68" s="242"/>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29"/>
    </row>
    <row r="69" spans="1:131" ht="26.25" customHeight="1" x14ac:dyDescent="0.15">
      <c r="A69" s="237">
        <v>2</v>
      </c>
      <c r="B69" s="874" t="s">
        <v>552</v>
      </c>
      <c r="C69" s="875"/>
      <c r="D69" s="875"/>
      <c r="E69" s="875"/>
      <c r="F69" s="875"/>
      <c r="G69" s="875"/>
      <c r="H69" s="875"/>
      <c r="I69" s="875"/>
      <c r="J69" s="875"/>
      <c r="K69" s="875"/>
      <c r="L69" s="875"/>
      <c r="M69" s="875"/>
      <c r="N69" s="875"/>
      <c r="O69" s="875"/>
      <c r="P69" s="876"/>
      <c r="Q69" s="877">
        <v>10136</v>
      </c>
      <c r="R69" s="831"/>
      <c r="S69" s="831"/>
      <c r="T69" s="831"/>
      <c r="U69" s="831"/>
      <c r="V69" s="831">
        <v>9277</v>
      </c>
      <c r="W69" s="831"/>
      <c r="X69" s="831"/>
      <c r="Y69" s="831"/>
      <c r="Z69" s="831"/>
      <c r="AA69" s="831">
        <v>859</v>
      </c>
      <c r="AB69" s="831"/>
      <c r="AC69" s="831"/>
      <c r="AD69" s="831"/>
      <c r="AE69" s="831"/>
      <c r="AF69" s="831">
        <v>859</v>
      </c>
      <c r="AG69" s="831"/>
      <c r="AH69" s="831"/>
      <c r="AI69" s="831"/>
      <c r="AJ69" s="831"/>
      <c r="AK69" s="831">
        <v>110</v>
      </c>
      <c r="AL69" s="831"/>
      <c r="AM69" s="831"/>
      <c r="AN69" s="831"/>
      <c r="AO69" s="831"/>
      <c r="AP69" s="831" t="s">
        <v>550</v>
      </c>
      <c r="AQ69" s="831"/>
      <c r="AR69" s="831"/>
      <c r="AS69" s="831"/>
      <c r="AT69" s="831"/>
      <c r="AU69" s="831" t="s">
        <v>550</v>
      </c>
      <c r="AV69" s="831"/>
      <c r="AW69" s="831"/>
      <c r="AX69" s="831"/>
      <c r="AY69" s="831"/>
      <c r="AZ69" s="833"/>
      <c r="BA69" s="833"/>
      <c r="BB69" s="833"/>
      <c r="BC69" s="833"/>
      <c r="BD69" s="834"/>
      <c r="BE69" s="240"/>
      <c r="BF69" s="240"/>
      <c r="BG69" s="240"/>
      <c r="BH69" s="240"/>
      <c r="BI69" s="240"/>
      <c r="BJ69" s="240"/>
      <c r="BK69" s="240"/>
      <c r="BL69" s="240"/>
      <c r="BM69" s="240"/>
      <c r="BN69" s="240"/>
      <c r="BO69" s="240"/>
      <c r="BP69" s="240"/>
      <c r="BQ69" s="237">
        <v>63</v>
      </c>
      <c r="BR69" s="242"/>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29"/>
    </row>
    <row r="70" spans="1:131" ht="26.25" customHeight="1" x14ac:dyDescent="0.15">
      <c r="A70" s="237">
        <v>3</v>
      </c>
      <c r="B70" s="874" t="s">
        <v>553</v>
      </c>
      <c r="C70" s="875"/>
      <c r="D70" s="875"/>
      <c r="E70" s="875"/>
      <c r="F70" s="875"/>
      <c r="G70" s="875"/>
      <c r="H70" s="875"/>
      <c r="I70" s="875"/>
      <c r="J70" s="875"/>
      <c r="K70" s="875"/>
      <c r="L70" s="875"/>
      <c r="M70" s="875"/>
      <c r="N70" s="875"/>
      <c r="O70" s="875"/>
      <c r="P70" s="876"/>
      <c r="Q70" s="877">
        <v>756</v>
      </c>
      <c r="R70" s="831"/>
      <c r="S70" s="831"/>
      <c r="T70" s="831"/>
      <c r="U70" s="831"/>
      <c r="V70" s="831">
        <v>659</v>
      </c>
      <c r="W70" s="831"/>
      <c r="X70" s="831"/>
      <c r="Y70" s="831"/>
      <c r="Z70" s="831"/>
      <c r="AA70" s="831">
        <v>97</v>
      </c>
      <c r="AB70" s="831"/>
      <c r="AC70" s="831"/>
      <c r="AD70" s="831"/>
      <c r="AE70" s="831"/>
      <c r="AF70" s="831">
        <v>97</v>
      </c>
      <c r="AG70" s="831"/>
      <c r="AH70" s="831"/>
      <c r="AI70" s="831"/>
      <c r="AJ70" s="831"/>
      <c r="AK70" s="831">
        <v>536</v>
      </c>
      <c r="AL70" s="831"/>
      <c r="AM70" s="831"/>
      <c r="AN70" s="831"/>
      <c r="AO70" s="831"/>
      <c r="AP70" s="831" t="s">
        <v>550</v>
      </c>
      <c r="AQ70" s="831"/>
      <c r="AR70" s="831"/>
      <c r="AS70" s="831"/>
      <c r="AT70" s="831"/>
      <c r="AU70" s="831" t="s">
        <v>550</v>
      </c>
      <c r="AV70" s="831"/>
      <c r="AW70" s="831"/>
      <c r="AX70" s="831"/>
      <c r="AY70" s="831"/>
      <c r="AZ70" s="833"/>
      <c r="BA70" s="833"/>
      <c r="BB70" s="833"/>
      <c r="BC70" s="833"/>
      <c r="BD70" s="834"/>
      <c r="BE70" s="240"/>
      <c r="BF70" s="240"/>
      <c r="BG70" s="240"/>
      <c r="BH70" s="240"/>
      <c r="BI70" s="240"/>
      <c r="BJ70" s="240"/>
      <c r="BK70" s="240"/>
      <c r="BL70" s="240"/>
      <c r="BM70" s="240"/>
      <c r="BN70" s="240"/>
      <c r="BO70" s="240"/>
      <c r="BP70" s="240"/>
      <c r="BQ70" s="237">
        <v>64</v>
      </c>
      <c r="BR70" s="242"/>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29"/>
    </row>
    <row r="71" spans="1:131" ht="26.25" customHeight="1" x14ac:dyDescent="0.15">
      <c r="A71" s="237">
        <v>4</v>
      </c>
      <c r="B71" s="874" t="s">
        <v>554</v>
      </c>
      <c r="C71" s="875"/>
      <c r="D71" s="875"/>
      <c r="E71" s="875"/>
      <c r="F71" s="875"/>
      <c r="G71" s="875"/>
      <c r="H71" s="875"/>
      <c r="I71" s="875"/>
      <c r="J71" s="875"/>
      <c r="K71" s="875"/>
      <c r="L71" s="875"/>
      <c r="M71" s="875"/>
      <c r="N71" s="875"/>
      <c r="O71" s="875"/>
      <c r="P71" s="876"/>
      <c r="Q71" s="877">
        <v>879</v>
      </c>
      <c r="R71" s="831"/>
      <c r="S71" s="831"/>
      <c r="T71" s="831"/>
      <c r="U71" s="831"/>
      <c r="V71" s="831">
        <v>876</v>
      </c>
      <c r="W71" s="831"/>
      <c r="X71" s="831"/>
      <c r="Y71" s="831"/>
      <c r="Z71" s="831"/>
      <c r="AA71" s="831">
        <v>2</v>
      </c>
      <c r="AB71" s="831"/>
      <c r="AC71" s="831"/>
      <c r="AD71" s="831"/>
      <c r="AE71" s="831"/>
      <c r="AF71" s="831">
        <v>2</v>
      </c>
      <c r="AG71" s="831"/>
      <c r="AH71" s="831"/>
      <c r="AI71" s="831"/>
      <c r="AJ71" s="831"/>
      <c r="AK71" s="831">
        <v>3</v>
      </c>
      <c r="AL71" s="831"/>
      <c r="AM71" s="831"/>
      <c r="AN71" s="831"/>
      <c r="AO71" s="831"/>
      <c r="AP71" s="831" t="s">
        <v>550</v>
      </c>
      <c r="AQ71" s="831"/>
      <c r="AR71" s="831"/>
      <c r="AS71" s="831"/>
      <c r="AT71" s="831"/>
      <c r="AU71" s="831" t="s">
        <v>550</v>
      </c>
      <c r="AV71" s="831"/>
      <c r="AW71" s="831"/>
      <c r="AX71" s="831"/>
      <c r="AY71" s="831"/>
      <c r="AZ71" s="833"/>
      <c r="BA71" s="833"/>
      <c r="BB71" s="833"/>
      <c r="BC71" s="833"/>
      <c r="BD71" s="834"/>
      <c r="BE71" s="240"/>
      <c r="BF71" s="240"/>
      <c r="BG71" s="240"/>
      <c r="BH71" s="240"/>
      <c r="BI71" s="240"/>
      <c r="BJ71" s="240"/>
      <c r="BK71" s="240"/>
      <c r="BL71" s="240"/>
      <c r="BM71" s="240"/>
      <c r="BN71" s="240"/>
      <c r="BO71" s="240"/>
      <c r="BP71" s="240"/>
      <c r="BQ71" s="237">
        <v>65</v>
      </c>
      <c r="BR71" s="242"/>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29"/>
    </row>
    <row r="72" spans="1:131" ht="26.25" customHeight="1" x14ac:dyDescent="0.15">
      <c r="A72" s="237">
        <v>5</v>
      </c>
      <c r="B72" s="874" t="s">
        <v>555</v>
      </c>
      <c r="C72" s="875"/>
      <c r="D72" s="875"/>
      <c r="E72" s="875"/>
      <c r="F72" s="875"/>
      <c r="G72" s="875"/>
      <c r="H72" s="875"/>
      <c r="I72" s="875"/>
      <c r="J72" s="875"/>
      <c r="K72" s="875"/>
      <c r="L72" s="875"/>
      <c r="M72" s="875"/>
      <c r="N72" s="875"/>
      <c r="O72" s="875"/>
      <c r="P72" s="876"/>
      <c r="Q72" s="877">
        <v>247</v>
      </c>
      <c r="R72" s="831"/>
      <c r="S72" s="831"/>
      <c r="T72" s="831"/>
      <c r="U72" s="831"/>
      <c r="V72" s="831">
        <v>242</v>
      </c>
      <c r="W72" s="831"/>
      <c r="X72" s="831"/>
      <c r="Y72" s="831"/>
      <c r="Z72" s="831"/>
      <c r="AA72" s="831">
        <v>5</v>
      </c>
      <c r="AB72" s="831"/>
      <c r="AC72" s="831"/>
      <c r="AD72" s="831"/>
      <c r="AE72" s="831"/>
      <c r="AF72" s="831">
        <v>5</v>
      </c>
      <c r="AG72" s="831"/>
      <c r="AH72" s="831"/>
      <c r="AI72" s="831"/>
      <c r="AJ72" s="831"/>
      <c r="AK72" s="831">
        <v>4</v>
      </c>
      <c r="AL72" s="831"/>
      <c r="AM72" s="831"/>
      <c r="AN72" s="831"/>
      <c r="AO72" s="831"/>
      <c r="AP72" s="831" t="s">
        <v>550</v>
      </c>
      <c r="AQ72" s="831"/>
      <c r="AR72" s="831"/>
      <c r="AS72" s="831"/>
      <c r="AT72" s="831"/>
      <c r="AU72" s="831" t="s">
        <v>550</v>
      </c>
      <c r="AV72" s="831"/>
      <c r="AW72" s="831"/>
      <c r="AX72" s="831"/>
      <c r="AY72" s="831"/>
      <c r="AZ72" s="833"/>
      <c r="BA72" s="833"/>
      <c r="BB72" s="833"/>
      <c r="BC72" s="833"/>
      <c r="BD72" s="834"/>
      <c r="BE72" s="240"/>
      <c r="BF72" s="240"/>
      <c r="BG72" s="240"/>
      <c r="BH72" s="240"/>
      <c r="BI72" s="240"/>
      <c r="BJ72" s="240"/>
      <c r="BK72" s="240"/>
      <c r="BL72" s="240"/>
      <c r="BM72" s="240"/>
      <c r="BN72" s="240"/>
      <c r="BO72" s="240"/>
      <c r="BP72" s="240"/>
      <c r="BQ72" s="237">
        <v>66</v>
      </c>
      <c r="BR72" s="242"/>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29"/>
    </row>
    <row r="73" spans="1:131" ht="26.25" customHeight="1" x14ac:dyDescent="0.15">
      <c r="A73" s="237">
        <v>6</v>
      </c>
      <c r="B73" s="874"/>
      <c r="C73" s="875"/>
      <c r="D73" s="875"/>
      <c r="E73" s="875"/>
      <c r="F73" s="875"/>
      <c r="G73" s="875"/>
      <c r="H73" s="875"/>
      <c r="I73" s="875"/>
      <c r="J73" s="875"/>
      <c r="K73" s="875"/>
      <c r="L73" s="875"/>
      <c r="M73" s="875"/>
      <c r="N73" s="875"/>
      <c r="O73" s="875"/>
      <c r="P73" s="876"/>
      <c r="Q73" s="877"/>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0"/>
      <c r="BF73" s="240"/>
      <c r="BG73" s="240"/>
      <c r="BH73" s="240"/>
      <c r="BI73" s="240"/>
      <c r="BJ73" s="240"/>
      <c r="BK73" s="240"/>
      <c r="BL73" s="240"/>
      <c r="BM73" s="240"/>
      <c r="BN73" s="240"/>
      <c r="BO73" s="240"/>
      <c r="BP73" s="240"/>
      <c r="BQ73" s="237">
        <v>67</v>
      </c>
      <c r="BR73" s="242"/>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29"/>
    </row>
    <row r="74" spans="1:131" ht="26.25" customHeight="1" x14ac:dyDescent="0.15">
      <c r="A74" s="237">
        <v>7</v>
      </c>
      <c r="B74" s="874"/>
      <c r="C74" s="875"/>
      <c r="D74" s="875"/>
      <c r="E74" s="875"/>
      <c r="F74" s="875"/>
      <c r="G74" s="875"/>
      <c r="H74" s="875"/>
      <c r="I74" s="875"/>
      <c r="J74" s="875"/>
      <c r="K74" s="875"/>
      <c r="L74" s="875"/>
      <c r="M74" s="875"/>
      <c r="N74" s="875"/>
      <c r="O74" s="875"/>
      <c r="P74" s="876"/>
      <c r="Q74" s="877"/>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0"/>
      <c r="BF74" s="240"/>
      <c r="BG74" s="240"/>
      <c r="BH74" s="240"/>
      <c r="BI74" s="240"/>
      <c r="BJ74" s="240"/>
      <c r="BK74" s="240"/>
      <c r="BL74" s="240"/>
      <c r="BM74" s="240"/>
      <c r="BN74" s="240"/>
      <c r="BO74" s="240"/>
      <c r="BP74" s="240"/>
      <c r="BQ74" s="237">
        <v>68</v>
      </c>
      <c r="BR74" s="242"/>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29"/>
    </row>
    <row r="75" spans="1:131" ht="26.25" customHeight="1" x14ac:dyDescent="0.15">
      <c r="A75" s="237">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0"/>
      <c r="BF75" s="240"/>
      <c r="BG75" s="240"/>
      <c r="BH75" s="240"/>
      <c r="BI75" s="240"/>
      <c r="BJ75" s="240"/>
      <c r="BK75" s="240"/>
      <c r="BL75" s="240"/>
      <c r="BM75" s="240"/>
      <c r="BN75" s="240"/>
      <c r="BO75" s="240"/>
      <c r="BP75" s="240"/>
      <c r="BQ75" s="237">
        <v>69</v>
      </c>
      <c r="BR75" s="242"/>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29"/>
    </row>
    <row r="76" spans="1:131" ht="26.25" customHeight="1" x14ac:dyDescent="0.15">
      <c r="A76" s="237">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0"/>
      <c r="BF76" s="240"/>
      <c r="BG76" s="240"/>
      <c r="BH76" s="240"/>
      <c r="BI76" s="240"/>
      <c r="BJ76" s="240"/>
      <c r="BK76" s="240"/>
      <c r="BL76" s="240"/>
      <c r="BM76" s="240"/>
      <c r="BN76" s="240"/>
      <c r="BO76" s="240"/>
      <c r="BP76" s="240"/>
      <c r="BQ76" s="237">
        <v>70</v>
      </c>
      <c r="BR76" s="242"/>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29"/>
    </row>
    <row r="77" spans="1:131" ht="26.25" customHeight="1" x14ac:dyDescent="0.15">
      <c r="A77" s="237">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0"/>
      <c r="BF77" s="240"/>
      <c r="BG77" s="240"/>
      <c r="BH77" s="240"/>
      <c r="BI77" s="240"/>
      <c r="BJ77" s="240"/>
      <c r="BK77" s="240"/>
      <c r="BL77" s="240"/>
      <c r="BM77" s="240"/>
      <c r="BN77" s="240"/>
      <c r="BO77" s="240"/>
      <c r="BP77" s="240"/>
      <c r="BQ77" s="237">
        <v>71</v>
      </c>
      <c r="BR77" s="242"/>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29"/>
    </row>
    <row r="78" spans="1:131" ht="26.25" customHeight="1" x14ac:dyDescent="0.15">
      <c r="A78" s="237">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0"/>
      <c r="BF78" s="240"/>
      <c r="BG78" s="240"/>
      <c r="BH78" s="240"/>
      <c r="BI78" s="240"/>
      <c r="BJ78" s="229"/>
      <c r="BK78" s="229"/>
      <c r="BL78" s="229"/>
      <c r="BM78" s="229"/>
      <c r="BN78" s="229"/>
      <c r="BO78" s="240"/>
      <c r="BP78" s="240"/>
      <c r="BQ78" s="237">
        <v>72</v>
      </c>
      <c r="BR78" s="242"/>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29"/>
    </row>
    <row r="79" spans="1:131" ht="26.25" customHeight="1" x14ac:dyDescent="0.15">
      <c r="A79" s="237">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0"/>
      <c r="BF79" s="240"/>
      <c r="BG79" s="240"/>
      <c r="BH79" s="240"/>
      <c r="BI79" s="240"/>
      <c r="BJ79" s="229"/>
      <c r="BK79" s="229"/>
      <c r="BL79" s="229"/>
      <c r="BM79" s="229"/>
      <c r="BN79" s="229"/>
      <c r="BO79" s="240"/>
      <c r="BP79" s="240"/>
      <c r="BQ79" s="237">
        <v>73</v>
      </c>
      <c r="BR79" s="242"/>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29"/>
    </row>
    <row r="80" spans="1:131" ht="26.25" customHeight="1" x14ac:dyDescent="0.15">
      <c r="A80" s="237">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0"/>
      <c r="BF80" s="240"/>
      <c r="BG80" s="240"/>
      <c r="BH80" s="240"/>
      <c r="BI80" s="240"/>
      <c r="BJ80" s="240"/>
      <c r="BK80" s="240"/>
      <c r="BL80" s="240"/>
      <c r="BM80" s="240"/>
      <c r="BN80" s="240"/>
      <c r="BO80" s="240"/>
      <c r="BP80" s="240"/>
      <c r="BQ80" s="237">
        <v>74</v>
      </c>
      <c r="BR80" s="242"/>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29"/>
    </row>
    <row r="81" spans="1:131" ht="26.25" customHeight="1" x14ac:dyDescent="0.15">
      <c r="A81" s="237">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0"/>
      <c r="BF81" s="240"/>
      <c r="BG81" s="240"/>
      <c r="BH81" s="240"/>
      <c r="BI81" s="240"/>
      <c r="BJ81" s="240"/>
      <c r="BK81" s="240"/>
      <c r="BL81" s="240"/>
      <c r="BM81" s="240"/>
      <c r="BN81" s="240"/>
      <c r="BO81" s="240"/>
      <c r="BP81" s="240"/>
      <c r="BQ81" s="237">
        <v>75</v>
      </c>
      <c r="BR81" s="242"/>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29"/>
    </row>
    <row r="82" spans="1:131" ht="26.25" customHeight="1" x14ac:dyDescent="0.15">
      <c r="A82" s="237">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0"/>
      <c r="BF82" s="240"/>
      <c r="BG82" s="240"/>
      <c r="BH82" s="240"/>
      <c r="BI82" s="240"/>
      <c r="BJ82" s="240"/>
      <c r="BK82" s="240"/>
      <c r="BL82" s="240"/>
      <c r="BM82" s="240"/>
      <c r="BN82" s="240"/>
      <c r="BO82" s="240"/>
      <c r="BP82" s="240"/>
      <c r="BQ82" s="237">
        <v>76</v>
      </c>
      <c r="BR82" s="242"/>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29"/>
    </row>
    <row r="83" spans="1:131" ht="26.25" customHeight="1" x14ac:dyDescent="0.15">
      <c r="A83" s="237">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0"/>
      <c r="BF83" s="240"/>
      <c r="BG83" s="240"/>
      <c r="BH83" s="240"/>
      <c r="BI83" s="240"/>
      <c r="BJ83" s="240"/>
      <c r="BK83" s="240"/>
      <c r="BL83" s="240"/>
      <c r="BM83" s="240"/>
      <c r="BN83" s="240"/>
      <c r="BO83" s="240"/>
      <c r="BP83" s="240"/>
      <c r="BQ83" s="237">
        <v>77</v>
      </c>
      <c r="BR83" s="242"/>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29"/>
    </row>
    <row r="84" spans="1:131" ht="26.25" customHeight="1" x14ac:dyDescent="0.15">
      <c r="A84" s="237">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0"/>
      <c r="BF84" s="240"/>
      <c r="BG84" s="240"/>
      <c r="BH84" s="240"/>
      <c r="BI84" s="240"/>
      <c r="BJ84" s="240"/>
      <c r="BK84" s="240"/>
      <c r="BL84" s="240"/>
      <c r="BM84" s="240"/>
      <c r="BN84" s="240"/>
      <c r="BO84" s="240"/>
      <c r="BP84" s="240"/>
      <c r="BQ84" s="237">
        <v>78</v>
      </c>
      <c r="BR84" s="242"/>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29"/>
    </row>
    <row r="85" spans="1:131" ht="26.25" customHeight="1" x14ac:dyDescent="0.15">
      <c r="A85" s="237">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0"/>
      <c r="BF85" s="240"/>
      <c r="BG85" s="240"/>
      <c r="BH85" s="240"/>
      <c r="BI85" s="240"/>
      <c r="BJ85" s="240"/>
      <c r="BK85" s="240"/>
      <c r="BL85" s="240"/>
      <c r="BM85" s="240"/>
      <c r="BN85" s="240"/>
      <c r="BO85" s="240"/>
      <c r="BP85" s="240"/>
      <c r="BQ85" s="237">
        <v>79</v>
      </c>
      <c r="BR85" s="242"/>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29"/>
    </row>
    <row r="86" spans="1:131" ht="26.25" customHeight="1" x14ac:dyDescent="0.15">
      <c r="A86" s="237">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0"/>
      <c r="BF86" s="240"/>
      <c r="BG86" s="240"/>
      <c r="BH86" s="240"/>
      <c r="BI86" s="240"/>
      <c r="BJ86" s="240"/>
      <c r="BK86" s="240"/>
      <c r="BL86" s="240"/>
      <c r="BM86" s="240"/>
      <c r="BN86" s="240"/>
      <c r="BO86" s="240"/>
      <c r="BP86" s="240"/>
      <c r="BQ86" s="237">
        <v>80</v>
      </c>
      <c r="BR86" s="242"/>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29"/>
    </row>
    <row r="87" spans="1:131" ht="26.25" customHeight="1" x14ac:dyDescent="0.15">
      <c r="A87" s="243">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0"/>
      <c r="BF87" s="240"/>
      <c r="BG87" s="240"/>
      <c r="BH87" s="240"/>
      <c r="BI87" s="240"/>
      <c r="BJ87" s="240"/>
      <c r="BK87" s="240"/>
      <c r="BL87" s="240"/>
      <c r="BM87" s="240"/>
      <c r="BN87" s="240"/>
      <c r="BO87" s="240"/>
      <c r="BP87" s="240"/>
      <c r="BQ87" s="237">
        <v>81</v>
      </c>
      <c r="BR87" s="242"/>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29"/>
    </row>
    <row r="88" spans="1:131" ht="26.25" customHeight="1" thickBot="1" x14ac:dyDescent="0.2">
      <c r="A88" s="239" t="s">
        <v>376</v>
      </c>
      <c r="B88" s="790" t="s">
        <v>401</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1104</v>
      </c>
      <c r="AG88" s="845"/>
      <c r="AH88" s="845"/>
      <c r="AI88" s="845"/>
      <c r="AJ88" s="845"/>
      <c r="AK88" s="842"/>
      <c r="AL88" s="842"/>
      <c r="AM88" s="842"/>
      <c r="AN88" s="842"/>
      <c r="AO88" s="842"/>
      <c r="AP88" s="845">
        <v>574</v>
      </c>
      <c r="AQ88" s="845"/>
      <c r="AR88" s="845"/>
      <c r="AS88" s="845"/>
      <c r="AT88" s="845"/>
      <c r="AU88" s="845">
        <v>34</v>
      </c>
      <c r="AV88" s="845"/>
      <c r="AW88" s="845"/>
      <c r="AX88" s="845"/>
      <c r="AY88" s="845"/>
      <c r="AZ88" s="850"/>
      <c r="BA88" s="850"/>
      <c r="BB88" s="850"/>
      <c r="BC88" s="850"/>
      <c r="BD88" s="851"/>
      <c r="BE88" s="240"/>
      <c r="BF88" s="240"/>
      <c r="BG88" s="240"/>
      <c r="BH88" s="240"/>
      <c r="BI88" s="240"/>
      <c r="BJ88" s="240"/>
      <c r="BK88" s="240"/>
      <c r="BL88" s="240"/>
      <c r="BM88" s="240"/>
      <c r="BN88" s="240"/>
      <c r="BO88" s="240"/>
      <c r="BP88" s="240"/>
      <c r="BQ88" s="237">
        <v>82</v>
      </c>
      <c r="BR88" s="242"/>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90" t="s">
        <v>402</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47</v>
      </c>
      <c r="CS102" s="853"/>
      <c r="CT102" s="853"/>
      <c r="CU102" s="853"/>
      <c r="CV102" s="892"/>
      <c r="CW102" s="891">
        <v>52</v>
      </c>
      <c r="CX102" s="853"/>
      <c r="CY102" s="853"/>
      <c r="CZ102" s="853"/>
      <c r="DA102" s="892"/>
      <c r="DB102" s="891">
        <v>49</v>
      </c>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6" t="s">
        <v>403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7" t="s">
        <v>404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8" t="s">
        <v>407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9" customFormat="1" ht="26.25" customHeight="1" x14ac:dyDescent="0.15">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294</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294</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294</v>
      </c>
      <c r="DR109" s="894"/>
      <c r="DS109" s="894"/>
      <c r="DT109" s="894"/>
      <c r="DU109" s="895"/>
      <c r="DV109" s="893" t="s">
        <v>412</v>
      </c>
      <c r="DW109" s="894"/>
      <c r="DX109" s="894"/>
      <c r="DY109" s="894"/>
      <c r="DZ109" s="896"/>
    </row>
    <row r="110" spans="1:131" s="229" customFormat="1" ht="26.25" customHeight="1" x14ac:dyDescent="0.15">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557913</v>
      </c>
      <c r="AB110" s="901"/>
      <c r="AC110" s="901"/>
      <c r="AD110" s="901"/>
      <c r="AE110" s="902"/>
      <c r="AF110" s="903">
        <v>596874</v>
      </c>
      <c r="AG110" s="901"/>
      <c r="AH110" s="901"/>
      <c r="AI110" s="901"/>
      <c r="AJ110" s="902"/>
      <c r="AK110" s="903">
        <v>650246</v>
      </c>
      <c r="AL110" s="901"/>
      <c r="AM110" s="901"/>
      <c r="AN110" s="901"/>
      <c r="AO110" s="902"/>
      <c r="AP110" s="904">
        <v>19.7</v>
      </c>
      <c r="AQ110" s="905"/>
      <c r="AR110" s="905"/>
      <c r="AS110" s="905"/>
      <c r="AT110" s="906"/>
      <c r="AU110" s="907" t="s">
        <v>69</v>
      </c>
      <c r="AV110" s="908"/>
      <c r="AW110" s="908"/>
      <c r="AX110" s="908"/>
      <c r="AY110" s="908"/>
      <c r="AZ110" s="930" t="s">
        <v>415</v>
      </c>
      <c r="BA110" s="898"/>
      <c r="BB110" s="898"/>
      <c r="BC110" s="898"/>
      <c r="BD110" s="898"/>
      <c r="BE110" s="898"/>
      <c r="BF110" s="898"/>
      <c r="BG110" s="898"/>
      <c r="BH110" s="898"/>
      <c r="BI110" s="898"/>
      <c r="BJ110" s="898"/>
      <c r="BK110" s="898"/>
      <c r="BL110" s="898"/>
      <c r="BM110" s="898"/>
      <c r="BN110" s="898"/>
      <c r="BO110" s="898"/>
      <c r="BP110" s="899"/>
      <c r="BQ110" s="931">
        <v>6901791</v>
      </c>
      <c r="BR110" s="932"/>
      <c r="BS110" s="932"/>
      <c r="BT110" s="932"/>
      <c r="BU110" s="932"/>
      <c r="BV110" s="932">
        <v>7315238</v>
      </c>
      <c r="BW110" s="932"/>
      <c r="BX110" s="932"/>
      <c r="BY110" s="932"/>
      <c r="BZ110" s="932"/>
      <c r="CA110" s="932">
        <v>8256605</v>
      </c>
      <c r="CB110" s="932"/>
      <c r="CC110" s="932"/>
      <c r="CD110" s="932"/>
      <c r="CE110" s="932"/>
      <c r="CF110" s="945">
        <v>250.4</v>
      </c>
      <c r="CG110" s="946"/>
      <c r="CH110" s="946"/>
      <c r="CI110" s="946"/>
      <c r="CJ110" s="946"/>
      <c r="CK110" s="947" t="s">
        <v>416</v>
      </c>
      <c r="CL110" s="948"/>
      <c r="CM110" s="930"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121</v>
      </c>
      <c r="DH110" s="932"/>
      <c r="DI110" s="932"/>
      <c r="DJ110" s="932"/>
      <c r="DK110" s="932"/>
      <c r="DL110" s="932" t="s">
        <v>121</v>
      </c>
      <c r="DM110" s="932"/>
      <c r="DN110" s="932"/>
      <c r="DO110" s="932"/>
      <c r="DP110" s="932"/>
      <c r="DQ110" s="932" t="s">
        <v>121</v>
      </c>
      <c r="DR110" s="932"/>
      <c r="DS110" s="932"/>
      <c r="DT110" s="932"/>
      <c r="DU110" s="932"/>
      <c r="DV110" s="933" t="s">
        <v>121</v>
      </c>
      <c r="DW110" s="933"/>
      <c r="DX110" s="933"/>
      <c r="DY110" s="933"/>
      <c r="DZ110" s="934"/>
    </row>
    <row r="111" spans="1:131" s="229" customFormat="1" ht="26.25" customHeight="1" x14ac:dyDescent="0.15">
      <c r="A111" s="935" t="s">
        <v>418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419</v>
      </c>
      <c r="BA111" s="924"/>
      <c r="BB111" s="924"/>
      <c r="BC111" s="924"/>
      <c r="BD111" s="924"/>
      <c r="BE111" s="924"/>
      <c r="BF111" s="924"/>
      <c r="BG111" s="924"/>
      <c r="BH111" s="924"/>
      <c r="BI111" s="924"/>
      <c r="BJ111" s="924"/>
      <c r="BK111" s="924"/>
      <c r="BL111" s="924"/>
      <c r="BM111" s="924"/>
      <c r="BN111" s="924"/>
      <c r="BO111" s="924"/>
      <c r="BP111" s="925"/>
      <c r="BQ111" s="926" t="s">
        <v>121</v>
      </c>
      <c r="BR111" s="927"/>
      <c r="BS111" s="927"/>
      <c r="BT111" s="927"/>
      <c r="BU111" s="927"/>
      <c r="BV111" s="927" t="s">
        <v>121</v>
      </c>
      <c r="BW111" s="927"/>
      <c r="BX111" s="927"/>
      <c r="BY111" s="927"/>
      <c r="BZ111" s="927"/>
      <c r="CA111" s="927" t="s">
        <v>121</v>
      </c>
      <c r="CB111" s="927"/>
      <c r="CC111" s="927"/>
      <c r="CD111" s="927"/>
      <c r="CE111" s="927"/>
      <c r="CF111" s="921" t="s">
        <v>121</v>
      </c>
      <c r="CG111" s="922"/>
      <c r="CH111" s="922"/>
      <c r="CI111" s="922"/>
      <c r="CJ111" s="922"/>
      <c r="CK111" s="949"/>
      <c r="CL111" s="950"/>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29" customFormat="1" ht="26.25" customHeight="1" x14ac:dyDescent="0.15">
      <c r="A112" s="953" t="s">
        <v>421</v>
      </c>
      <c r="B112" s="954"/>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423</v>
      </c>
      <c r="BA112" s="924"/>
      <c r="BB112" s="924"/>
      <c r="BC112" s="924"/>
      <c r="BD112" s="924"/>
      <c r="BE112" s="924"/>
      <c r="BF112" s="924"/>
      <c r="BG112" s="924"/>
      <c r="BH112" s="924"/>
      <c r="BI112" s="924"/>
      <c r="BJ112" s="924"/>
      <c r="BK112" s="924"/>
      <c r="BL112" s="924"/>
      <c r="BM112" s="924"/>
      <c r="BN112" s="924"/>
      <c r="BO112" s="924"/>
      <c r="BP112" s="925"/>
      <c r="BQ112" s="926">
        <v>2325881</v>
      </c>
      <c r="BR112" s="927"/>
      <c r="BS112" s="927"/>
      <c r="BT112" s="927"/>
      <c r="BU112" s="927"/>
      <c r="BV112" s="927">
        <v>2135896</v>
      </c>
      <c r="BW112" s="927"/>
      <c r="BX112" s="927"/>
      <c r="BY112" s="927"/>
      <c r="BZ112" s="927"/>
      <c r="CA112" s="927">
        <v>2459352</v>
      </c>
      <c r="CB112" s="927"/>
      <c r="CC112" s="927"/>
      <c r="CD112" s="927"/>
      <c r="CE112" s="927"/>
      <c r="CF112" s="921">
        <v>74.599999999999994</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29" customFormat="1" ht="26.25" customHeight="1" x14ac:dyDescent="0.15">
      <c r="A113" s="955"/>
      <c r="B113" s="956"/>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171014</v>
      </c>
      <c r="AB113" s="939"/>
      <c r="AC113" s="939"/>
      <c r="AD113" s="939"/>
      <c r="AE113" s="940"/>
      <c r="AF113" s="941">
        <v>197635</v>
      </c>
      <c r="AG113" s="939"/>
      <c r="AH113" s="939"/>
      <c r="AI113" s="939"/>
      <c r="AJ113" s="940"/>
      <c r="AK113" s="941">
        <v>211100</v>
      </c>
      <c r="AL113" s="939"/>
      <c r="AM113" s="939"/>
      <c r="AN113" s="939"/>
      <c r="AO113" s="940"/>
      <c r="AP113" s="942">
        <v>6.4</v>
      </c>
      <c r="AQ113" s="943"/>
      <c r="AR113" s="943"/>
      <c r="AS113" s="943"/>
      <c r="AT113" s="944"/>
      <c r="AU113" s="909"/>
      <c r="AV113" s="910"/>
      <c r="AW113" s="910"/>
      <c r="AX113" s="910"/>
      <c r="AY113" s="910"/>
      <c r="AZ113" s="923" t="s">
        <v>426</v>
      </c>
      <c r="BA113" s="924"/>
      <c r="BB113" s="924"/>
      <c r="BC113" s="924"/>
      <c r="BD113" s="924"/>
      <c r="BE113" s="924"/>
      <c r="BF113" s="924"/>
      <c r="BG113" s="924"/>
      <c r="BH113" s="924"/>
      <c r="BI113" s="924"/>
      <c r="BJ113" s="924"/>
      <c r="BK113" s="924"/>
      <c r="BL113" s="924"/>
      <c r="BM113" s="924"/>
      <c r="BN113" s="924"/>
      <c r="BO113" s="924"/>
      <c r="BP113" s="925"/>
      <c r="BQ113" s="926">
        <v>36991</v>
      </c>
      <c r="BR113" s="927"/>
      <c r="BS113" s="927"/>
      <c r="BT113" s="927"/>
      <c r="BU113" s="927"/>
      <c r="BV113" s="927">
        <v>32987</v>
      </c>
      <c r="BW113" s="927"/>
      <c r="BX113" s="927"/>
      <c r="BY113" s="927"/>
      <c r="BZ113" s="927"/>
      <c r="CA113" s="927">
        <v>33645</v>
      </c>
      <c r="CB113" s="927"/>
      <c r="CC113" s="927"/>
      <c r="CD113" s="927"/>
      <c r="CE113" s="927"/>
      <c r="CF113" s="921">
        <v>1</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29" customFormat="1" ht="26.25" customHeight="1" x14ac:dyDescent="0.15">
      <c r="A114" s="955"/>
      <c r="B114" s="956"/>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8251</v>
      </c>
      <c r="AB114" s="960"/>
      <c r="AC114" s="960"/>
      <c r="AD114" s="960"/>
      <c r="AE114" s="961"/>
      <c r="AF114" s="962">
        <v>9120</v>
      </c>
      <c r="AG114" s="960"/>
      <c r="AH114" s="960"/>
      <c r="AI114" s="960"/>
      <c r="AJ114" s="961"/>
      <c r="AK114" s="962">
        <v>9116</v>
      </c>
      <c r="AL114" s="960"/>
      <c r="AM114" s="960"/>
      <c r="AN114" s="960"/>
      <c r="AO114" s="961"/>
      <c r="AP114" s="963">
        <v>0.3</v>
      </c>
      <c r="AQ114" s="964"/>
      <c r="AR114" s="964"/>
      <c r="AS114" s="964"/>
      <c r="AT114" s="965"/>
      <c r="AU114" s="909"/>
      <c r="AV114" s="910"/>
      <c r="AW114" s="910"/>
      <c r="AX114" s="910"/>
      <c r="AY114" s="910"/>
      <c r="AZ114" s="923" t="s">
        <v>429</v>
      </c>
      <c r="BA114" s="924"/>
      <c r="BB114" s="924"/>
      <c r="BC114" s="924"/>
      <c r="BD114" s="924"/>
      <c r="BE114" s="924"/>
      <c r="BF114" s="924"/>
      <c r="BG114" s="924"/>
      <c r="BH114" s="924"/>
      <c r="BI114" s="924"/>
      <c r="BJ114" s="924"/>
      <c r="BK114" s="924"/>
      <c r="BL114" s="924"/>
      <c r="BM114" s="924"/>
      <c r="BN114" s="924"/>
      <c r="BO114" s="924"/>
      <c r="BP114" s="925"/>
      <c r="BQ114" s="926">
        <v>654490</v>
      </c>
      <c r="BR114" s="927"/>
      <c r="BS114" s="927"/>
      <c r="BT114" s="927"/>
      <c r="BU114" s="927"/>
      <c r="BV114" s="927">
        <v>619021</v>
      </c>
      <c r="BW114" s="927"/>
      <c r="BX114" s="927"/>
      <c r="BY114" s="927"/>
      <c r="BZ114" s="927"/>
      <c r="CA114" s="927">
        <v>612391</v>
      </c>
      <c r="CB114" s="927"/>
      <c r="CC114" s="927"/>
      <c r="CD114" s="927"/>
      <c r="CE114" s="927"/>
      <c r="CF114" s="921">
        <v>18.600000000000001</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29" customFormat="1" ht="26.25" customHeight="1" x14ac:dyDescent="0.15">
      <c r="A115" s="955"/>
      <c r="B115" s="956"/>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121</v>
      </c>
      <c r="AB115" s="939"/>
      <c r="AC115" s="939"/>
      <c r="AD115" s="939"/>
      <c r="AE115" s="940"/>
      <c r="AF115" s="941" t="s">
        <v>121</v>
      </c>
      <c r="AG115" s="939"/>
      <c r="AH115" s="939"/>
      <c r="AI115" s="939"/>
      <c r="AJ115" s="940"/>
      <c r="AK115" s="941" t="s">
        <v>121</v>
      </c>
      <c r="AL115" s="939"/>
      <c r="AM115" s="939"/>
      <c r="AN115" s="939"/>
      <c r="AO115" s="940"/>
      <c r="AP115" s="942" t="s">
        <v>121</v>
      </c>
      <c r="AQ115" s="943"/>
      <c r="AR115" s="943"/>
      <c r="AS115" s="943"/>
      <c r="AT115" s="944"/>
      <c r="AU115" s="909"/>
      <c r="AV115" s="910"/>
      <c r="AW115" s="910"/>
      <c r="AX115" s="910"/>
      <c r="AY115" s="910"/>
      <c r="AZ115" s="923" t="s">
        <v>432</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121</v>
      </c>
      <c r="DH115" s="960"/>
      <c r="DI115" s="960"/>
      <c r="DJ115" s="960"/>
      <c r="DK115" s="961"/>
      <c r="DL115" s="962" t="s">
        <v>121</v>
      </c>
      <c r="DM115" s="960"/>
      <c r="DN115" s="960"/>
      <c r="DO115" s="960"/>
      <c r="DP115" s="961"/>
      <c r="DQ115" s="962" t="s">
        <v>121</v>
      </c>
      <c r="DR115" s="960"/>
      <c r="DS115" s="960"/>
      <c r="DT115" s="960"/>
      <c r="DU115" s="961"/>
      <c r="DV115" s="963" t="s">
        <v>121</v>
      </c>
      <c r="DW115" s="964"/>
      <c r="DX115" s="964"/>
      <c r="DY115" s="964"/>
      <c r="DZ115" s="965"/>
    </row>
    <row r="116" spans="1:130" s="229" customFormat="1" ht="26.25" customHeight="1" x14ac:dyDescent="0.15">
      <c r="A116" s="957"/>
      <c r="B116" s="958"/>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121</v>
      </c>
      <c r="AB116" s="960"/>
      <c r="AC116" s="960"/>
      <c r="AD116" s="960"/>
      <c r="AE116" s="961"/>
      <c r="AF116" s="962" t="s">
        <v>121</v>
      </c>
      <c r="AG116" s="960"/>
      <c r="AH116" s="960"/>
      <c r="AI116" s="960"/>
      <c r="AJ116" s="961"/>
      <c r="AK116" s="962" t="s">
        <v>121</v>
      </c>
      <c r="AL116" s="960"/>
      <c r="AM116" s="960"/>
      <c r="AN116" s="960"/>
      <c r="AO116" s="961"/>
      <c r="AP116" s="963" t="s">
        <v>121</v>
      </c>
      <c r="AQ116" s="964"/>
      <c r="AR116" s="964"/>
      <c r="AS116" s="964"/>
      <c r="AT116" s="965"/>
      <c r="AU116" s="909"/>
      <c r="AV116" s="910"/>
      <c r="AW116" s="910"/>
      <c r="AX116" s="910"/>
      <c r="AY116" s="910"/>
      <c r="AZ116" s="968" t="s">
        <v>435</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29"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437</v>
      </c>
      <c r="Z117" s="895"/>
      <c r="AA117" s="979">
        <v>737178</v>
      </c>
      <c r="AB117" s="980"/>
      <c r="AC117" s="980"/>
      <c r="AD117" s="980"/>
      <c r="AE117" s="981"/>
      <c r="AF117" s="982">
        <v>803629</v>
      </c>
      <c r="AG117" s="980"/>
      <c r="AH117" s="980"/>
      <c r="AI117" s="980"/>
      <c r="AJ117" s="981"/>
      <c r="AK117" s="982">
        <v>870462</v>
      </c>
      <c r="AL117" s="980"/>
      <c r="AM117" s="980"/>
      <c r="AN117" s="980"/>
      <c r="AO117" s="981"/>
      <c r="AP117" s="983"/>
      <c r="AQ117" s="984"/>
      <c r="AR117" s="984"/>
      <c r="AS117" s="984"/>
      <c r="AT117" s="985"/>
      <c r="AU117" s="909"/>
      <c r="AV117" s="910"/>
      <c r="AW117" s="910"/>
      <c r="AX117" s="910"/>
      <c r="AY117" s="910"/>
      <c r="AZ117" s="975" t="s">
        <v>438</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29" customFormat="1" ht="26.25" customHeight="1" x14ac:dyDescent="0.15">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294</v>
      </c>
      <c r="AL118" s="894"/>
      <c r="AM118" s="894"/>
      <c r="AN118" s="894"/>
      <c r="AO118" s="895"/>
      <c r="AP118" s="971" t="s">
        <v>412</v>
      </c>
      <c r="AQ118" s="972"/>
      <c r="AR118" s="972"/>
      <c r="AS118" s="972"/>
      <c r="AT118" s="973"/>
      <c r="AU118" s="909"/>
      <c r="AV118" s="910"/>
      <c r="AW118" s="910"/>
      <c r="AX118" s="910"/>
      <c r="AY118" s="910"/>
      <c r="AZ118" s="974" t="s">
        <v>440</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29" customFormat="1" ht="26.25" customHeight="1" x14ac:dyDescent="0.15">
      <c r="A119" s="1057" t="s">
        <v>416</v>
      </c>
      <c r="B119" s="948"/>
      <c r="C119" s="930"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0" t="s">
        <v>177</v>
      </c>
      <c r="BA119" s="250"/>
      <c r="BB119" s="250"/>
      <c r="BC119" s="250"/>
      <c r="BD119" s="250"/>
      <c r="BE119" s="250"/>
      <c r="BF119" s="250"/>
      <c r="BG119" s="250"/>
      <c r="BH119" s="250"/>
      <c r="BI119" s="250"/>
      <c r="BJ119" s="250"/>
      <c r="BK119" s="250"/>
      <c r="BL119" s="250"/>
      <c r="BM119" s="250"/>
      <c r="BN119" s="250"/>
      <c r="BO119" s="978" t="s">
        <v>442</v>
      </c>
      <c r="BP119" s="1006"/>
      <c r="BQ119" s="1000">
        <v>9919153</v>
      </c>
      <c r="BR119" s="1001"/>
      <c r="BS119" s="1001"/>
      <c r="BT119" s="1001"/>
      <c r="BU119" s="1001"/>
      <c r="BV119" s="1001">
        <v>10103142</v>
      </c>
      <c r="BW119" s="1001"/>
      <c r="BX119" s="1001"/>
      <c r="BY119" s="1001"/>
      <c r="BZ119" s="1001"/>
      <c r="CA119" s="1001">
        <v>11361993</v>
      </c>
      <c r="CB119" s="1001"/>
      <c r="CC119" s="1001"/>
      <c r="CD119" s="1001"/>
      <c r="CE119" s="1001"/>
      <c r="CF119" s="1002"/>
      <c r="CG119" s="1003"/>
      <c r="CH119" s="1003"/>
      <c r="CI119" s="1003"/>
      <c r="CJ119" s="1004"/>
      <c r="CK119" s="951"/>
      <c r="CL119" s="952"/>
      <c r="CM119" s="974" t="s">
        <v>443</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121</v>
      </c>
      <c r="DH119" s="987"/>
      <c r="DI119" s="987"/>
      <c r="DJ119" s="987"/>
      <c r="DK119" s="988"/>
      <c r="DL119" s="986" t="s">
        <v>121</v>
      </c>
      <c r="DM119" s="987"/>
      <c r="DN119" s="987"/>
      <c r="DO119" s="987"/>
      <c r="DP119" s="988"/>
      <c r="DQ119" s="986" t="s">
        <v>121</v>
      </c>
      <c r="DR119" s="987"/>
      <c r="DS119" s="987"/>
      <c r="DT119" s="987"/>
      <c r="DU119" s="988"/>
      <c r="DV119" s="989" t="s">
        <v>121</v>
      </c>
      <c r="DW119" s="990"/>
      <c r="DX119" s="990"/>
      <c r="DY119" s="990"/>
      <c r="DZ119" s="991"/>
    </row>
    <row r="120" spans="1:130" s="229" customFormat="1" ht="26.25" customHeight="1" x14ac:dyDescent="0.15">
      <c r="A120" s="1058"/>
      <c r="B120" s="950"/>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444</v>
      </c>
      <c r="AV120" s="993"/>
      <c r="AW120" s="993"/>
      <c r="AX120" s="993"/>
      <c r="AY120" s="994"/>
      <c r="AZ120" s="930" t="s">
        <v>445</v>
      </c>
      <c r="BA120" s="898"/>
      <c r="BB120" s="898"/>
      <c r="BC120" s="898"/>
      <c r="BD120" s="898"/>
      <c r="BE120" s="898"/>
      <c r="BF120" s="898"/>
      <c r="BG120" s="898"/>
      <c r="BH120" s="898"/>
      <c r="BI120" s="898"/>
      <c r="BJ120" s="898"/>
      <c r="BK120" s="898"/>
      <c r="BL120" s="898"/>
      <c r="BM120" s="898"/>
      <c r="BN120" s="898"/>
      <c r="BO120" s="898"/>
      <c r="BP120" s="899"/>
      <c r="BQ120" s="931">
        <v>18242845</v>
      </c>
      <c r="BR120" s="932"/>
      <c r="BS120" s="932"/>
      <c r="BT120" s="932"/>
      <c r="BU120" s="932"/>
      <c r="BV120" s="932">
        <v>18237064</v>
      </c>
      <c r="BW120" s="932"/>
      <c r="BX120" s="932"/>
      <c r="BY120" s="932"/>
      <c r="BZ120" s="932"/>
      <c r="CA120" s="932">
        <v>18523459</v>
      </c>
      <c r="CB120" s="932"/>
      <c r="CC120" s="932"/>
      <c r="CD120" s="932"/>
      <c r="CE120" s="932"/>
      <c r="CF120" s="945">
        <v>561.79999999999995</v>
      </c>
      <c r="CG120" s="946"/>
      <c r="CH120" s="946"/>
      <c r="CI120" s="946"/>
      <c r="CJ120" s="946"/>
      <c r="CK120" s="1007" t="s">
        <v>446</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t="s">
        <v>121</v>
      </c>
      <c r="DH120" s="932"/>
      <c r="DI120" s="932"/>
      <c r="DJ120" s="932"/>
      <c r="DK120" s="932"/>
      <c r="DL120" s="932">
        <v>1941722</v>
      </c>
      <c r="DM120" s="932"/>
      <c r="DN120" s="932"/>
      <c r="DO120" s="932"/>
      <c r="DP120" s="932"/>
      <c r="DQ120" s="932">
        <v>2159436</v>
      </c>
      <c r="DR120" s="932"/>
      <c r="DS120" s="932"/>
      <c r="DT120" s="932"/>
      <c r="DU120" s="932"/>
      <c r="DV120" s="933">
        <v>65.5</v>
      </c>
      <c r="DW120" s="933"/>
      <c r="DX120" s="933"/>
      <c r="DY120" s="933"/>
      <c r="DZ120" s="934"/>
    </row>
    <row r="121" spans="1:130" s="229" customFormat="1" ht="26.25" customHeight="1" x14ac:dyDescent="0.15">
      <c r="A121" s="1058"/>
      <c r="B121" s="950"/>
      <c r="C121" s="975" t="s">
        <v>447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448</v>
      </c>
      <c r="BA121" s="924"/>
      <c r="BB121" s="924"/>
      <c r="BC121" s="924"/>
      <c r="BD121" s="924"/>
      <c r="BE121" s="924"/>
      <c r="BF121" s="924"/>
      <c r="BG121" s="924"/>
      <c r="BH121" s="924"/>
      <c r="BI121" s="924"/>
      <c r="BJ121" s="924"/>
      <c r="BK121" s="924"/>
      <c r="BL121" s="924"/>
      <c r="BM121" s="924"/>
      <c r="BN121" s="924"/>
      <c r="BO121" s="924"/>
      <c r="BP121" s="925"/>
      <c r="BQ121" s="926">
        <v>2515044</v>
      </c>
      <c r="BR121" s="927"/>
      <c r="BS121" s="927"/>
      <c r="BT121" s="927"/>
      <c r="BU121" s="927"/>
      <c r="BV121" s="927">
        <v>1811106</v>
      </c>
      <c r="BW121" s="927"/>
      <c r="BX121" s="927"/>
      <c r="BY121" s="927"/>
      <c r="BZ121" s="927"/>
      <c r="CA121" s="927">
        <v>1164485</v>
      </c>
      <c r="CB121" s="927"/>
      <c r="CC121" s="927"/>
      <c r="CD121" s="927"/>
      <c r="CE121" s="927"/>
      <c r="CF121" s="921">
        <v>35.299999999999997</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t="s">
        <v>121</v>
      </c>
      <c r="DH121" s="927"/>
      <c r="DI121" s="927"/>
      <c r="DJ121" s="927"/>
      <c r="DK121" s="927"/>
      <c r="DL121" s="927">
        <v>187904</v>
      </c>
      <c r="DM121" s="927"/>
      <c r="DN121" s="927"/>
      <c r="DO121" s="927"/>
      <c r="DP121" s="927"/>
      <c r="DQ121" s="927">
        <v>299916</v>
      </c>
      <c r="DR121" s="927"/>
      <c r="DS121" s="927"/>
      <c r="DT121" s="927"/>
      <c r="DU121" s="927"/>
      <c r="DV121" s="928">
        <v>9.1</v>
      </c>
      <c r="DW121" s="928"/>
      <c r="DX121" s="928"/>
      <c r="DY121" s="928"/>
      <c r="DZ121" s="929"/>
    </row>
    <row r="122" spans="1:130" s="229" customFormat="1" ht="26.25" customHeight="1" x14ac:dyDescent="0.15">
      <c r="A122" s="1058"/>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449</v>
      </c>
      <c r="BA122" s="966"/>
      <c r="BB122" s="966"/>
      <c r="BC122" s="966"/>
      <c r="BD122" s="966"/>
      <c r="BE122" s="966"/>
      <c r="BF122" s="966"/>
      <c r="BG122" s="966"/>
      <c r="BH122" s="966"/>
      <c r="BI122" s="966"/>
      <c r="BJ122" s="966"/>
      <c r="BK122" s="966"/>
      <c r="BL122" s="966"/>
      <c r="BM122" s="966"/>
      <c r="BN122" s="966"/>
      <c r="BO122" s="966"/>
      <c r="BP122" s="967"/>
      <c r="BQ122" s="1000">
        <v>4688671</v>
      </c>
      <c r="BR122" s="1001"/>
      <c r="BS122" s="1001"/>
      <c r="BT122" s="1001"/>
      <c r="BU122" s="1001"/>
      <c r="BV122" s="1001">
        <v>5358094</v>
      </c>
      <c r="BW122" s="1001"/>
      <c r="BX122" s="1001"/>
      <c r="BY122" s="1001"/>
      <c r="BZ122" s="1001"/>
      <c r="CA122" s="1001">
        <v>5009764</v>
      </c>
      <c r="CB122" s="1001"/>
      <c r="CC122" s="1001"/>
      <c r="CD122" s="1001"/>
      <c r="CE122" s="1001"/>
      <c r="CF122" s="1018">
        <v>151.9</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26" t="s">
        <v>121</v>
      </c>
      <c r="DH122" s="927"/>
      <c r="DI122" s="927"/>
      <c r="DJ122" s="927"/>
      <c r="DK122" s="927"/>
      <c r="DL122" s="927" t="s">
        <v>121</v>
      </c>
      <c r="DM122" s="927"/>
      <c r="DN122" s="927"/>
      <c r="DO122" s="927"/>
      <c r="DP122" s="927"/>
      <c r="DQ122" s="927" t="s">
        <v>121</v>
      </c>
      <c r="DR122" s="927"/>
      <c r="DS122" s="927"/>
      <c r="DT122" s="927"/>
      <c r="DU122" s="927"/>
      <c r="DV122" s="928" t="s">
        <v>121</v>
      </c>
      <c r="DW122" s="928"/>
      <c r="DX122" s="928"/>
      <c r="DY122" s="928"/>
      <c r="DZ122" s="929"/>
    </row>
    <row r="123" spans="1:130" s="229" customFormat="1" ht="26.25" customHeight="1" x14ac:dyDescent="0.15">
      <c r="A123" s="1058"/>
      <c r="B123" s="950"/>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0" t="s">
        <v>177</v>
      </c>
      <c r="BA123" s="250"/>
      <c r="BB123" s="250"/>
      <c r="BC123" s="250"/>
      <c r="BD123" s="250"/>
      <c r="BE123" s="250"/>
      <c r="BF123" s="250"/>
      <c r="BG123" s="250"/>
      <c r="BH123" s="250"/>
      <c r="BI123" s="250"/>
      <c r="BJ123" s="250"/>
      <c r="BK123" s="250"/>
      <c r="BL123" s="250"/>
      <c r="BM123" s="250"/>
      <c r="BN123" s="250"/>
      <c r="BO123" s="978" t="s">
        <v>450</v>
      </c>
      <c r="BP123" s="1006"/>
      <c r="BQ123" s="1064">
        <v>25446560</v>
      </c>
      <c r="BR123" s="1065"/>
      <c r="BS123" s="1065"/>
      <c r="BT123" s="1065"/>
      <c r="BU123" s="1065"/>
      <c r="BV123" s="1065">
        <v>25406264</v>
      </c>
      <c r="BW123" s="1065"/>
      <c r="BX123" s="1065"/>
      <c r="BY123" s="1065"/>
      <c r="BZ123" s="1065"/>
      <c r="CA123" s="1065">
        <v>24697708</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121</v>
      </c>
      <c r="DH123" s="960"/>
      <c r="DI123" s="960"/>
      <c r="DJ123" s="960"/>
      <c r="DK123" s="961"/>
      <c r="DL123" s="962" t="s">
        <v>121</v>
      </c>
      <c r="DM123" s="960"/>
      <c r="DN123" s="960"/>
      <c r="DO123" s="960"/>
      <c r="DP123" s="961"/>
      <c r="DQ123" s="962" t="s">
        <v>121</v>
      </c>
      <c r="DR123" s="960"/>
      <c r="DS123" s="960"/>
      <c r="DT123" s="960"/>
      <c r="DU123" s="961"/>
      <c r="DV123" s="963" t="s">
        <v>121</v>
      </c>
      <c r="DW123" s="964"/>
      <c r="DX123" s="964"/>
      <c r="DY123" s="964"/>
      <c r="DZ123" s="965"/>
    </row>
    <row r="124" spans="1:130" s="229" customFormat="1" ht="26.25" customHeight="1" thickBot="1" x14ac:dyDescent="0.2">
      <c r="A124" s="1058"/>
      <c r="B124" s="950"/>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8"/>
      <c r="BS124" s="1028"/>
      <c r="BT124" s="1028"/>
      <c r="BU124" s="1028"/>
      <c r="BV124" s="1028" t="s">
        <v>121</v>
      </c>
      <c r="BW124" s="1028"/>
      <c r="BX124" s="1028"/>
      <c r="BY124" s="1028"/>
      <c r="BZ124" s="1028"/>
      <c r="CA124" s="1028" t="s">
        <v>121</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v>2325881</v>
      </c>
      <c r="DH124" s="987"/>
      <c r="DI124" s="987"/>
      <c r="DJ124" s="987"/>
      <c r="DK124" s="988"/>
      <c r="DL124" s="986">
        <v>6270</v>
      </c>
      <c r="DM124" s="987"/>
      <c r="DN124" s="987"/>
      <c r="DO124" s="987"/>
      <c r="DP124" s="988"/>
      <c r="DQ124" s="986" t="s">
        <v>121</v>
      </c>
      <c r="DR124" s="987"/>
      <c r="DS124" s="987"/>
      <c r="DT124" s="987"/>
      <c r="DU124" s="988"/>
      <c r="DV124" s="989" t="s">
        <v>121</v>
      </c>
      <c r="DW124" s="990"/>
      <c r="DX124" s="990"/>
      <c r="DY124" s="990"/>
      <c r="DZ124" s="991"/>
    </row>
    <row r="125" spans="1:130" s="229" customFormat="1" ht="26.25" customHeight="1" x14ac:dyDescent="0.15">
      <c r="A125" s="1058"/>
      <c r="B125" s="950"/>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3" t="s">
        <v>453</v>
      </c>
      <c r="CL125" s="1008"/>
      <c r="CM125" s="1008"/>
      <c r="CN125" s="1008"/>
      <c r="CO125" s="1009"/>
      <c r="CP125" s="930" t="s">
        <v>454</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29" customFormat="1" ht="26.25" customHeight="1" thickBot="1" x14ac:dyDescent="0.2">
      <c r="A126" s="1058"/>
      <c r="B126" s="950"/>
      <c r="C126" s="923" t="s">
        <v>443</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121</v>
      </c>
      <c r="AB126" s="960"/>
      <c r="AC126" s="960"/>
      <c r="AD126" s="960"/>
      <c r="AE126" s="961"/>
      <c r="AF126" s="962" t="s">
        <v>121</v>
      </c>
      <c r="AG126" s="960"/>
      <c r="AH126" s="960"/>
      <c r="AI126" s="960"/>
      <c r="AJ126" s="961"/>
      <c r="AK126" s="962" t="s">
        <v>121</v>
      </c>
      <c r="AL126" s="960"/>
      <c r="AM126" s="960"/>
      <c r="AN126" s="960"/>
      <c r="AO126" s="961"/>
      <c r="AP126" s="963" t="s">
        <v>121</v>
      </c>
      <c r="AQ126" s="964"/>
      <c r="AR126" s="964"/>
      <c r="AS126" s="964"/>
      <c r="AT126" s="96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4"/>
      <c r="CL126" s="1011"/>
      <c r="CM126" s="1011"/>
      <c r="CN126" s="1011"/>
      <c r="CO126" s="1012"/>
      <c r="CP126" s="923" t="s">
        <v>455</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29" customFormat="1" ht="26.25" customHeight="1" x14ac:dyDescent="0.15">
      <c r="A127" s="1059"/>
      <c r="B127" s="952"/>
      <c r="C127" s="974" t="s">
        <v>456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121</v>
      </c>
      <c r="AB127" s="960"/>
      <c r="AC127" s="960"/>
      <c r="AD127" s="960"/>
      <c r="AE127" s="961"/>
      <c r="AF127" s="962" t="s">
        <v>121</v>
      </c>
      <c r="AG127" s="960"/>
      <c r="AH127" s="960"/>
      <c r="AI127" s="960"/>
      <c r="AJ127" s="961"/>
      <c r="AK127" s="962" t="s">
        <v>121</v>
      </c>
      <c r="AL127" s="960"/>
      <c r="AM127" s="960"/>
      <c r="AN127" s="960"/>
      <c r="AO127" s="961"/>
      <c r="AP127" s="963" t="s">
        <v>121</v>
      </c>
      <c r="AQ127" s="964"/>
      <c r="AR127" s="964"/>
      <c r="AS127" s="964"/>
      <c r="AT127" s="965"/>
      <c r="AU127" s="231"/>
      <c r="AV127" s="231"/>
      <c r="AW127" s="231"/>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1"/>
      <c r="CB127" s="231"/>
      <c r="CC127" s="231"/>
      <c r="CD127" s="254"/>
      <c r="CE127" s="254"/>
      <c r="CF127" s="254"/>
      <c r="CG127" s="231"/>
      <c r="CH127" s="231"/>
      <c r="CI127" s="231"/>
      <c r="CJ127" s="253"/>
      <c r="CK127" s="1024"/>
      <c r="CL127" s="1011"/>
      <c r="CM127" s="1011"/>
      <c r="CN127" s="1011"/>
      <c r="CO127" s="1012"/>
      <c r="CP127" s="923" t="s">
        <v>461</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29"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103955</v>
      </c>
      <c r="AB128" s="1047"/>
      <c r="AC128" s="1047"/>
      <c r="AD128" s="1047"/>
      <c r="AE128" s="1048"/>
      <c r="AF128" s="1049">
        <v>208860</v>
      </c>
      <c r="AG128" s="1047"/>
      <c r="AH128" s="1047"/>
      <c r="AI128" s="1047"/>
      <c r="AJ128" s="1048"/>
      <c r="AK128" s="1049">
        <v>219330</v>
      </c>
      <c r="AL128" s="1047"/>
      <c r="AM128" s="1047"/>
      <c r="AN128" s="1047"/>
      <c r="AO128" s="1048"/>
      <c r="AP128" s="1050"/>
      <c r="AQ128" s="1051"/>
      <c r="AR128" s="1051"/>
      <c r="AS128" s="1051"/>
      <c r="AT128" s="1052"/>
      <c r="AU128" s="231"/>
      <c r="AV128" s="231"/>
      <c r="AW128" s="231"/>
      <c r="AX128" s="897" t="s">
        <v>464</v>
      </c>
      <c r="AY128" s="898"/>
      <c r="AZ128" s="898"/>
      <c r="BA128" s="898"/>
      <c r="BB128" s="898"/>
      <c r="BC128" s="898"/>
      <c r="BD128" s="898"/>
      <c r="BE128" s="899"/>
      <c r="BF128" s="1053" t="s">
        <v>121</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7"/>
      <c r="CA128" s="254"/>
      <c r="CB128" s="254"/>
      <c r="CC128" s="254"/>
      <c r="CD128" s="254"/>
      <c r="CE128" s="254"/>
      <c r="CF128" s="254"/>
      <c r="CG128" s="231"/>
      <c r="CH128" s="231"/>
      <c r="CI128" s="231"/>
      <c r="CJ128" s="253"/>
      <c r="CK128" s="1025"/>
      <c r="CL128" s="1026"/>
      <c r="CM128" s="1026"/>
      <c r="CN128" s="1026"/>
      <c r="CO128" s="1027"/>
      <c r="CP128" s="1036" t="s">
        <v>465</v>
      </c>
      <c r="CQ128" s="727"/>
      <c r="CR128" s="727"/>
      <c r="CS128" s="727"/>
      <c r="CT128" s="727"/>
      <c r="CU128" s="727"/>
      <c r="CV128" s="727"/>
      <c r="CW128" s="727"/>
      <c r="CX128" s="727"/>
      <c r="CY128" s="727"/>
      <c r="CZ128" s="727"/>
      <c r="DA128" s="727"/>
      <c r="DB128" s="727"/>
      <c r="DC128" s="727"/>
      <c r="DD128" s="727"/>
      <c r="DE128" s="727"/>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29"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466</v>
      </c>
      <c r="X129" s="1072"/>
      <c r="Y129" s="1072"/>
      <c r="Z129" s="1073"/>
      <c r="AA129" s="959">
        <v>3829918</v>
      </c>
      <c r="AB129" s="960"/>
      <c r="AC129" s="960"/>
      <c r="AD129" s="960"/>
      <c r="AE129" s="961"/>
      <c r="AF129" s="962">
        <v>3703794</v>
      </c>
      <c r="AG129" s="960"/>
      <c r="AH129" s="960"/>
      <c r="AI129" s="960"/>
      <c r="AJ129" s="961"/>
      <c r="AK129" s="962">
        <v>3758742</v>
      </c>
      <c r="AL129" s="960"/>
      <c r="AM129" s="960"/>
      <c r="AN129" s="960"/>
      <c r="AO129" s="961"/>
      <c r="AP129" s="1074"/>
      <c r="AQ129" s="1075"/>
      <c r="AR129" s="1075"/>
      <c r="AS129" s="1075"/>
      <c r="AT129" s="1076"/>
      <c r="AU129" s="232"/>
      <c r="AV129" s="232"/>
      <c r="AW129" s="232"/>
      <c r="AX129" s="1066" t="s">
        <v>467</v>
      </c>
      <c r="AY129" s="924"/>
      <c r="AZ129" s="924"/>
      <c r="BA129" s="924"/>
      <c r="BB129" s="924"/>
      <c r="BC129" s="924"/>
      <c r="BD129" s="924"/>
      <c r="BE129" s="925"/>
      <c r="BF129" s="1067" t="s">
        <v>121</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35" t="s">
        <v>468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469</v>
      </c>
      <c r="X130" s="1072"/>
      <c r="Y130" s="1072"/>
      <c r="Z130" s="1073"/>
      <c r="AA130" s="959">
        <v>396590</v>
      </c>
      <c r="AB130" s="960"/>
      <c r="AC130" s="960"/>
      <c r="AD130" s="960"/>
      <c r="AE130" s="961"/>
      <c r="AF130" s="962">
        <v>420975</v>
      </c>
      <c r="AG130" s="960"/>
      <c r="AH130" s="960"/>
      <c r="AI130" s="960"/>
      <c r="AJ130" s="961"/>
      <c r="AK130" s="962">
        <v>461538</v>
      </c>
      <c r="AL130" s="960"/>
      <c r="AM130" s="960"/>
      <c r="AN130" s="960"/>
      <c r="AO130" s="961"/>
      <c r="AP130" s="1074"/>
      <c r="AQ130" s="1075"/>
      <c r="AR130" s="1075"/>
      <c r="AS130" s="1075"/>
      <c r="AT130" s="1076"/>
      <c r="AU130" s="232"/>
      <c r="AV130" s="232"/>
      <c r="AW130" s="232"/>
      <c r="AX130" s="1066" t="s">
        <v>470</v>
      </c>
      <c r="AY130" s="924"/>
      <c r="AZ130" s="924"/>
      <c r="BA130" s="924"/>
      <c r="BB130" s="924"/>
      <c r="BC130" s="924"/>
      <c r="BD130" s="924"/>
      <c r="BE130" s="925"/>
      <c r="BF130" s="1102">
        <v>5.9</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1005">
        <v>3433328</v>
      </c>
      <c r="AB131" s="987"/>
      <c r="AC131" s="987"/>
      <c r="AD131" s="987"/>
      <c r="AE131" s="988"/>
      <c r="AF131" s="986">
        <v>3282819</v>
      </c>
      <c r="AG131" s="987"/>
      <c r="AH131" s="987"/>
      <c r="AI131" s="987"/>
      <c r="AJ131" s="988"/>
      <c r="AK131" s="986">
        <v>3297204</v>
      </c>
      <c r="AL131" s="987"/>
      <c r="AM131" s="987"/>
      <c r="AN131" s="987"/>
      <c r="AO131" s="988"/>
      <c r="AP131" s="1111"/>
      <c r="AQ131" s="1112"/>
      <c r="AR131" s="1112"/>
      <c r="AS131" s="1112"/>
      <c r="AT131" s="1113"/>
      <c r="AU131" s="232"/>
      <c r="AV131" s="232"/>
      <c r="AW131" s="232"/>
      <c r="AX131" s="1084" t="s">
        <v>472</v>
      </c>
      <c r="AY131" s="727"/>
      <c r="AZ131" s="727"/>
      <c r="BA131" s="727"/>
      <c r="BB131" s="727"/>
      <c r="BC131" s="727"/>
      <c r="BD131" s="727"/>
      <c r="BE131" s="1037"/>
      <c r="BF131" s="1085" t="s">
        <v>121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91" t="s">
        <v>473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474</v>
      </c>
      <c r="W132" s="1095"/>
      <c r="X132" s="1095"/>
      <c r="Y132" s="1095"/>
      <c r="Z132" s="1096"/>
      <c r="AA132" s="1097">
        <v>6.8922340069999999</v>
      </c>
      <c r="AB132" s="1098"/>
      <c r="AC132" s="1098"/>
      <c r="AD132" s="1098"/>
      <c r="AE132" s="1099"/>
      <c r="AF132" s="1100">
        <v>5.2940475850000004</v>
      </c>
      <c r="AG132" s="1098"/>
      <c r="AH132" s="1098"/>
      <c r="AI132" s="1098"/>
      <c r="AJ132" s="1099"/>
      <c r="AK132" s="1100">
        <v>5.7501446679999999</v>
      </c>
      <c r="AL132" s="1098"/>
      <c r="AM132" s="1098"/>
      <c r="AN132" s="1098"/>
      <c r="AO132" s="1099"/>
      <c r="AP132" s="1002"/>
      <c r="AQ132" s="1003"/>
      <c r="AR132" s="1003"/>
      <c r="AS132" s="1003"/>
      <c r="AT132" s="110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475</v>
      </c>
      <c r="W133" s="1078"/>
      <c r="X133" s="1078"/>
      <c r="Y133" s="1078"/>
      <c r="Z133" s="1079"/>
      <c r="AA133" s="1080">
        <v>5</v>
      </c>
      <c r="AB133" s="1081"/>
      <c r="AC133" s="1081"/>
      <c r="AD133" s="1081"/>
      <c r="AE133" s="1082"/>
      <c r="AF133" s="1080">
        <v>5.5</v>
      </c>
      <c r="AG133" s="1081"/>
      <c r="AH133" s="1081"/>
      <c r="AI133" s="1081"/>
      <c r="AJ133" s="1082"/>
      <c r="AK133" s="1080">
        <v>5.9</v>
      </c>
      <c r="AL133" s="1081"/>
      <c r="AM133" s="1081"/>
      <c r="AN133" s="1081"/>
      <c r="AO133" s="1082"/>
      <c r="AP133" s="1029"/>
      <c r="AQ133" s="1030"/>
      <c r="AR133" s="1030"/>
      <c r="AS133" s="1030"/>
      <c r="AT133" s="108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susI7jKbKNcZmOItmBZs7ln4HtdtJfxZb2EMey8TDXklSXXD3otm2jBal4HZ3NPhiFXZFuZgEVQR/a5xci1F+g==" saltValue="ybNWmpcaUAAUZaQeGuEa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476</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STtZqjMw0I4kXfYRNga19ttYi5teJsM6L3rWPRgYKrZyRWfHWDv4GeG2bRIPGBTM0aLXo0FpmolNrg/WPKQn8Q==" saltValue="Fc+uUYWAaNnrlFXHXOtN6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DKfWmomi56EfiAjzFbLtcnd33/9Wy87GBZWxLkByN/0brMu9kApqYczdQbM6VjP9o8FZjU7SQz+vChggvuycg==" saltValue="axJQW+fDlM2Dxznz4pmd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477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478</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479</v>
      </c>
      <c r="AP7" s="271"/>
      <c r="AQ7" s="272" t="s">
        <v>480</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481</v>
      </c>
      <c r="AQ8" s="278" t="s">
        <v>482</v>
      </c>
      <c r="AR8" s="279" t="s">
        <v>483</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7" t="s">
        <v>484</v>
      </c>
      <c r="AL9" s="1118"/>
      <c r="AM9" s="1118"/>
      <c r="AN9" s="1119"/>
      <c r="AO9" s="280">
        <v>1257761</v>
      </c>
      <c r="AP9" s="280">
        <v>212531</v>
      </c>
      <c r="AQ9" s="281">
        <v>143042</v>
      </c>
      <c r="AR9" s="282">
        <v>48.6</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7" t="s">
        <v>485</v>
      </c>
      <c r="AL10" s="1118"/>
      <c r="AM10" s="1118"/>
      <c r="AN10" s="1119"/>
      <c r="AO10" s="283">
        <v>193620</v>
      </c>
      <c r="AP10" s="283">
        <v>32717</v>
      </c>
      <c r="AQ10" s="284">
        <v>17233</v>
      </c>
      <c r="AR10" s="285">
        <v>89.9</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7" t="s">
        <v>486</v>
      </c>
      <c r="AL11" s="1118"/>
      <c r="AM11" s="1118"/>
      <c r="AN11" s="1119"/>
      <c r="AO11" s="283">
        <v>772</v>
      </c>
      <c r="AP11" s="283">
        <v>130</v>
      </c>
      <c r="AQ11" s="284">
        <v>1297</v>
      </c>
      <c r="AR11" s="285">
        <v>-90</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7" t="s">
        <v>487</v>
      </c>
      <c r="AL12" s="1118"/>
      <c r="AM12" s="1118"/>
      <c r="AN12" s="1119"/>
      <c r="AO12" s="283" t="s">
        <v>488</v>
      </c>
      <c r="AP12" s="283" t="s">
        <v>488</v>
      </c>
      <c r="AQ12" s="284" t="s">
        <v>488</v>
      </c>
      <c r="AR12" s="285" t="s">
        <v>488</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7" t="s">
        <v>489</v>
      </c>
      <c r="AL13" s="1118"/>
      <c r="AM13" s="1118"/>
      <c r="AN13" s="1119"/>
      <c r="AO13" s="283">
        <v>46342</v>
      </c>
      <c r="AP13" s="283">
        <v>7831</v>
      </c>
      <c r="AQ13" s="284">
        <v>5542</v>
      </c>
      <c r="AR13" s="285">
        <v>41.3</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7" t="s">
        <v>490</v>
      </c>
      <c r="AL14" s="1118"/>
      <c r="AM14" s="1118"/>
      <c r="AN14" s="1119"/>
      <c r="AO14" s="283">
        <v>112539</v>
      </c>
      <c r="AP14" s="283">
        <v>19016</v>
      </c>
      <c r="AQ14" s="284">
        <v>2886</v>
      </c>
      <c r="AR14" s="285">
        <v>558.9</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0" t="s">
        <v>491</v>
      </c>
      <c r="AL15" s="1121"/>
      <c r="AM15" s="1121"/>
      <c r="AN15" s="1122"/>
      <c r="AO15" s="283">
        <v>-107597</v>
      </c>
      <c r="AP15" s="283">
        <v>-18181</v>
      </c>
      <c r="AQ15" s="284">
        <v>-8856</v>
      </c>
      <c r="AR15" s="285">
        <v>105.3</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0" t="s">
        <v>177</v>
      </c>
      <c r="AL16" s="1121"/>
      <c r="AM16" s="1121"/>
      <c r="AN16" s="1122"/>
      <c r="AO16" s="283">
        <v>1503437</v>
      </c>
      <c r="AP16" s="283">
        <v>254045</v>
      </c>
      <c r="AQ16" s="284">
        <v>161143</v>
      </c>
      <c r="AR16" s="285">
        <v>57.7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492</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493</v>
      </c>
      <c r="AP20" s="292" t="s">
        <v>494</v>
      </c>
      <c r="AQ20" s="293" t="s">
        <v>495</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3" t="s">
        <v>496</v>
      </c>
      <c r="AL21" s="1124"/>
      <c r="AM21" s="1124"/>
      <c r="AN21" s="1125"/>
      <c r="AO21" s="296">
        <v>24.67</v>
      </c>
      <c r="AP21" s="297">
        <v>14.02</v>
      </c>
      <c r="AQ21" s="298">
        <v>10.65</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3" t="s">
        <v>497</v>
      </c>
      <c r="AL22" s="1124"/>
      <c r="AM22" s="1124"/>
      <c r="AN22" s="1125"/>
      <c r="AO22" s="301">
        <v>94.8</v>
      </c>
      <c r="AP22" s="302">
        <v>96.2</v>
      </c>
      <c r="AQ22" s="303">
        <v>-1.4</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14" t="s">
        <v>498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x14ac:dyDescent="0.15">
      <c r="A27" s="308"/>
      <c r="AO27" s="261"/>
      <c r="AP27" s="261"/>
      <c r="AQ27" s="261"/>
      <c r="AR27" s="261"/>
      <c r="AS27" s="261"/>
      <c r="AT27" s="261"/>
    </row>
    <row r="28" spans="1:46" ht="17.25" x14ac:dyDescent="0.15">
      <c r="A28" s="262" t="s">
        <v>499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500</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479</v>
      </c>
      <c r="AP30" s="271"/>
      <c r="AQ30" s="272" t="s">
        <v>480</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481</v>
      </c>
      <c r="AQ31" s="278" t="s">
        <v>482</v>
      </c>
      <c r="AR31" s="279" t="s">
        <v>483</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1" t="s">
        <v>501</v>
      </c>
      <c r="AL32" s="1132"/>
      <c r="AM32" s="1132"/>
      <c r="AN32" s="1133"/>
      <c r="AO32" s="311">
        <v>650246</v>
      </c>
      <c r="AP32" s="311">
        <v>109876</v>
      </c>
      <c r="AQ32" s="312">
        <v>81691</v>
      </c>
      <c r="AR32" s="313">
        <v>34.5</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1" t="s">
        <v>502</v>
      </c>
      <c r="AL33" s="1132"/>
      <c r="AM33" s="1132"/>
      <c r="AN33" s="1133"/>
      <c r="AO33" s="311" t="s">
        <v>488</v>
      </c>
      <c r="AP33" s="311" t="s">
        <v>488</v>
      </c>
      <c r="AQ33" s="312" t="s">
        <v>488</v>
      </c>
      <c r="AR33" s="313" t="s">
        <v>488</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1" t="s">
        <v>503</v>
      </c>
      <c r="AL34" s="1132"/>
      <c r="AM34" s="1132"/>
      <c r="AN34" s="1133"/>
      <c r="AO34" s="311" t="s">
        <v>488</v>
      </c>
      <c r="AP34" s="311" t="s">
        <v>488</v>
      </c>
      <c r="AQ34" s="312" t="s">
        <v>488</v>
      </c>
      <c r="AR34" s="313" t="s">
        <v>488</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1" t="s">
        <v>504</v>
      </c>
      <c r="AL35" s="1132"/>
      <c r="AM35" s="1132"/>
      <c r="AN35" s="1133"/>
      <c r="AO35" s="311">
        <v>211100</v>
      </c>
      <c r="AP35" s="311">
        <v>35671</v>
      </c>
      <c r="AQ35" s="312">
        <v>27672</v>
      </c>
      <c r="AR35" s="313">
        <v>28.9</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1" t="s">
        <v>505</v>
      </c>
      <c r="AL36" s="1132"/>
      <c r="AM36" s="1132"/>
      <c r="AN36" s="1133"/>
      <c r="AO36" s="311">
        <v>9116</v>
      </c>
      <c r="AP36" s="311">
        <v>1540</v>
      </c>
      <c r="AQ36" s="312">
        <v>4845</v>
      </c>
      <c r="AR36" s="313">
        <v>-68.2</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1" t="s">
        <v>506</v>
      </c>
      <c r="AL37" s="1132"/>
      <c r="AM37" s="1132"/>
      <c r="AN37" s="1133"/>
      <c r="AO37" s="311" t="s">
        <v>488</v>
      </c>
      <c r="AP37" s="311" t="s">
        <v>488</v>
      </c>
      <c r="AQ37" s="312">
        <v>448</v>
      </c>
      <c r="AR37" s="313" t="s">
        <v>488</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4" t="s">
        <v>507</v>
      </c>
      <c r="AL38" s="1135"/>
      <c r="AM38" s="1135"/>
      <c r="AN38" s="1136"/>
      <c r="AO38" s="314" t="s">
        <v>488</v>
      </c>
      <c r="AP38" s="314" t="s">
        <v>488</v>
      </c>
      <c r="AQ38" s="315">
        <v>4</v>
      </c>
      <c r="AR38" s="303" t="s">
        <v>488</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4" t="s">
        <v>508</v>
      </c>
      <c r="AL39" s="1135"/>
      <c r="AM39" s="1135"/>
      <c r="AN39" s="1136"/>
      <c r="AO39" s="311">
        <v>-219330</v>
      </c>
      <c r="AP39" s="311">
        <v>-37062</v>
      </c>
      <c r="AQ39" s="312">
        <v>-1961</v>
      </c>
      <c r="AR39" s="313">
        <v>1790</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1" t="s">
        <v>509</v>
      </c>
      <c r="AL40" s="1132"/>
      <c r="AM40" s="1132"/>
      <c r="AN40" s="1133"/>
      <c r="AO40" s="311">
        <v>-461538</v>
      </c>
      <c r="AP40" s="311">
        <v>-77989</v>
      </c>
      <c r="AQ40" s="312">
        <v>-75713</v>
      </c>
      <c r="AR40" s="313">
        <v>3</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7" t="s">
        <v>287</v>
      </c>
      <c r="AL41" s="1138"/>
      <c r="AM41" s="1138"/>
      <c r="AN41" s="1139"/>
      <c r="AO41" s="311">
        <v>189594</v>
      </c>
      <c r="AP41" s="311">
        <v>32037</v>
      </c>
      <c r="AQ41" s="312">
        <v>36985</v>
      </c>
      <c r="AR41" s="313">
        <v>-13.4</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511</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6" t="s">
        <v>479</v>
      </c>
      <c r="AN49" s="1128" t="s">
        <v>512</v>
      </c>
      <c r="AO49" s="1129"/>
      <c r="AP49" s="1129"/>
      <c r="AQ49" s="1129"/>
      <c r="AR49" s="1130"/>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7"/>
      <c r="AN50" s="327" t="s">
        <v>513</v>
      </c>
      <c r="AO50" s="328" t="s">
        <v>514</v>
      </c>
      <c r="AP50" s="329" t="s">
        <v>515</v>
      </c>
      <c r="AQ50" s="330" t="s">
        <v>516</v>
      </c>
      <c r="AR50" s="331" t="s">
        <v>517</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518</v>
      </c>
      <c r="AL51" s="324"/>
      <c r="AM51" s="332">
        <v>15423797</v>
      </c>
      <c r="AN51" s="333">
        <v>2403958</v>
      </c>
      <c r="AO51" s="334">
        <v>-28</v>
      </c>
      <c r="AP51" s="335">
        <v>126262</v>
      </c>
      <c r="AQ51" s="336">
        <v>10</v>
      </c>
      <c r="AR51" s="337">
        <v>-38</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519</v>
      </c>
      <c r="AM52" s="340">
        <v>2381297</v>
      </c>
      <c r="AN52" s="341">
        <v>371150</v>
      </c>
      <c r="AO52" s="342">
        <v>10.9</v>
      </c>
      <c r="AP52" s="343">
        <v>56769</v>
      </c>
      <c r="AQ52" s="344">
        <v>2.1</v>
      </c>
      <c r="AR52" s="345">
        <v>8.8000000000000007</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520</v>
      </c>
      <c r="AL53" s="324"/>
      <c r="AM53" s="332">
        <v>19246382</v>
      </c>
      <c r="AN53" s="333">
        <v>3088315</v>
      </c>
      <c r="AO53" s="334">
        <v>28.5</v>
      </c>
      <c r="AP53" s="335">
        <v>126525</v>
      </c>
      <c r="AQ53" s="336">
        <v>0.2</v>
      </c>
      <c r="AR53" s="337">
        <v>28.3</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519</v>
      </c>
      <c r="AM54" s="340">
        <v>2129501</v>
      </c>
      <c r="AN54" s="341">
        <v>341704</v>
      </c>
      <c r="AO54" s="342">
        <v>-7.9</v>
      </c>
      <c r="AP54" s="343">
        <v>67052</v>
      </c>
      <c r="AQ54" s="344">
        <v>18.100000000000001</v>
      </c>
      <c r="AR54" s="345">
        <v>-26</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521</v>
      </c>
      <c r="AL55" s="324"/>
      <c r="AM55" s="332">
        <v>4432146</v>
      </c>
      <c r="AN55" s="333">
        <v>726820</v>
      </c>
      <c r="AO55" s="334">
        <v>-76.5</v>
      </c>
      <c r="AP55" s="335">
        <v>122054</v>
      </c>
      <c r="AQ55" s="336">
        <v>-3.5</v>
      </c>
      <c r="AR55" s="337">
        <v>-73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519</v>
      </c>
      <c r="AM56" s="340">
        <v>662513</v>
      </c>
      <c r="AN56" s="341">
        <v>108644</v>
      </c>
      <c r="AO56" s="342">
        <v>-68.2</v>
      </c>
      <c r="AP56" s="343">
        <v>68298</v>
      </c>
      <c r="AQ56" s="344">
        <v>1.9</v>
      </c>
      <c r="AR56" s="345">
        <v>-70.099999999999994</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522</v>
      </c>
      <c r="AL57" s="324"/>
      <c r="AM57" s="332">
        <v>5233035</v>
      </c>
      <c r="AN57" s="333">
        <v>874797</v>
      </c>
      <c r="AO57" s="334">
        <v>20.399999999999999</v>
      </c>
      <c r="AP57" s="335">
        <v>111644</v>
      </c>
      <c r="AQ57" s="336">
        <v>-8.5</v>
      </c>
      <c r="AR57" s="337">
        <v>28.9</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519</v>
      </c>
      <c r="AM58" s="340">
        <v>1598142</v>
      </c>
      <c r="AN58" s="341">
        <v>267158</v>
      </c>
      <c r="AO58" s="342">
        <v>145.9</v>
      </c>
      <c r="AP58" s="343">
        <v>66606</v>
      </c>
      <c r="AQ58" s="344">
        <v>-2.5</v>
      </c>
      <c r="AR58" s="345">
        <v>148.4</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523</v>
      </c>
      <c r="AL59" s="324"/>
      <c r="AM59" s="332">
        <v>5650395</v>
      </c>
      <c r="AN59" s="333">
        <v>954781</v>
      </c>
      <c r="AO59" s="334">
        <v>9.1</v>
      </c>
      <c r="AP59" s="335">
        <v>127917</v>
      </c>
      <c r="AQ59" s="336">
        <v>14.6</v>
      </c>
      <c r="AR59" s="337">
        <v>-5.5</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519</v>
      </c>
      <c r="AM60" s="340">
        <v>1154867</v>
      </c>
      <c r="AN60" s="341">
        <v>195145</v>
      </c>
      <c r="AO60" s="342">
        <v>-27</v>
      </c>
      <c r="AP60" s="343">
        <v>69746</v>
      </c>
      <c r="AQ60" s="344">
        <v>4.7</v>
      </c>
      <c r="AR60" s="345">
        <v>-31.7</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524</v>
      </c>
      <c r="AL61" s="346"/>
      <c r="AM61" s="347">
        <v>9997151</v>
      </c>
      <c r="AN61" s="348">
        <v>1609734</v>
      </c>
      <c r="AO61" s="349">
        <v>-9.3000000000000007</v>
      </c>
      <c r="AP61" s="350">
        <v>122880</v>
      </c>
      <c r="AQ61" s="351">
        <v>2.6</v>
      </c>
      <c r="AR61" s="337">
        <v>-11.9</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519</v>
      </c>
      <c r="AM62" s="340">
        <v>1585264</v>
      </c>
      <c r="AN62" s="341">
        <v>256760</v>
      </c>
      <c r="AO62" s="342">
        <v>10.7</v>
      </c>
      <c r="AP62" s="343">
        <v>65694</v>
      </c>
      <c r="AQ62" s="344">
        <v>4.9000000000000004</v>
      </c>
      <c r="AR62" s="345">
        <v>5.8</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OshLkXyXgJ24UE8Hsr4DQe+DqS9dmkaqEYL2kUqHekJofI76ypcUaQicHX311P7AuAci0RWMm1MeJ7DWmQViyw==" saltValue="ylDdsgg2D14Q/cI+W6Za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476</v>
      </c>
    </row>
    <row r="121" spans="125:125" ht="13.5" hidden="1" customHeight="1" x14ac:dyDescent="0.15">
      <c r="DU121" s="258"/>
    </row>
  </sheetData>
  <sheetProtection algorithmName="SHA-512" hashValue="qzj2YPdbFalEVeWbMicSfwvisvsDsR1THekTzZNKwi6N4cYLKEq1zN81R+NR/RZ5ELnLbwPRqyCrT8HASeOlXQ==" saltValue="zURstYN/Ei1Xj6wEpAk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sheetData>
  <sheetProtection algorithmName="SHA-512" hashValue="5OsTgoHVkwyEPV98PnLVMuW8Qa+kCi395zzD8UHdjvRX7LlSqFCFqYjvL8PHDWG72DUzgycC9r9RN/YzjLfT+Q==" saltValue="m6AbIJevgPc9GxcBM/bh7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0" t="s">
        <v>3</v>
      </c>
      <c r="D47" s="1140"/>
      <c r="E47" s="1141"/>
      <c r="F47" s="11">
        <v>395.38</v>
      </c>
      <c r="G47" s="12">
        <v>364.38</v>
      </c>
      <c r="H47" s="12">
        <v>333.88</v>
      </c>
      <c r="I47" s="12">
        <v>327.14</v>
      </c>
      <c r="J47" s="13">
        <v>309.60000000000002</v>
      </c>
    </row>
    <row r="48" spans="2:10" ht="57.75" customHeight="1" x14ac:dyDescent="0.15">
      <c r="B48" s="14"/>
      <c r="C48" s="1142" t="s">
        <v>4</v>
      </c>
      <c r="D48" s="1142"/>
      <c r="E48" s="1143"/>
      <c r="F48" s="15">
        <v>5.1100000000000003</v>
      </c>
      <c r="G48" s="16">
        <v>5.22</v>
      </c>
      <c r="H48" s="16">
        <v>4.1399999999999997</v>
      </c>
      <c r="I48" s="16">
        <v>4.07</v>
      </c>
      <c r="J48" s="17">
        <v>3.61</v>
      </c>
    </row>
    <row r="49" spans="2:10" ht="57.75" customHeight="1" thickBot="1" x14ac:dyDescent="0.2">
      <c r="B49" s="18"/>
      <c r="C49" s="1144" t="s">
        <v>5</v>
      </c>
      <c r="D49" s="1144"/>
      <c r="E49" s="1145"/>
      <c r="F49" s="19" t="s">
        <v>531</v>
      </c>
      <c r="G49" s="20" t="s">
        <v>532</v>
      </c>
      <c r="H49" s="20" t="s">
        <v>533</v>
      </c>
      <c r="I49" s="20" t="s">
        <v>534</v>
      </c>
      <c r="J49" s="21" t="s">
        <v>535</v>
      </c>
    </row>
    <row r="50" spans="2:10" x14ac:dyDescent="0.15"/>
  </sheetData>
  <sheetProtection algorithmName="SHA-512" hashValue="RnWpnbLLe5QotWZDcSlBD6dKpouTR6+F31AEKe1NZp0lAPiKq3VWKeGkg1nKn3UC2kxFpVhRYGoWmYJK/lJoLg==" saltValue="rtSq27yRsu2IK+vbYI/t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2" t="s">
        <v>536</v>
      </c>
      <c r="D34" s="1152"/>
      <c r="E34" s="1153"/>
      <c r="F34" s="32" t="s">
        <v>488</v>
      </c>
      <c r="G34" s="33" t="s">
        <v>488</v>
      </c>
      <c r="H34" s="33" t="s">
        <v>488</v>
      </c>
      <c r="I34" s="33">
        <v>7.41</v>
      </c>
      <c r="J34" s="34">
        <v>5.92</v>
      </c>
      <c r="K34" s="22"/>
      <c r="L34" s="22"/>
      <c r="M34" s="22"/>
      <c r="N34" s="22"/>
      <c r="O34" s="22"/>
      <c r="P34" s="22"/>
    </row>
    <row r="35" spans="1:16" ht="39" customHeight="1" x14ac:dyDescent="0.15">
      <c r="A35" s="22"/>
      <c r="B35" s="35"/>
      <c r="C35" s="1146" t="s">
        <v>537</v>
      </c>
      <c r="D35" s="1147"/>
      <c r="E35" s="1148"/>
      <c r="F35" s="36">
        <v>5.0999999999999996</v>
      </c>
      <c r="G35" s="37">
        <v>5.21</v>
      </c>
      <c r="H35" s="37">
        <v>4.13</v>
      </c>
      <c r="I35" s="37">
        <v>4.07</v>
      </c>
      <c r="J35" s="38">
        <v>3.61</v>
      </c>
      <c r="K35" s="22"/>
      <c r="L35" s="22"/>
      <c r="M35" s="22"/>
      <c r="N35" s="22"/>
      <c r="O35" s="22"/>
      <c r="P35" s="22"/>
    </row>
    <row r="36" spans="1:16" ht="39" customHeight="1" x14ac:dyDescent="0.15">
      <c r="A36" s="22"/>
      <c r="B36" s="35"/>
      <c r="C36" s="1146" t="s">
        <v>538</v>
      </c>
      <c r="D36" s="1147"/>
      <c r="E36" s="1148"/>
      <c r="F36" s="36">
        <v>0.56000000000000005</v>
      </c>
      <c r="G36" s="37">
        <v>1.07</v>
      </c>
      <c r="H36" s="37">
        <v>1</v>
      </c>
      <c r="I36" s="37">
        <v>1.02</v>
      </c>
      <c r="J36" s="38">
        <v>0.87</v>
      </c>
      <c r="K36" s="22"/>
      <c r="L36" s="22"/>
      <c r="M36" s="22"/>
      <c r="N36" s="22"/>
      <c r="O36" s="22"/>
      <c r="P36" s="22"/>
    </row>
    <row r="37" spans="1:16" ht="39" customHeight="1" x14ac:dyDescent="0.15">
      <c r="A37" s="22"/>
      <c r="B37" s="35"/>
      <c r="C37" s="1146" t="s">
        <v>539</v>
      </c>
      <c r="D37" s="1147"/>
      <c r="E37" s="1148"/>
      <c r="F37" s="36" t="s">
        <v>488</v>
      </c>
      <c r="G37" s="37" t="s">
        <v>488</v>
      </c>
      <c r="H37" s="37" t="s">
        <v>488</v>
      </c>
      <c r="I37" s="37">
        <v>0.23</v>
      </c>
      <c r="J37" s="38">
        <v>0.45</v>
      </c>
      <c r="K37" s="22"/>
      <c r="L37" s="22"/>
      <c r="M37" s="22"/>
      <c r="N37" s="22"/>
      <c r="O37" s="22"/>
      <c r="P37" s="22"/>
    </row>
    <row r="38" spans="1:16" ht="39" customHeight="1" x14ac:dyDescent="0.15">
      <c r="A38" s="22"/>
      <c r="B38" s="35"/>
      <c r="C38" s="1146" t="s">
        <v>540</v>
      </c>
      <c r="D38" s="1147"/>
      <c r="E38" s="1148"/>
      <c r="F38" s="36">
        <v>0.69</v>
      </c>
      <c r="G38" s="37">
        <v>0.59</v>
      </c>
      <c r="H38" s="37">
        <v>0.44</v>
      </c>
      <c r="I38" s="37">
        <v>0.55000000000000004</v>
      </c>
      <c r="J38" s="38">
        <v>0.11</v>
      </c>
      <c r="K38" s="22"/>
      <c r="L38" s="22"/>
      <c r="M38" s="22"/>
      <c r="N38" s="22"/>
      <c r="O38" s="22"/>
      <c r="P38" s="22"/>
    </row>
    <row r="39" spans="1:16" ht="39" customHeight="1" x14ac:dyDescent="0.15">
      <c r="A39" s="22"/>
      <c r="B39" s="35"/>
      <c r="C39" s="1146" t="s">
        <v>541</v>
      </c>
      <c r="D39" s="1147"/>
      <c r="E39" s="1148"/>
      <c r="F39" s="36">
        <v>0.04</v>
      </c>
      <c r="G39" s="37">
        <v>0</v>
      </c>
      <c r="H39" s="37">
        <v>0.01</v>
      </c>
      <c r="I39" s="37">
        <v>0.01</v>
      </c>
      <c r="J39" s="38">
        <v>0.01</v>
      </c>
      <c r="K39" s="22"/>
      <c r="L39" s="22"/>
      <c r="M39" s="22"/>
      <c r="N39" s="22"/>
      <c r="O39" s="22"/>
      <c r="P39" s="22"/>
    </row>
    <row r="40" spans="1:16" ht="39" customHeight="1" x14ac:dyDescent="0.15">
      <c r="A40" s="22"/>
      <c r="B40" s="35"/>
      <c r="C40" s="1146" t="s">
        <v>542</v>
      </c>
      <c r="D40" s="1147"/>
      <c r="E40" s="1148"/>
      <c r="F40" s="36">
        <v>0</v>
      </c>
      <c r="G40" s="37">
        <v>0</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543</v>
      </c>
      <c r="D42" s="1147"/>
      <c r="E42" s="1148"/>
      <c r="F42" s="36" t="s">
        <v>488</v>
      </c>
      <c r="G42" s="37" t="s">
        <v>488</v>
      </c>
      <c r="H42" s="37" t="s">
        <v>488</v>
      </c>
      <c r="I42" s="37" t="s">
        <v>488</v>
      </c>
      <c r="J42" s="38" t="s">
        <v>488</v>
      </c>
      <c r="K42" s="22"/>
      <c r="L42" s="22"/>
      <c r="M42" s="22"/>
      <c r="N42" s="22"/>
      <c r="O42" s="22"/>
      <c r="P42" s="22"/>
    </row>
    <row r="43" spans="1:16" ht="39" customHeight="1" thickBot="1" x14ac:dyDescent="0.2">
      <c r="A43" s="22"/>
      <c r="B43" s="40"/>
      <c r="C43" s="1149" t="s">
        <v>544</v>
      </c>
      <c r="D43" s="1150"/>
      <c r="E43" s="1151"/>
      <c r="F43" s="41">
        <v>3.85</v>
      </c>
      <c r="G43" s="42">
        <v>7.82</v>
      </c>
      <c r="H43" s="42">
        <v>7.51</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XiS67lYtq7q8vOdZvveSTei9nJ05wK+ENfeuk1CxF2EfafVT7epyPQOSSon8p6iK6y1dVf2HhKs3soqBsYgwQ==" saltValue="6F7UscU2BlasAQa4E3Va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317</v>
      </c>
      <c r="L45" s="60">
        <v>381</v>
      </c>
      <c r="M45" s="60">
        <v>558</v>
      </c>
      <c r="N45" s="60">
        <v>597</v>
      </c>
      <c r="O45" s="61">
        <v>650</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488</v>
      </c>
      <c r="L46" s="64" t="s">
        <v>488</v>
      </c>
      <c r="M46" s="64" t="s">
        <v>488</v>
      </c>
      <c r="N46" s="64" t="s">
        <v>488</v>
      </c>
      <c r="O46" s="65" t="s">
        <v>488</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488</v>
      </c>
      <c r="L47" s="64" t="s">
        <v>488</v>
      </c>
      <c r="M47" s="64" t="s">
        <v>488</v>
      </c>
      <c r="N47" s="64" t="s">
        <v>488</v>
      </c>
      <c r="O47" s="65" t="s">
        <v>488</v>
      </c>
      <c r="P47" s="48"/>
      <c r="Q47" s="48"/>
      <c r="R47" s="48"/>
      <c r="S47" s="48"/>
      <c r="T47" s="48"/>
      <c r="U47" s="48"/>
    </row>
    <row r="48" spans="1:21" ht="30.75" customHeight="1" x14ac:dyDescent="0.15">
      <c r="A48" s="48"/>
      <c r="B48" s="1156"/>
      <c r="C48" s="1157"/>
      <c r="D48" s="62"/>
      <c r="E48" s="1162" t="s">
        <v>13</v>
      </c>
      <c r="F48" s="1162"/>
      <c r="G48" s="1162"/>
      <c r="H48" s="1162"/>
      <c r="I48" s="1162"/>
      <c r="J48" s="1163"/>
      <c r="K48" s="63">
        <v>216</v>
      </c>
      <c r="L48" s="64">
        <v>195</v>
      </c>
      <c r="M48" s="64">
        <v>171</v>
      </c>
      <c r="N48" s="64">
        <v>198</v>
      </c>
      <c r="O48" s="65">
        <v>211</v>
      </c>
      <c r="P48" s="48"/>
      <c r="Q48" s="48"/>
      <c r="R48" s="48"/>
      <c r="S48" s="48"/>
      <c r="T48" s="48"/>
      <c r="U48" s="48"/>
    </row>
    <row r="49" spans="1:21" ht="30.75" customHeight="1" x14ac:dyDescent="0.15">
      <c r="A49" s="48"/>
      <c r="B49" s="1156"/>
      <c r="C49" s="1157"/>
      <c r="D49" s="62"/>
      <c r="E49" s="1162" t="s">
        <v>14</v>
      </c>
      <c r="F49" s="1162"/>
      <c r="G49" s="1162"/>
      <c r="H49" s="1162"/>
      <c r="I49" s="1162"/>
      <c r="J49" s="1163"/>
      <c r="K49" s="63">
        <v>4</v>
      </c>
      <c r="L49" s="64">
        <v>5</v>
      </c>
      <c r="M49" s="64">
        <v>8</v>
      </c>
      <c r="N49" s="64">
        <v>9</v>
      </c>
      <c r="O49" s="65">
        <v>9</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488</v>
      </c>
      <c r="L50" s="64" t="s">
        <v>488</v>
      </c>
      <c r="M50" s="64" t="s">
        <v>488</v>
      </c>
      <c r="N50" s="64" t="s">
        <v>488</v>
      </c>
      <c r="O50" s="65" t="s">
        <v>488</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488</v>
      </c>
      <c r="L51" s="64" t="s">
        <v>488</v>
      </c>
      <c r="M51" s="64" t="s">
        <v>488</v>
      </c>
      <c r="N51" s="64" t="s">
        <v>488</v>
      </c>
      <c r="O51" s="65" t="s">
        <v>488</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437</v>
      </c>
      <c r="L52" s="64">
        <v>469</v>
      </c>
      <c r="M52" s="64">
        <v>500</v>
      </c>
      <c r="N52" s="64">
        <v>629</v>
      </c>
      <c r="O52" s="65">
        <v>680</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100</v>
      </c>
      <c r="L53" s="69">
        <v>112</v>
      </c>
      <c r="M53" s="69">
        <v>237</v>
      </c>
      <c r="N53" s="69">
        <v>175</v>
      </c>
      <c r="O53" s="70">
        <v>190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S/X44tFKgrsaHXCvvrWvzz/nfiUAnXYII06B3tKMdkCQw79rqYDRRl2HL6stp2KhVPWh5avOHW19NOyWaMY+w==" saltValue="DatnH5utwEQRmYwvV5xZ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5" t="s">
        <v>30</v>
      </c>
      <c r="C41" s="1186"/>
      <c r="D41" s="105"/>
      <c r="E41" s="1191" t="s">
        <v>31</v>
      </c>
      <c r="F41" s="1191"/>
      <c r="G41" s="1191"/>
      <c r="H41" s="1192"/>
      <c r="I41" s="354">
        <v>5873</v>
      </c>
      <c r="J41" s="355">
        <v>6113</v>
      </c>
      <c r="K41" s="355">
        <v>6902</v>
      </c>
      <c r="L41" s="355">
        <v>7315</v>
      </c>
      <c r="M41" s="356">
        <v>8257</v>
      </c>
    </row>
    <row r="42" spans="2:13" ht="27.75" customHeight="1" x14ac:dyDescent="0.15">
      <c r="B42" s="1187"/>
      <c r="C42" s="1188"/>
      <c r="D42" s="106"/>
      <c r="E42" s="1193" t="s">
        <v>32</v>
      </c>
      <c r="F42" s="1193"/>
      <c r="G42" s="1193"/>
      <c r="H42" s="1194"/>
      <c r="I42" s="357" t="s">
        <v>488</v>
      </c>
      <c r="J42" s="358" t="s">
        <v>488</v>
      </c>
      <c r="K42" s="358" t="s">
        <v>488</v>
      </c>
      <c r="L42" s="358" t="s">
        <v>488</v>
      </c>
      <c r="M42" s="359" t="s">
        <v>488</v>
      </c>
    </row>
    <row r="43" spans="2:13" ht="27.75" customHeight="1" x14ac:dyDescent="0.15">
      <c r="B43" s="1187"/>
      <c r="C43" s="1188"/>
      <c r="D43" s="106"/>
      <c r="E43" s="1193" t="s">
        <v>33</v>
      </c>
      <c r="F43" s="1193"/>
      <c r="G43" s="1193"/>
      <c r="H43" s="1194"/>
      <c r="I43" s="357">
        <v>2763</v>
      </c>
      <c r="J43" s="358">
        <v>2570</v>
      </c>
      <c r="K43" s="358">
        <v>2326</v>
      </c>
      <c r="L43" s="358">
        <v>2136</v>
      </c>
      <c r="M43" s="359">
        <v>2459</v>
      </c>
    </row>
    <row r="44" spans="2:13" ht="27.75" customHeight="1" x14ac:dyDescent="0.15">
      <c r="B44" s="1187"/>
      <c r="C44" s="1188"/>
      <c r="D44" s="106"/>
      <c r="E44" s="1193" t="s">
        <v>34</v>
      </c>
      <c r="F44" s="1193"/>
      <c r="G44" s="1193"/>
      <c r="H44" s="1194"/>
      <c r="I44" s="357">
        <v>32</v>
      </c>
      <c r="J44" s="358">
        <v>39</v>
      </c>
      <c r="K44" s="358">
        <v>37</v>
      </c>
      <c r="L44" s="358">
        <v>33</v>
      </c>
      <c r="M44" s="359">
        <v>34</v>
      </c>
    </row>
    <row r="45" spans="2:13" ht="27.75" customHeight="1" x14ac:dyDescent="0.15">
      <c r="B45" s="1187"/>
      <c r="C45" s="1188"/>
      <c r="D45" s="106"/>
      <c r="E45" s="1193" t="s">
        <v>35</v>
      </c>
      <c r="F45" s="1193"/>
      <c r="G45" s="1193"/>
      <c r="H45" s="1194"/>
      <c r="I45" s="357">
        <v>735</v>
      </c>
      <c r="J45" s="358">
        <v>652</v>
      </c>
      <c r="K45" s="358">
        <v>654</v>
      </c>
      <c r="L45" s="358">
        <v>619</v>
      </c>
      <c r="M45" s="359">
        <v>612</v>
      </c>
    </row>
    <row r="46" spans="2:13" ht="27.75" customHeight="1" x14ac:dyDescent="0.15">
      <c r="B46" s="1187"/>
      <c r="C46" s="1188"/>
      <c r="D46" s="107"/>
      <c r="E46" s="1193" t="s">
        <v>36</v>
      </c>
      <c r="F46" s="1193"/>
      <c r="G46" s="1193"/>
      <c r="H46" s="1194"/>
      <c r="I46" s="357" t="s">
        <v>488</v>
      </c>
      <c r="J46" s="358" t="s">
        <v>488</v>
      </c>
      <c r="K46" s="358" t="s">
        <v>488</v>
      </c>
      <c r="L46" s="358" t="s">
        <v>488</v>
      </c>
      <c r="M46" s="359" t="s">
        <v>488</v>
      </c>
    </row>
    <row r="47" spans="2:13" ht="27.75" customHeight="1" x14ac:dyDescent="0.15">
      <c r="B47" s="1187"/>
      <c r="C47" s="1188"/>
      <c r="D47" s="108"/>
      <c r="E47" s="1195" t="s">
        <v>37</v>
      </c>
      <c r="F47" s="1196"/>
      <c r="G47" s="1196"/>
      <c r="H47" s="1197"/>
      <c r="I47" s="357" t="s">
        <v>488</v>
      </c>
      <c r="J47" s="358" t="s">
        <v>488</v>
      </c>
      <c r="K47" s="358" t="s">
        <v>488</v>
      </c>
      <c r="L47" s="358" t="s">
        <v>488</v>
      </c>
      <c r="M47" s="359" t="s">
        <v>488</v>
      </c>
    </row>
    <row r="48" spans="2:13" ht="27.75" customHeight="1" x14ac:dyDescent="0.15">
      <c r="B48" s="1187"/>
      <c r="C48" s="1188"/>
      <c r="D48" s="106"/>
      <c r="E48" s="1193" t="s">
        <v>38</v>
      </c>
      <c r="F48" s="1193"/>
      <c r="G48" s="1193"/>
      <c r="H48" s="1194"/>
      <c r="I48" s="357" t="s">
        <v>488</v>
      </c>
      <c r="J48" s="358" t="s">
        <v>488</v>
      </c>
      <c r="K48" s="358" t="s">
        <v>488</v>
      </c>
      <c r="L48" s="358" t="s">
        <v>488</v>
      </c>
      <c r="M48" s="359" t="s">
        <v>488</v>
      </c>
    </row>
    <row r="49" spans="2:13" ht="27.75" customHeight="1" x14ac:dyDescent="0.15">
      <c r="B49" s="1189"/>
      <c r="C49" s="1190"/>
      <c r="D49" s="106"/>
      <c r="E49" s="1193" t="s">
        <v>39</v>
      </c>
      <c r="F49" s="1193"/>
      <c r="G49" s="1193"/>
      <c r="H49" s="1194"/>
      <c r="I49" s="357" t="s">
        <v>488</v>
      </c>
      <c r="J49" s="358" t="s">
        <v>488</v>
      </c>
      <c r="K49" s="358" t="s">
        <v>488</v>
      </c>
      <c r="L49" s="358" t="s">
        <v>488</v>
      </c>
      <c r="M49" s="359" t="s">
        <v>488</v>
      </c>
    </row>
    <row r="50" spans="2:13" ht="27.75" customHeight="1" x14ac:dyDescent="0.15">
      <c r="B50" s="1198" t="s">
        <v>40</v>
      </c>
      <c r="C50" s="1199"/>
      <c r="D50" s="109"/>
      <c r="E50" s="1193" t="s">
        <v>41</v>
      </c>
      <c r="F50" s="1193"/>
      <c r="G50" s="1193"/>
      <c r="H50" s="1194"/>
      <c r="I50" s="357">
        <v>19426</v>
      </c>
      <c r="J50" s="358">
        <v>18001</v>
      </c>
      <c r="K50" s="358">
        <v>18243</v>
      </c>
      <c r="L50" s="358">
        <v>18237</v>
      </c>
      <c r="M50" s="359">
        <v>18523</v>
      </c>
    </row>
    <row r="51" spans="2:13" ht="27.75" customHeight="1" x14ac:dyDescent="0.15">
      <c r="B51" s="1187"/>
      <c r="C51" s="1188"/>
      <c r="D51" s="106"/>
      <c r="E51" s="1193" t="s">
        <v>42</v>
      </c>
      <c r="F51" s="1193"/>
      <c r="G51" s="1193"/>
      <c r="H51" s="1194"/>
      <c r="I51" s="357">
        <v>2426</v>
      </c>
      <c r="J51" s="358">
        <v>3247</v>
      </c>
      <c r="K51" s="358">
        <v>2515</v>
      </c>
      <c r="L51" s="358">
        <v>1811</v>
      </c>
      <c r="M51" s="359">
        <v>1164</v>
      </c>
    </row>
    <row r="52" spans="2:13" ht="27.75" customHeight="1" x14ac:dyDescent="0.15">
      <c r="B52" s="1189"/>
      <c r="C52" s="1190"/>
      <c r="D52" s="106"/>
      <c r="E52" s="1193" t="s">
        <v>43</v>
      </c>
      <c r="F52" s="1193"/>
      <c r="G52" s="1193"/>
      <c r="H52" s="1194"/>
      <c r="I52" s="357">
        <v>3947</v>
      </c>
      <c r="J52" s="358">
        <v>4365</v>
      </c>
      <c r="K52" s="358">
        <v>4689</v>
      </c>
      <c r="L52" s="358">
        <v>5358</v>
      </c>
      <c r="M52" s="359">
        <v>5010</v>
      </c>
    </row>
    <row r="53" spans="2:13" ht="27.75" customHeight="1" thickBot="1" x14ac:dyDescent="0.2">
      <c r="B53" s="1200" t="s">
        <v>19</v>
      </c>
      <c r="C53" s="1201"/>
      <c r="D53" s="110"/>
      <c r="E53" s="1202" t="s">
        <v>44</v>
      </c>
      <c r="F53" s="1202"/>
      <c r="G53" s="1202"/>
      <c r="H53" s="1203"/>
      <c r="I53" s="360">
        <v>-16397</v>
      </c>
      <c r="J53" s="361">
        <v>-16239</v>
      </c>
      <c r="K53" s="361">
        <v>-15527</v>
      </c>
      <c r="L53" s="361">
        <v>-15303</v>
      </c>
      <c r="M53" s="362">
        <v>-13336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McgTYvcURG5vJdrZu71UZXd68Nu9ZiNDhbjkAvVrrN7BU8B0wcvfbz28ojWrhlS7cGgVTQH7xbpHXUQ6f+Yqw==" saltValue="6dCCxAqLpeo/xgQ5OxR5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09" t="s">
        <v>46</v>
      </c>
      <c r="D55" s="1209"/>
      <c r="E55" s="1210"/>
      <c r="F55" s="122">
        <v>12787</v>
      </c>
      <c r="G55" s="122">
        <v>12116</v>
      </c>
      <c r="H55" s="123">
        <v>11637</v>
      </c>
    </row>
    <row r="56" spans="2:8" ht="52.5" customHeight="1" x14ac:dyDescent="0.15">
      <c r="B56" s="124"/>
      <c r="C56" s="1211" t="s">
        <v>47</v>
      </c>
      <c r="D56" s="1211"/>
      <c r="E56" s="1212"/>
      <c r="F56" s="125">
        <v>15</v>
      </c>
      <c r="G56" s="125">
        <v>15</v>
      </c>
      <c r="H56" s="126">
        <v>15</v>
      </c>
    </row>
    <row r="57" spans="2:8" ht="53.25" customHeight="1" x14ac:dyDescent="0.15">
      <c r="B57" s="124"/>
      <c r="C57" s="1213" t="s">
        <v>48</v>
      </c>
      <c r="D57" s="1213"/>
      <c r="E57" s="1214"/>
      <c r="F57" s="127">
        <v>4825</v>
      </c>
      <c r="G57" s="127">
        <v>5475</v>
      </c>
      <c r="H57" s="128">
        <v>6225</v>
      </c>
    </row>
    <row r="58" spans="2:8" ht="45.75" customHeight="1" x14ac:dyDescent="0.15">
      <c r="B58" s="129"/>
      <c r="C58" s="1204" t="s">
        <v>560</v>
      </c>
      <c r="D58" s="1205"/>
      <c r="E58" s="1206"/>
      <c r="F58" s="363">
        <v>3718</v>
      </c>
      <c r="G58" s="130">
        <v>4498</v>
      </c>
      <c r="H58" s="131">
        <v>5277</v>
      </c>
    </row>
    <row r="59" spans="2:8" ht="45.75" customHeight="1" x14ac:dyDescent="0.15">
      <c r="B59" s="129"/>
      <c r="C59" s="1204" t="s">
        <v>561</v>
      </c>
      <c r="D59" s="1205"/>
      <c r="E59" s="1206"/>
      <c r="F59" s="363">
        <v>853</v>
      </c>
      <c r="G59" s="130">
        <v>646</v>
      </c>
      <c r="H59" s="131">
        <v>677</v>
      </c>
    </row>
    <row r="60" spans="2:8" ht="45.75" customHeight="1" x14ac:dyDescent="0.15">
      <c r="B60" s="129"/>
      <c r="C60" s="1204" t="s">
        <v>562</v>
      </c>
      <c r="D60" s="1205"/>
      <c r="E60" s="1206"/>
      <c r="F60" s="363">
        <v>41</v>
      </c>
      <c r="G60" s="130">
        <v>132</v>
      </c>
      <c r="H60" s="131">
        <v>123</v>
      </c>
    </row>
    <row r="61" spans="2:8" ht="45.75" customHeight="1" x14ac:dyDescent="0.15">
      <c r="B61" s="129"/>
      <c r="C61" s="1204" t="s">
        <v>563</v>
      </c>
      <c r="D61" s="1205"/>
      <c r="E61" s="1206"/>
      <c r="F61" s="363">
        <v>132</v>
      </c>
      <c r="G61" s="130">
        <v>132</v>
      </c>
      <c r="H61" s="131">
        <v>119</v>
      </c>
    </row>
    <row r="62" spans="2:8" ht="45.75" customHeight="1" thickBot="1" x14ac:dyDescent="0.2">
      <c r="B62" s="132"/>
      <c r="C62" s="1204" t="s">
        <v>564</v>
      </c>
      <c r="D62" s="1205"/>
      <c r="E62" s="1206"/>
      <c r="F62" s="364">
        <v>18</v>
      </c>
      <c r="G62" s="130">
        <v>18</v>
      </c>
      <c r="H62" s="133">
        <v>29</v>
      </c>
    </row>
    <row r="63" spans="2:8" ht="52.5" customHeight="1" thickBot="1" x14ac:dyDescent="0.2">
      <c r="B63" s="134"/>
      <c r="C63" s="1207" t="s">
        <v>49</v>
      </c>
      <c r="D63" s="1207"/>
      <c r="E63" s="1208"/>
      <c r="F63" s="135">
        <v>17627</v>
      </c>
      <c r="G63" s="135">
        <v>17607</v>
      </c>
      <c r="H63" s="136">
        <v>17877</v>
      </c>
    </row>
    <row r="64" spans="2:8" x14ac:dyDescent="0.15"/>
  </sheetData>
  <sheetProtection algorithmName="SHA-512" hashValue="nbZXOtrYR1nMMJjkQaX6mR7CI/Lop6N67mpvbc/pf9MuzMhNbl9XlU0numwJZd2pM7IQyzygKPYjxUDPOg1H/A==" saltValue="l+yjIw6qbGkljTqknpQs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525</v>
      </c>
      <c r="G2" s="150"/>
      <c r="H2" s="151"/>
    </row>
    <row r="3" spans="1:8" x14ac:dyDescent="0.15">
      <c r="A3" s="147" t="s">
        <v>518</v>
      </c>
      <c r="B3" s="152"/>
      <c r="C3" s="153"/>
      <c r="D3" s="154">
        <v>2403958</v>
      </c>
      <c r="E3" s="155"/>
      <c r="F3" s="156">
        <v>126262</v>
      </c>
      <c r="G3" s="157"/>
      <c r="H3" s="158"/>
    </row>
    <row r="4" spans="1:8" x14ac:dyDescent="0.15">
      <c r="A4" s="159"/>
      <c r="B4" s="160"/>
      <c r="C4" s="161"/>
      <c r="D4" s="162">
        <v>371150</v>
      </c>
      <c r="E4" s="163"/>
      <c r="F4" s="164">
        <v>56769</v>
      </c>
      <c r="G4" s="165"/>
      <c r="H4" s="166"/>
    </row>
    <row r="5" spans="1:8" x14ac:dyDescent="0.15">
      <c r="A5" s="147" t="s">
        <v>520</v>
      </c>
      <c r="B5" s="152"/>
      <c r="C5" s="153"/>
      <c r="D5" s="154">
        <v>3088315</v>
      </c>
      <c r="E5" s="155"/>
      <c r="F5" s="156">
        <v>126525</v>
      </c>
      <c r="G5" s="157"/>
      <c r="H5" s="158"/>
    </row>
    <row r="6" spans="1:8" x14ac:dyDescent="0.15">
      <c r="A6" s="159"/>
      <c r="B6" s="160"/>
      <c r="C6" s="161"/>
      <c r="D6" s="162">
        <v>341704</v>
      </c>
      <c r="E6" s="163"/>
      <c r="F6" s="164">
        <v>67052</v>
      </c>
      <c r="G6" s="165"/>
      <c r="H6" s="166"/>
    </row>
    <row r="7" spans="1:8" x14ac:dyDescent="0.15">
      <c r="A7" s="147" t="s">
        <v>521</v>
      </c>
      <c r="B7" s="152"/>
      <c r="C7" s="153"/>
      <c r="D7" s="154">
        <v>726820</v>
      </c>
      <c r="E7" s="155"/>
      <c r="F7" s="156">
        <v>122054</v>
      </c>
      <c r="G7" s="157"/>
      <c r="H7" s="158"/>
    </row>
    <row r="8" spans="1:8" x14ac:dyDescent="0.15">
      <c r="A8" s="159"/>
      <c r="B8" s="160"/>
      <c r="C8" s="161"/>
      <c r="D8" s="162">
        <v>108644</v>
      </c>
      <c r="E8" s="163"/>
      <c r="F8" s="164">
        <v>68298</v>
      </c>
      <c r="G8" s="165"/>
      <c r="H8" s="166"/>
    </row>
    <row r="9" spans="1:8" x14ac:dyDescent="0.15">
      <c r="A9" s="147" t="s">
        <v>522</v>
      </c>
      <c r="B9" s="152"/>
      <c r="C9" s="153"/>
      <c r="D9" s="154">
        <v>874797</v>
      </c>
      <c r="E9" s="155"/>
      <c r="F9" s="156">
        <v>111644</v>
      </c>
      <c r="G9" s="157"/>
      <c r="H9" s="158"/>
    </row>
    <row r="10" spans="1:8" x14ac:dyDescent="0.15">
      <c r="A10" s="159"/>
      <c r="B10" s="160"/>
      <c r="C10" s="161"/>
      <c r="D10" s="162">
        <v>267158</v>
      </c>
      <c r="E10" s="163"/>
      <c r="F10" s="164">
        <v>66606</v>
      </c>
      <c r="G10" s="165"/>
      <c r="H10" s="166"/>
    </row>
    <row r="11" spans="1:8" x14ac:dyDescent="0.15">
      <c r="A11" s="147" t="s">
        <v>523</v>
      </c>
      <c r="B11" s="152"/>
      <c r="C11" s="153"/>
      <c r="D11" s="154">
        <v>954781</v>
      </c>
      <c r="E11" s="155"/>
      <c r="F11" s="156">
        <v>127917</v>
      </c>
      <c r="G11" s="157"/>
      <c r="H11" s="158"/>
    </row>
    <row r="12" spans="1:8" x14ac:dyDescent="0.15">
      <c r="A12" s="159"/>
      <c r="B12" s="160"/>
      <c r="C12" s="167"/>
      <c r="D12" s="162">
        <v>195145</v>
      </c>
      <c r="E12" s="163"/>
      <c r="F12" s="164">
        <v>69746</v>
      </c>
      <c r="G12" s="165"/>
      <c r="H12" s="166"/>
    </row>
    <row r="13" spans="1:8" x14ac:dyDescent="0.15">
      <c r="A13" s="147"/>
      <c r="B13" s="152"/>
      <c r="C13" s="168"/>
      <c r="D13" s="169">
        <v>1609734</v>
      </c>
      <c r="E13" s="170"/>
      <c r="F13" s="171">
        <v>122880</v>
      </c>
      <c r="G13" s="172"/>
      <c r="H13" s="158"/>
    </row>
    <row r="14" spans="1:8" x14ac:dyDescent="0.15">
      <c r="A14" s="159"/>
      <c r="B14" s="160"/>
      <c r="C14" s="161"/>
      <c r="D14" s="162">
        <v>256760</v>
      </c>
      <c r="E14" s="163"/>
      <c r="F14" s="164">
        <v>65694</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5.1100000000000003</v>
      </c>
      <c r="C19" s="173">
        <f>ROUND(VALUE(SUBSTITUTE(実質収支比率等に係る経年分析!G$48,"▲","-")),2)</f>
        <v>5.22</v>
      </c>
      <c r="D19" s="173">
        <f>ROUND(VALUE(SUBSTITUTE(実質収支比率等に係る経年分析!H$48,"▲","-")),2)</f>
        <v>4.1399999999999997</v>
      </c>
      <c r="E19" s="173">
        <f>ROUND(VALUE(SUBSTITUTE(実質収支比率等に係る経年分析!I$48,"▲","-")),2)</f>
        <v>4.07</v>
      </c>
      <c r="F19" s="173">
        <f>ROUND(VALUE(SUBSTITUTE(実質収支比率等に係る経年分析!J$48,"▲","-")),2)</f>
        <v>3.61</v>
      </c>
    </row>
    <row r="20" spans="1:11" x14ac:dyDescent="0.15">
      <c r="A20" s="173" t="s">
        <v>53</v>
      </c>
      <c r="B20" s="173">
        <f>ROUND(VALUE(SUBSTITUTE(実質収支比率等に係る経年分析!F$47,"▲","-")),2)</f>
        <v>395.38</v>
      </c>
      <c r="C20" s="173">
        <f>ROUND(VALUE(SUBSTITUTE(実質収支比率等に係る経年分析!G$47,"▲","-")),2)</f>
        <v>364.38</v>
      </c>
      <c r="D20" s="173">
        <f>ROUND(VALUE(SUBSTITUTE(実質収支比率等に係る経年分析!H$47,"▲","-")),2)</f>
        <v>333.88</v>
      </c>
      <c r="E20" s="173">
        <f>ROUND(VALUE(SUBSTITUTE(実質収支比率等に係る経年分析!I$47,"▲","-")),2)</f>
        <v>327.14</v>
      </c>
      <c r="F20" s="173">
        <f>ROUND(VALUE(SUBSTITUTE(実質収支比率等に係る経年分析!J$47,"▲","-")),2)</f>
        <v>309.60000000000002</v>
      </c>
    </row>
    <row r="21" spans="1:11" x14ac:dyDescent="0.15">
      <c r="A21" s="173" t="s">
        <v>54</v>
      </c>
      <c r="B21" s="173">
        <f>IF(ISNUMBER(VALUE(SUBSTITUTE(実質収支比率等に係る経年分析!F$49,"▲","-"))),ROUND(VALUE(SUBSTITUTE(実質収支比率等に係る経年分析!F$49,"▲","-")),2),NA())</f>
        <v>-37.86</v>
      </c>
      <c r="C21" s="173">
        <f>IF(ISNUMBER(VALUE(SUBSTITUTE(実質収支比率等に係る経年分析!G$49,"▲","-"))),ROUND(VALUE(SUBSTITUTE(実質収支比率等に係る経年分析!G$49,"▲","-")),2),NA())</f>
        <v>-33.93</v>
      </c>
      <c r="D21" s="173">
        <f>IF(ISNUMBER(VALUE(SUBSTITUTE(実質収支比率等に係る経年分析!H$49,"▲","-"))),ROUND(VALUE(SUBSTITUTE(実質収支比率等に係る経年分析!H$49,"▲","-")),2),NA())</f>
        <v>-14.61</v>
      </c>
      <c r="E21" s="173">
        <f>IF(ISNUMBER(VALUE(SUBSTITUTE(実質収支比率等に係る経年分析!I$49,"▲","-"))),ROUND(VALUE(SUBSTITUTE(実質収支比率等に係る経年分析!I$49,"▲","-")),2),NA())</f>
        <v>-22.6</v>
      </c>
      <c r="F21" s="173">
        <f>IF(ISNUMBER(VALUE(SUBSTITUTE(実質収支比率等に係る経年分析!J$49,"▲","-"))),ROUND(VALUE(SUBSTITUTE(実質収支比率等に係る経年分析!J$49,"▲","-")),2),NA())</f>
        <v>-17.18</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3.85</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7.82</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7.51</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地方卸売市場特別会計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0.04</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0.01</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0.01</v>
      </c>
    </row>
    <row r="32" spans="1:11" x14ac:dyDescent="0.15">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0.69</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0.59</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0.44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0.55000000000000004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0.11</v>
      </c>
    </row>
    <row r="33" spans="1:16" x14ac:dyDescent="0.15">
      <c r="A33" s="174" t="str">
        <f>IF(連結実質赤字比率に係る赤字・黒字の構成分析!C$37="",NA(),連結実質赤字比率に係る赤字・黒字の構成分析!C$37)</f>
        <v>下水道事業会計</v>
      </c>
      <c r="B33" s="174" t="e">
        <f>IF(ROUND(VALUE(SUBSTITUTE(連結実質赤字比率に係る赤字・黒字の構成分析!F$37,"▲", "-")), 2) &lt; 0, ABS(ROUND(VALUE(SUBSTITUTE(連結実質赤字比率に係る赤字・黒字の構成分析!F$37,"▲", "-")), 2)), NA())</f>
        <v>#VALUE!</v>
      </c>
      <c r="C33" s="174" t="e">
        <f>IF(ROUND(VALUE(SUBSTITUTE(連結実質赤字比率に係る赤字・黒字の構成分析!F$37,"▲", "-")), 2) &gt;= 0, ABS(ROUND(VALUE(SUBSTITUTE(連結実質赤字比率に係る赤字・黒字の構成分析!F$37,"▲", "-")), 2)), NA())</f>
        <v>#VALUE!</v>
      </c>
      <c r="D33" s="174" t="e">
        <f>IF(ROUND(VALUE(SUBSTITUTE(連結実質赤字比率に係る赤字・黒字の構成分析!G$37,"▲", "-")), 2) &lt; 0, ABS(ROUND(VALUE(SUBSTITUTE(連結実質赤字比率に係る赤字・黒字の構成分析!G$37,"▲", "-")), 2)), NA())</f>
        <v>#VALUE!</v>
      </c>
      <c r="E33" s="174" t="e">
        <f>IF(ROUND(VALUE(SUBSTITUTE(連結実質赤字比率に係る赤字・黒字の構成分析!G$37,"▲", "-")), 2) &gt;= 0, ABS(ROUND(VALUE(SUBSTITUTE(連結実質赤字比率に係る赤字・黒字の構成分析!G$37,"▲", "-")), 2)), NA())</f>
        <v>#VALUE!</v>
      </c>
      <c r="F33" s="174" t="e">
        <f>IF(ROUND(VALUE(SUBSTITUTE(連結実質赤字比率に係る赤字・黒字の構成分析!H$37,"▲", "-")), 2) &lt; 0, ABS(ROUND(VALUE(SUBSTITUTE(連結実質赤字比率に係る赤字・黒字の構成分析!H$37,"▲", "-")), 2)), NA())</f>
        <v>#VALUE!</v>
      </c>
      <c r="G33" s="174" t="e">
        <f>IF(ROUND(VALUE(SUBSTITUTE(連結実質赤字比率に係る赤字・黒字の構成分析!H$37,"▲", "-")), 2) &gt;= 0, ABS(ROUND(VALUE(SUBSTITUTE(連結実質赤字比率に係る赤字・黒字の構成分析!H$37,"▲", "-")), 2)), NA())</f>
        <v>#VALUE!</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0.23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0.45</v>
      </c>
    </row>
    <row r="34" spans="1:16" x14ac:dyDescent="0.15">
      <c r="A34" s="174" t="str">
        <f>IF(連結実質赤字比率に係る赤字・黒字の構成分析!C$36="",NA(),連結実質赤字比率に係る赤字・黒字の構成分析!C$36)</f>
        <v>介護保険特別会計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0.56000000000000005</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1.07</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1.02</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0.87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5.0999999999999996</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5.21</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4.13</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4.07</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3.61</v>
      </c>
    </row>
    <row r="36" spans="1:16" x14ac:dyDescent="0.15">
      <c r="A36" s="174" t="str">
        <f>IF(連結実質赤字比率に係る赤字・黒字の構成分析!C$34="",NA(),連結実質赤字比率に係る赤字・黒字の構成分析!C$34)</f>
        <v>上水道事業会計</v>
      </c>
      <c r="B36" s="174" t="e">
        <f>IF(ROUND(VALUE(SUBSTITUTE(連結実質赤字比率に係る赤字・黒字の構成分析!F$34,"▲", "-")), 2) &lt; 0, ABS(ROUND(VALUE(SUBSTITUTE(連結実質赤字比率に係る赤字・黒字の構成分析!F$34,"▲", "-")), 2)), NA())</f>
        <v>#VALUE!</v>
      </c>
      <c r="C36" s="174" t="e">
        <f>IF(ROUND(VALUE(SUBSTITUTE(連結実質赤字比率に係る赤字・黒字の構成分析!F$34,"▲", "-")), 2) &gt;= 0, ABS(ROUND(VALUE(SUBSTITUTE(連結実質赤字比率に係る赤字・黒字の構成分析!F$34,"▲", "-")), 2)), NA())</f>
        <v>#VALUE!</v>
      </c>
      <c r="D36" s="174" t="e">
        <f>IF(ROUND(VALUE(SUBSTITUTE(連結実質赤字比率に係る赤字・黒字の構成分析!G$34,"▲", "-")), 2) &lt; 0, ABS(ROUND(VALUE(SUBSTITUTE(連結実質赤字比率に係る赤字・黒字の構成分析!G$34,"▲", "-")), 2)), NA())</f>
        <v>#VALUE!</v>
      </c>
      <c r="E36" s="174" t="e">
        <f>IF(ROUND(VALUE(SUBSTITUTE(連結実質赤字比率に係る赤字・黒字の構成分析!G$34,"▲", "-")), 2) &gt;= 0, ABS(ROUND(VALUE(SUBSTITUTE(連結実質赤字比率に係る赤字・黒字の構成分析!G$34,"▲", "-")), 2)), NA())</f>
        <v>#VALUE!</v>
      </c>
      <c r="F36" s="174" t="e">
        <f>IF(ROUND(VALUE(SUBSTITUTE(連結実質赤字比率に係る赤字・黒字の構成分析!H$34,"▲", "-")), 2) &lt; 0, ABS(ROUND(VALUE(SUBSTITUTE(連結実質赤字比率に係る赤字・黒字の構成分析!H$34,"▲", "-")), 2)), NA())</f>
        <v>#VALUE!</v>
      </c>
      <c r="G36" s="174" t="e">
        <f>IF(ROUND(VALUE(SUBSTITUTE(連結実質赤字比率に係る赤字・黒字の構成分析!H$34,"▲", "-")), 2) &gt;= 0, ABS(ROUND(VALUE(SUBSTITUTE(連結実質赤字比率に係る赤字・黒字の構成分析!H$34,"▲", "-")), 2)), NA())</f>
        <v>#VALUE!</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7.41</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5.92</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437</v>
      </c>
      <c r="E42" s="175"/>
      <c r="F42" s="175"/>
      <c r="G42" s="175">
        <f>'実質公債費比率（分子）の構造'!L$52</f>
        <v>469</v>
      </c>
      <c r="H42" s="175"/>
      <c r="I42" s="175"/>
      <c r="J42" s="175">
        <f>'実質公債費比率（分子）の構造'!M$52</f>
        <v>500</v>
      </c>
      <c r="K42" s="175"/>
      <c r="L42" s="175"/>
      <c r="M42" s="175">
        <f>'実質公債費比率（分子）の構造'!N$52</f>
        <v>629</v>
      </c>
      <c r="N42" s="175"/>
      <c r="O42" s="175"/>
      <c r="P42" s="175">
        <f>'実質公債費比率（分子）の構造'!O$52</f>
        <v>680</v>
      </c>
    </row>
    <row r="43" spans="1:16" x14ac:dyDescent="0.15">
      <c r="A43" s="175" t="s">
        <v>16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63</v>
      </c>
      <c r="B45" s="175">
        <f>'実質公債費比率（分子）の構造'!K$49</f>
        <v>4</v>
      </c>
      <c r="C45" s="175"/>
      <c r="D45" s="175"/>
      <c r="E45" s="175">
        <f>'実質公債費比率（分子）の構造'!L$49</f>
        <v>5</v>
      </c>
      <c r="F45" s="175"/>
      <c r="G45" s="175"/>
      <c r="H45" s="175">
        <f>'実質公債費比率（分子）の構造'!M$49</f>
        <v>8</v>
      </c>
      <c r="I45" s="175"/>
      <c r="J45" s="175"/>
      <c r="K45" s="175">
        <f>'実質公債費比率（分子）の構造'!N$49</f>
        <v>9</v>
      </c>
      <c r="L45" s="175"/>
      <c r="M45" s="175"/>
      <c r="N45" s="175">
        <f>'実質公債費比率（分子）の構造'!O$49</f>
        <v>9</v>
      </c>
      <c r="O45" s="175"/>
      <c r="P45" s="175"/>
    </row>
    <row r="46" spans="1:16" x14ac:dyDescent="0.15">
      <c r="A46" s="175" t="s">
        <v>64</v>
      </c>
      <c r="B46" s="175">
        <f>'実質公債費比率（分子）の構造'!K$48</f>
        <v>216</v>
      </c>
      <c r="C46" s="175"/>
      <c r="D46" s="175"/>
      <c r="E46" s="175">
        <f>'実質公債費比率（分子）の構造'!L$48</f>
        <v>195</v>
      </c>
      <c r="F46" s="175"/>
      <c r="G46" s="175"/>
      <c r="H46" s="175">
        <f>'実質公債費比率（分子）の構造'!M$48</f>
        <v>171</v>
      </c>
      <c r="I46" s="175"/>
      <c r="J46" s="175"/>
      <c r="K46" s="175">
        <f>'実質公債費比率（分子）の構造'!N$48</f>
        <v>198</v>
      </c>
      <c r="L46" s="175"/>
      <c r="M46" s="175"/>
      <c r="N46" s="175">
        <f>'実質公債費比率（分子）の構造'!O$48</f>
        <v>211</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317</v>
      </c>
      <c r="C49" s="175"/>
      <c r="D49" s="175"/>
      <c r="E49" s="175">
        <f>'実質公債費比率（分子）の構造'!L$45</f>
        <v>381</v>
      </c>
      <c r="F49" s="175"/>
      <c r="G49" s="175"/>
      <c r="H49" s="175">
        <f>'実質公債費比率（分子）の構造'!M$45</f>
        <v>558</v>
      </c>
      <c r="I49" s="175"/>
      <c r="J49" s="175"/>
      <c r="K49" s="175">
        <f>'実質公債費比率（分子）の構造'!N$45</f>
        <v>597</v>
      </c>
      <c r="L49" s="175"/>
      <c r="M49" s="175"/>
      <c r="N49" s="175">
        <f>'実質公債費比率（分子）の構造'!O$45</f>
        <v>650</v>
      </c>
      <c r="O49" s="175"/>
      <c r="P49" s="175"/>
    </row>
    <row r="50" spans="1:16" x14ac:dyDescent="0.15">
      <c r="A50" s="175" t="s">
        <v>67</v>
      </c>
      <c r="B50" s="175" t="e">
        <f>NA()</f>
        <v>#N/A</v>
      </c>
      <c r="C50" s="175">
        <f>IF(ISNUMBER('実質公債費比率（分子）の構造'!K$53),'実質公債費比率（分子）の構造'!K$53,NA())</f>
        <v>100</v>
      </c>
      <c r="D50" s="175" t="e">
        <f>NA()</f>
        <v>#N/A</v>
      </c>
      <c r="E50" s="175" t="e">
        <f>NA()</f>
        <v>#N/A</v>
      </c>
      <c r="F50" s="175">
        <f>IF(ISNUMBER('実質公債費比率（分子）の構造'!L$53),'実質公債費比率（分子）の構造'!L$53,NA())</f>
        <v>112</v>
      </c>
      <c r="G50" s="175" t="e">
        <f>NA()</f>
        <v>#N/A</v>
      </c>
      <c r="H50" s="175" t="e">
        <f>NA()</f>
        <v>#N/A</v>
      </c>
      <c r="I50" s="175">
        <f>IF(ISNUMBER('実質公債費比率（分子）の構造'!M$53),'実質公債費比率（分子）の構造'!M$53,NA())</f>
        <v>237</v>
      </c>
      <c r="J50" s="175" t="e">
        <f>NA()</f>
        <v>#N/A</v>
      </c>
      <c r="K50" s="175" t="e">
        <f>NA()</f>
        <v>#N/A</v>
      </c>
      <c r="L50" s="175">
        <f>IF(ISNUMBER('実質公債費比率（分子）の構造'!N$53),'実質公債費比率（分子）の構造'!N$53,NA())</f>
        <v>175</v>
      </c>
      <c r="M50" s="175" t="e">
        <f>NA()</f>
        <v>#N/A</v>
      </c>
      <c r="N50" s="175" t="e">
        <f>NA()</f>
        <v>#N/A</v>
      </c>
      <c r="O50" s="175">
        <f>IF(ISNUMBER('実質公債費比率（分子）の構造'!O$53),'実質公債費比率（分子）の構造'!O$53,NA())</f>
        <v>190</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3947</v>
      </c>
      <c r="E56" s="174"/>
      <c r="F56" s="174"/>
      <c r="G56" s="174">
        <f>'将来負担比率（分子）の構造'!J$52</f>
        <v>4365</v>
      </c>
      <c r="H56" s="174"/>
      <c r="I56" s="174"/>
      <c r="J56" s="174">
        <f>'将来負担比率（分子）の構造'!K$52</f>
        <v>4689</v>
      </c>
      <c r="K56" s="174"/>
      <c r="L56" s="174"/>
      <c r="M56" s="174">
        <f>'将来負担比率（分子）の構造'!L$52</f>
        <v>5358</v>
      </c>
      <c r="N56" s="174"/>
      <c r="O56" s="174"/>
      <c r="P56" s="174">
        <f>'将来負担比率（分子）の構造'!M$52</f>
        <v>5010</v>
      </c>
    </row>
    <row r="57" spans="1:16" x14ac:dyDescent="0.15">
      <c r="A57" s="174" t="s">
        <v>42</v>
      </c>
      <c r="B57" s="174"/>
      <c r="C57" s="174"/>
      <c r="D57" s="174">
        <f>'将来負担比率（分子）の構造'!I$51</f>
        <v>2426</v>
      </c>
      <c r="E57" s="174"/>
      <c r="F57" s="174"/>
      <c r="G57" s="174">
        <f>'将来負担比率（分子）の構造'!J$51</f>
        <v>3247</v>
      </c>
      <c r="H57" s="174"/>
      <c r="I57" s="174"/>
      <c r="J57" s="174">
        <f>'将来負担比率（分子）の構造'!K$51</f>
        <v>2515</v>
      </c>
      <c r="K57" s="174"/>
      <c r="L57" s="174"/>
      <c r="M57" s="174">
        <f>'将来負担比率（分子）の構造'!L$51</f>
        <v>1811</v>
      </c>
      <c r="N57" s="174"/>
      <c r="O57" s="174"/>
      <c r="P57" s="174">
        <f>'将来負担比率（分子）の構造'!M$51</f>
        <v>1164</v>
      </c>
    </row>
    <row r="58" spans="1:16" x14ac:dyDescent="0.15">
      <c r="A58" s="174" t="s">
        <v>41</v>
      </c>
      <c r="B58" s="174"/>
      <c r="C58" s="174"/>
      <c r="D58" s="174">
        <f>'将来負担比率（分子）の構造'!I$50</f>
        <v>19426</v>
      </c>
      <c r="E58" s="174"/>
      <c r="F58" s="174"/>
      <c r="G58" s="174">
        <f>'将来負担比率（分子）の構造'!J$50</f>
        <v>18001</v>
      </c>
      <c r="H58" s="174"/>
      <c r="I58" s="174"/>
      <c r="J58" s="174">
        <f>'将来負担比率（分子）の構造'!K$50</f>
        <v>18243</v>
      </c>
      <c r="K58" s="174"/>
      <c r="L58" s="174"/>
      <c r="M58" s="174">
        <f>'将来負担比率（分子）の構造'!L$50</f>
        <v>18237</v>
      </c>
      <c r="N58" s="174"/>
      <c r="O58" s="174"/>
      <c r="P58" s="174">
        <f>'将来負担比率（分子）の構造'!M$50</f>
        <v>18523</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735</v>
      </c>
      <c r="C62" s="174"/>
      <c r="D62" s="174"/>
      <c r="E62" s="174">
        <f>'将来負担比率（分子）の構造'!J$45</f>
        <v>652</v>
      </c>
      <c r="F62" s="174"/>
      <c r="G62" s="174"/>
      <c r="H62" s="174">
        <f>'将来負担比率（分子）の構造'!K$45</f>
        <v>654</v>
      </c>
      <c r="I62" s="174"/>
      <c r="J62" s="174"/>
      <c r="K62" s="174">
        <f>'将来負担比率（分子）の構造'!L$45</f>
        <v>619</v>
      </c>
      <c r="L62" s="174"/>
      <c r="M62" s="174"/>
      <c r="N62" s="174">
        <f>'将来負担比率（分子）の構造'!M$45</f>
        <v>612</v>
      </c>
      <c r="O62" s="174"/>
      <c r="P62" s="174"/>
    </row>
    <row r="63" spans="1:16" x14ac:dyDescent="0.15">
      <c r="A63" s="174" t="s">
        <v>34</v>
      </c>
      <c r="B63" s="174">
        <f>'将来負担比率（分子）の構造'!I$44</f>
        <v>32</v>
      </c>
      <c r="C63" s="174"/>
      <c r="D63" s="174"/>
      <c r="E63" s="174">
        <f>'将来負担比率（分子）の構造'!J$44</f>
        <v>39</v>
      </c>
      <c r="F63" s="174"/>
      <c r="G63" s="174"/>
      <c r="H63" s="174">
        <f>'将来負担比率（分子）の構造'!K$44</f>
        <v>37</v>
      </c>
      <c r="I63" s="174"/>
      <c r="J63" s="174"/>
      <c r="K63" s="174">
        <f>'将来負担比率（分子）の構造'!L$44</f>
        <v>33</v>
      </c>
      <c r="L63" s="174"/>
      <c r="M63" s="174"/>
      <c r="N63" s="174">
        <f>'将来負担比率（分子）の構造'!M$44</f>
        <v>34</v>
      </c>
      <c r="O63" s="174"/>
      <c r="P63" s="174"/>
    </row>
    <row r="64" spans="1:16" x14ac:dyDescent="0.15">
      <c r="A64" s="174" t="s">
        <v>33</v>
      </c>
      <c r="B64" s="174">
        <f>'将来負担比率（分子）の構造'!I$43</f>
        <v>2763</v>
      </c>
      <c r="C64" s="174"/>
      <c r="D64" s="174"/>
      <c r="E64" s="174">
        <f>'将来負担比率（分子）の構造'!J$43</f>
        <v>2570</v>
      </c>
      <c r="F64" s="174"/>
      <c r="G64" s="174"/>
      <c r="H64" s="174">
        <f>'将来負担比率（分子）の構造'!K$43</f>
        <v>2326</v>
      </c>
      <c r="I64" s="174"/>
      <c r="J64" s="174"/>
      <c r="K64" s="174">
        <f>'将来負担比率（分子）の構造'!L$43</f>
        <v>2136</v>
      </c>
      <c r="L64" s="174"/>
      <c r="M64" s="174"/>
      <c r="N64" s="174">
        <f>'将来負担比率（分子）の構造'!M$43</f>
        <v>2459</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5873</v>
      </c>
      <c r="C66" s="174"/>
      <c r="D66" s="174"/>
      <c r="E66" s="174">
        <f>'将来負担比率（分子）の構造'!J$41</f>
        <v>6113</v>
      </c>
      <c r="F66" s="174"/>
      <c r="G66" s="174"/>
      <c r="H66" s="174">
        <f>'将来負担比率（分子）の構造'!K$41</f>
        <v>6902</v>
      </c>
      <c r="I66" s="174"/>
      <c r="J66" s="174"/>
      <c r="K66" s="174">
        <f>'将来負担比率（分子）の構造'!L$41</f>
        <v>7315</v>
      </c>
      <c r="L66" s="174"/>
      <c r="M66" s="174"/>
      <c r="N66" s="174">
        <f>'将来負担比率（分子）の構造'!M$41</f>
        <v>8257</v>
      </c>
      <c r="O66" s="174"/>
      <c r="P66" s="174"/>
    </row>
    <row r="67" spans="1:16" x14ac:dyDescent="0.15">
      <c r="A67" s="174" t="s">
        <v>71</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12787</v>
      </c>
      <c r="C72" s="178">
        <f>基金残高に係る経年分析!G55</f>
        <v>12116</v>
      </c>
      <c r="D72" s="178">
        <f>基金残高に係る経年分析!H55</f>
        <v>11637</v>
      </c>
    </row>
    <row r="73" spans="1:16" x14ac:dyDescent="0.15">
      <c r="A73" s="177" t="s">
        <v>74</v>
      </c>
      <c r="B73" s="178">
        <f>基金残高に係る経年分析!F56</f>
        <v>15</v>
      </c>
      <c r="C73" s="178">
        <f>基金残高に係る経年分析!G56</f>
        <v>15</v>
      </c>
      <c r="D73" s="178">
        <f>基金残高に係る経年分析!H56</f>
        <v>15</v>
      </c>
    </row>
    <row r="74" spans="1:16" x14ac:dyDescent="0.15">
      <c r="A74" s="177" t="s">
        <v>75</v>
      </c>
      <c r="B74" s="178">
        <f>基金残高に係る経年分析!F57</f>
        <v>4825</v>
      </c>
      <c r="C74" s="178">
        <f>基金残高に係る経年分析!G57</f>
        <v>5475</v>
      </c>
      <c r="D74" s="178">
        <f>基金残高に係る経年分析!H57</f>
        <v>6225</v>
      </c>
    </row>
  </sheetData>
  <sheetProtection algorithmName="SHA-512" hashValue="dWNovOHKr1N+Lg33/AReJEz3IuTzSGuFGAA8jGkbx+cypB3GKn/il+AVEgELscGRi0COLxQRGQri7hZQcXgIdA==" saltValue="cAWK10yYgLCgPjGlAWR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2025-03-06T05:22:27Z</cp:lastPrinted>
  <dcterms:created xsi:type="dcterms:W3CDTF">2025-02-19T00:43:37Z</dcterms:created>
  <dcterms:modified xsi:type="dcterms:W3CDTF">2025-03-19T04:49:23Z</dcterms:modified>
  <cp:category/>
</cp:coreProperties>
</file>