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33 美里町★\"/>
    </mc:Choice>
  </mc:AlternateContent>
  <bookViews>
    <workbookView xWindow="0" yWindow="0" windowWidth="28800" windowHeight="14115"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E38" i="10"/>
  <c r="AM38" i="10"/>
  <c r="U38" i="10"/>
  <c r="CO37" i="10"/>
  <c r="BE37" i="10"/>
  <c r="AM37" i="10"/>
  <c r="U37" i="10"/>
  <c r="CO36" i="10"/>
  <c r="BE36" i="10"/>
  <c r="CO35" i="10"/>
  <c r="BE35" i="10"/>
  <c r="C35" i="10"/>
  <c r="C36" i="10" s="1"/>
  <c r="C37" i="10" s="1"/>
  <c r="C38" i="10" s="1"/>
  <c r="C39" i="10" s="1"/>
  <c r="C40" i="10" s="1"/>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alcChain>
</file>

<file path=xl/sharedStrings.xml><?xml version="1.0" encoding="utf-8"?>
<sst xmlns="http://schemas.openxmlformats.org/spreadsheetml/2006/main" count="1070" uniqueCount="558">
  <si>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</si>
  <si>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</si>
  <si>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</si>
  <si>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</si>
  <si>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</si>
  <si>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</si>
  <si>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</si>
  <si>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</si>
  <si>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</si>
  <si>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</si>
  <si>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</si>
  <si>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</si>
  <si>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</si>
  <si>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</si>
  <si>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</si>
  <si>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</si>
  <si>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</si>
  <si>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</si>
  <si>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</si>
  <si>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</si>
  <si>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</si>
  <si>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</si>
  <si>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</si>
  <si>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</si>
  <si>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</si>
  <si>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</si>
  <si>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</si>
  <si>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</si>
  <si>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</si>
  <si>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</si>
  <si>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</si>
  <si>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</si>
  <si>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</si>
  <si>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</si>
  <si>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</si>
  <si>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</si>
  <si>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</si>
  <si>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</si>
  <si>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</si>
  <si>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</si>
  <si>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</si>
  <si>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</si>
  <si>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</si>
  <si>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</si>
  <si>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</si>
  <si>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</si>
  <si>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</si>
  <si>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</si>
  <si>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</si>
  <si>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</si>
  <si>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</si>
  <si>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</si>
  <si>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</si>
  <si>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</si>
  <si>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</si>
  <si>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</si>
  <si>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</si>
  <si>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</si>
  <si>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</si>
  <si>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</si>
  <si>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</si>
  <si>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</si>
  <si>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</si>
  <si>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</si>
  <si>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</si>
  <si>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</si>
  <si>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</si>
  <si>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</si>
  <si>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</si>
  <si>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</si>
  <si>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</si>
  <si>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</si>
  <si>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</si>
  <si>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</si>
  <si>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</si>
  <si>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</si>
  <si>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</si>
  <si>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</si>
  <si>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</si>
  <si>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</si>
  <si>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</si>
  <si>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</si>
  <si>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</si>
  <si>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</si>
  <si>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</si>
  <si>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</si>
  <si>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</si>
  <si>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</si>
  <si>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</si>
  <si>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</si>
  <si>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</si>
  <si>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</si>
  <si>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</si>
  <si>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</si>
  <si>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</si>
  <si>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</si>
  <si>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</si>
  <si>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</si>
  <si>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</si>
  <si>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</si>
  <si>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</si>
  <si>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</si>
  <si>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</si>
  <si>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</si>
  <si>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</si>
  <si>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</si>
  <si>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</si>
  <si>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</si>
  <si>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</si>
  <si>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</si>
  <si>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</si>
  <si>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</si>
  <si>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</si>
  <si>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</si>
  <si>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</si>
  <si>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</si>
  <si>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</si>
  <si>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</si>
  <si>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</si>
  <si>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</si>
  <si>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</si>
  <si>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</si>
  <si>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</si>
  <si>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</si>
  <si>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</si>
  <si>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</si>
  <si>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</si>
  <si>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</si>
  <si>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</si>
  <si>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</si>
  <si>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</si>
  <si>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</si>
  <si>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</si>
  <si>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</si>
  <si>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</si>
  <si>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</si>
  <si>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</si>
  <si>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</si>
  <si>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</si>
  <si>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</si>
  <si>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</si>
  <si>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</si>
  <si>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</si>
  <si>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</si>
  <si>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</si>
  <si>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</si>
  <si>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</si>
  <si>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</si>
  <si>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</si>
  <si>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</si>
  <si>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</si>
  <si>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</si>
  <si>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</si>
  <si>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</si>
  <si>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</si>
  <si>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</si>
  <si>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</si>
  <si>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</si>
  <si>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</si>
  <si>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</si>
  <si>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</si>
  <si>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</si>
  <si>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</si>
  <si>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</si>
  <si>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</si>
  <si>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</si>
  <si>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</si>
  <si>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</si>
  <si>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</si>
  <si>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</si>
  <si>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</si>
  <si>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</si>
  <si>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</si>
  <si>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</si>
  <si>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</si>
  <si>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</si>
  <si>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</si>
  <si>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</si>
  <si>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</si>
  <si>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</si>
  <si>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</si>
  <si>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</si>
  <si>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</si>
  <si>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</si>
  <si>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</si>
  <si>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</si>
  <si>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</si>
  <si>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</si>
  <si>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</si>
  <si>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</si>
  <si>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</si>
  <si>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</si>
  <si>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</si>
  <si>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</si>
  <si>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</si>
  <si>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</si>
  <si>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</si>
  <si>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</si>
  <si>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</si>
  <si>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</si>
  <si>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</si>
  <si>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</si>
  <si>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</si>
  <si>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</si>
  <si>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</si>
  <si>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</si>
  <si>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</si>
  <si>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</si>
  <si>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</si>
  <si>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</si>
  <si>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</si>
  <si>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</si>
  <si>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</si>
  <si>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</si>
  <si>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</si>
  <si>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</si>
  <si>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</si>
  <si>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</si>
  <si>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</si>
  <si>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</si>
  <si>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</si>
  <si>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</si>
  <si>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</si>
  <si>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</si>
  <si>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</si>
  <si>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</si>
  <si>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</si>
  <si>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</si>
  <si>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</si>
  <si>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</si>
  <si>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</si>
  <si>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</si>
  <si>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</si>
  <si>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</si>
  <si>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</si>
  <si>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</si>
  <si>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</si>
  <si>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</si>
  <si>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</si>
  <si>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</si>
  <si>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</si>
  <si>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</si>
  <si>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</si>
  <si>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</si>
  <si>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</si>
  <si>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</si>
  <si>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</si>
  <si>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</si>
  <si>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</si>
  <si>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</si>
  <si>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</si>
  <si>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</si>
  <si>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</si>
  <si>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</si>
  <si>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</si>
  <si>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</si>
  <si>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</si>
  <si>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</si>
  <si>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</si>
  <si>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</si>
  <si>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</si>
  <si>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</si>
  <si>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</si>
  <si>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</si>
  <si>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</si>
  <si>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</si>
  <si>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</si>
  <si>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</si>
  <si>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</si>
  <si>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</si>
  <si>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</si>
  <si>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</si>
  <si>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</si>
  <si>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</si>
  <si>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</si>
  <si>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</si>
  <si>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</si>
  <si>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</si>
  <si>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</si>
  <si>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</si>
  <si>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</si>
  <si>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</si>
  <si>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</si>
  <si>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</si>
  <si>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</si>
  <si>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</si>
  <si>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</si>
  <si>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</si>
  <si>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</si>
  <si>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</si>
  <si>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</si>
  <si>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</si>
  <si>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</si>
  <si>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</si>
  <si>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</si>
  <si>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</si>
  <si>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</si>
  <si>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</si>
  <si>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</si>
  <si>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</si>
  <si>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</si>
  <si>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</si>
  <si>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</si>
  <si>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</si>
  <si>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</si>
  <si>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</si>
  <si>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</si>
  <si>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</si>
  <si>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</si>
  <si>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</si>
  <si>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</si>
  <si>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</si>
  <si>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</si>
  <si>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</si>
  <si>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</si>
  <si>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</si>
  <si>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</si>
  <si>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</si>
  <si>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</si>
  <si>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</si>
  <si>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</si>
  <si>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</si>
  <si>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</si>
  <si>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</si>
  <si>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</si>
  <si>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</si>
  <si>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</si>
  <si>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</si>
  <si>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</si>
  <si>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</si>
  <si>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</si>
  <si>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</si>
  <si>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</si>
  <si>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</si>
  <si>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</si>
  <si>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</si>
  <si>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</si>
  <si>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</si>
  <si>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</si>
  <si>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</si>
  <si>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</si>
  <si>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</si>
  <si>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</si>
  <si>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</si>
  <si>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</si>
  <si>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</si>
  <si>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</si>
  <si>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</si>
  <si>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</si>
  <si>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</si>
  <si>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</si>
  <si>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</si>
  <si>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</si>
  <si>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</si>
  <si>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</si>
  <si>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</si>
  <si>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</si>
  <si>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</si>
  <si>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</si>
  <si>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</si>
  <si>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</si>
  <si>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</si>
  <si>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</si>
  <si>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</si>
  <si>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</si>
  <si>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</si>
  <si>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</si>
  <si>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</si>
  <si>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</si>
  <si>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</si>
  <si>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</si>
  <si>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</si>
  <si>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</si>
  <si>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</si>
  <si>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</si>
  <si>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</si>
  <si>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</si>
  <si>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</si>
  <si>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</si>
  <si>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</si>
  <si>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</si>
  <si>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</si>
  <si>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</si>
  <si>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</si>
  <si>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</si>
  <si>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</si>
  <si>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</si>
  <si>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</si>
  <si>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</si>
  <si>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</si>
  <si>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</si>
  <si>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美里町水道事業会計</t>
    <phoneticPr fontId="5"/>
  </si>
  <si>
    <t>法適用企業</t>
    <phoneticPr fontId="5"/>
  </si>
  <si>
    <t>美里町病院事業会計</t>
    <phoneticPr fontId="5"/>
  </si>
  <si>
    <t>美里町下水道事業会計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</si>
  <si>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</si>
  <si>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</si>
  <si>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</si>
  <si>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</si>
  <si>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</si>
  <si>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</si>
  <si>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</si>
  <si>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</si>
  <si>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</si>
  <si>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</si>
  <si>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</si>
  <si>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</si>
  <si>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</si>
  <si>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</si>
  <si>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</si>
  <si>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</si>
  <si>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</si>
  <si>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</si>
  <si>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</si>
  <si>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</si>
  <si>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</si>
  <si>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</si>
  <si>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</si>
  <si>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</si>
  <si>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</si>
  <si>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</si>
  <si>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</si>
  <si>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</si>
  <si>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</si>
  <si>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</si>
  <si>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</si>
  <si>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</si>
  <si>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</si>
  <si>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</si>
  <si>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</si>
  <si>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</si>
  <si>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</si>
  <si>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</si>
  <si>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</si>
  <si>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</si>
  <si>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</si>
  <si>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</si>
  <si>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</si>
  <si>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</si>
  <si>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</si>
  <si>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</si>
  <si>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</si>
  <si>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</si>
  <si>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</si>
  <si>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</si>
  <si>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</si>
  <si>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</si>
  <si>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</si>
  <si>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</si>
  <si>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</si>
  <si>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</si>
  <si>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</si>
  <si>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</si>
  <si>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</si>
  <si>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</si>
  <si>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</si>
  <si>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</si>
  <si>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</si>
  <si>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</si>
  <si>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</si>
  <si>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</si>
  <si>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</si>
  <si>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</si>
  <si>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</si>
  <si>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</si>
  <si>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</si>
  <si>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</si>
  <si>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</si>
  <si>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</si>
  <si>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</si>
  <si>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</si>
  <si>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</si>
  <si>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</si>
  <si>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</si>
  <si>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</si>
  <si>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</si>
  <si>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</si>
  <si>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</si>
  <si>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</si>
  <si>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</si>
  <si>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</si>
  <si>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</si>
  <si>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</si>
  <si>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</si>
  <si>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</si>
  <si>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</si>
  <si>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</si>
  <si>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</si>
  <si>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</si>
  <si>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</si>
  <si>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</si>
  <si>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</si>
  <si>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</si>
  <si>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</si>
  <si>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</si>
  <si>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</si>
  <si>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</si>
  <si>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</si>
  <si>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</si>
  <si>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</si>
  <si>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</si>
  <si>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</si>
  <si>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</si>
  <si>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</si>
  <si>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</si>
  <si>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</si>
  <si>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</si>
  <si>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</si>
  <si>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</si>
  <si>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</si>
  <si>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</si>
  <si>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</si>
  <si>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</si>
  <si>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</si>
  <si>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</si>
  <si>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</si>
  <si>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</si>
  <si>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</si>
  <si>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</si>
  <si>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</si>
  <si>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</si>
  <si>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</si>
  <si>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</si>
  <si>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</si>
  <si>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</si>
  <si>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</si>
  <si>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</si>
  <si>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</si>
  <si>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</si>
  <si>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</si>
  <si>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2.40</t>
  </si>
  <si>
    <t>▲ 1.70</t>
  </si>
  <si>
    <t>一般会計</t>
  </si>
  <si>
    <t>美里町水道事業会計</t>
  </si>
  <si>
    <t>美里町病院事業会計</t>
  </si>
  <si>
    <t>美里町下水道事業会計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</si>
  <si>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</si>
  <si>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</si>
  <si>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</si>
  <si>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</si>
  <si>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</si>
  <si>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</si>
  <si>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</si>
  <si>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</si>
  <si>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</si>
  <si>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</si>
  <si>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宮城県市町村職員退職手当組合</t>
  </si>
  <si>
    <t>宮城県市町村非常勤消防団員補償報償組合</t>
  </si>
  <si>
    <t>大崎地域広域行政事務組合</t>
  </si>
  <si>
    <t>宮城県市町村自治振興センター</t>
  </si>
  <si>
    <t>宮城県後期高齢者医療広域連合</t>
  </si>
  <si>
    <t>-</t>
    <phoneticPr fontId="2"/>
  </si>
  <si>
    <t>公共施設整備基金</t>
    <rPh sb="0" eb="4">
      <t>コウキョウシセツ</t>
    </rPh>
    <rPh sb="4" eb="6">
      <t>セイビ</t>
    </rPh>
    <rPh sb="6" eb="8">
      <t>キキン</t>
    </rPh>
    <phoneticPr fontId="5"/>
  </si>
  <si>
    <t>合併振興基金</t>
    <rPh sb="0" eb="2">
      <t>ガッペイ</t>
    </rPh>
    <rPh sb="2" eb="4">
      <t>シンコウ</t>
    </rPh>
    <rPh sb="4" eb="6">
      <t>キキン</t>
    </rPh>
    <phoneticPr fontId="2"/>
  </si>
  <si>
    <t>ふるさと応援基金</t>
    <rPh sb="4" eb="6">
      <t>オウエン</t>
    </rPh>
    <rPh sb="6" eb="8">
      <t>キキン</t>
    </rPh>
    <phoneticPr fontId="5"/>
  </si>
  <si>
    <t>福祉基金</t>
    <rPh sb="0" eb="2">
      <t>フクシ</t>
    </rPh>
    <rPh sb="2" eb="4">
      <t>キキン</t>
    </rPh>
    <phoneticPr fontId="2"/>
  </si>
  <si>
    <t>町営住宅整備基金</t>
    <rPh sb="3" eb="5">
      <t>チョウエイ</t>
    </rPh>
    <rPh sb="5" eb="7">
      <t>ジュウタクセイビキキン</t>
    </rPh>
    <phoneticPr fontId="2"/>
  </si>
  <si>
    <t>宮城県後期高齢者医療事業会計</t>
    <rPh sb="0" eb="3">
      <t>ミヤギケン</t>
    </rPh>
    <rPh sb="3" eb="8">
      <t>コウキコウレイシャ</t>
    </rPh>
    <rPh sb="8" eb="10">
      <t>イリョウ</t>
    </rPh>
    <rPh sb="10" eb="12">
      <t>ジギョウ</t>
    </rPh>
    <rPh sb="12" eb="1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</si>
</sst>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A83-4758-9883-71F54702ED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65307</c:v>
                </c:pt>
                <c:pt idx="1">
                  <c:v>65374</c:v>
                </c:pt>
                <c:pt idx="2">
                  <c:v>37879</c:v>
                </c:pt>
                <c:pt idx="3">
                  <c:v>48679</c:v>
                </c:pt>
                <c:pt idx="4">
                  <c:v>39992</c:v>
                </c:pt>
              </c:numCache>
            </c:numRef>
          </c:val>
          <c:smooth val="0"/>
          <c:extLst>
            <c:ext xmlns:c16="http://schemas.microsoft.com/office/drawing/2014/chart" uri="{C3380CC4-5D6E-409C-BE32-E72D297353CC}">
              <c16:uniqueId val="{00000001-1A83-4758-9883-71F54702ED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2.4900000000000002</c:v>
                </c:pt>
                <c:pt idx="1">
                  <c:v>2.78</c:v>
                </c:pt>
                <c:pt idx="2">
                  <c:v>4.3899999999999997</c:v>
                </c:pt>
                <c:pt idx="3">
                  <c:v>4.92</c:v>
                </c:pt>
                <c:pt idx="4">
                  <c:v>3.67</c:v>
                </c:pt>
              </c:numCache>
            </c:numRef>
          </c:val>
          <c:extLst>
            <c:ext xmlns:c16="http://schemas.microsoft.com/office/drawing/2014/chart" uri="{C3380CC4-5D6E-409C-BE32-E72D297353CC}">
              <c16:uniqueId val="{00000000-79FF-4158-89B3-A65DBD23A7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21.48</c:v>
                </c:pt>
                <c:pt idx="1">
                  <c:v>22.21</c:v>
                </c:pt>
                <c:pt idx="2">
                  <c:v>22.53</c:v>
                </c:pt>
                <c:pt idx="3">
                  <c:v>23.04</c:v>
                </c:pt>
                <c:pt idx="4">
                  <c:v>24.68</c:v>
                </c:pt>
              </c:numCache>
            </c:numRef>
          </c:val>
          <c:extLst>
            <c:ext xmlns:c16="http://schemas.microsoft.com/office/drawing/2014/chart" uri="{C3380CC4-5D6E-409C-BE32-E72D297353CC}">
              <c16:uniqueId val="{00000001-79FF-4158-89B3-A65DBD23A7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4.43</c:v>
                </c:pt>
                <c:pt idx="1">
                  <c:v>0.25</c:v>
                </c:pt>
                <c:pt idx="2">
                  <c:v>1.44</c:v>
                </c:pt>
                <c:pt idx="3">
                  <c:v>-2.4</c:v>
                </c:pt>
                <c:pt idx="4">
                  <c:v>-1.7</c:v>
                </c:pt>
              </c:numCache>
            </c:numRef>
          </c:val>
          <c:smooth val="0"/>
          <c:extLst>
            <c:ext xmlns:c16="http://schemas.microsoft.com/office/drawing/2014/chart" uri="{C3380CC4-5D6E-409C-BE32-E72D297353CC}">
              <c16:uniqueId val="{00000002-79FF-4158-89B3-A65DBD23A7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06-4B86-ADD9-E8F4C9B613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06-4B86-ADD9-E8F4C9B613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06-4B86-ADD9-E8F4C9B6131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406-4B86-ADD9-E8F4C9B6131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0.74</c:v>
                </c:pt>
                <c:pt idx="4">
                  <c:v>#N/A</c:v>
                </c:pt>
                <c:pt idx="5">
                  <c:v>0.28999999999999998</c:v>
                </c:pt>
                <c:pt idx="6">
                  <c:v>#N/A</c:v>
                </c:pt>
                <c:pt idx="7">
                  <c:v>0.14000000000000001</c:v>
                </c:pt>
                <c:pt idx="8">
                  <c:v>#N/A</c:v>
                </c:pt>
                <c:pt idx="9">
                  <c:v>0.41</c:v>
                </c:pt>
              </c:numCache>
            </c:numRef>
          </c:val>
          <c:extLst>
            <c:ext xmlns:c16="http://schemas.microsoft.com/office/drawing/2014/chart" uri="{C3380CC4-5D6E-409C-BE32-E72D297353CC}">
              <c16:uniqueId val="{00000004-1406-4B86-ADD9-E8F4C9B6131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1.28</c:v>
                </c:pt>
                <c:pt idx="2">
                  <c:v>#N/A</c:v>
                </c:pt>
                <c:pt idx="3">
                  <c:v>1.78</c:v>
                </c:pt>
                <c:pt idx="4">
                  <c:v>#N/A</c:v>
                </c:pt>
                <c:pt idx="5">
                  <c:v>0.89</c:v>
                </c:pt>
                <c:pt idx="6">
                  <c:v>#N/A</c:v>
                </c:pt>
                <c:pt idx="7">
                  <c:v>1.2</c:v>
                </c:pt>
                <c:pt idx="8">
                  <c:v>#N/A</c:v>
                </c:pt>
                <c:pt idx="9">
                  <c:v>0.85</c:v>
                </c:pt>
              </c:numCache>
            </c:numRef>
          </c:val>
          <c:extLst>
            <c:ext xmlns:c16="http://schemas.microsoft.com/office/drawing/2014/chart" uri="{C3380CC4-5D6E-409C-BE32-E72D297353CC}">
              <c16:uniqueId val="{00000005-1406-4B86-ADD9-E8F4C9B61313}"/>
            </c:ext>
          </c:extLst>
        </c:ser>
        <c:ser>
          <c:idx val="6"/>
          <c:order val="6"/>
          <c:tx>
            <c:strRef>
              <c:f>データシート!$A$33</c:f>
              <c:strCache>
                <c:ptCount val="1"/>
                <c:pt idx="0">
                  <c:v>美里町下水道事業会計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0.95</c:v>
                </c:pt>
                <c:pt idx="4">
                  <c:v>#N/A</c:v>
                </c:pt>
                <c:pt idx="5">
                  <c:v>5.19</c:v>
                </c:pt>
                <c:pt idx="6">
                  <c:v>#N/A</c:v>
                </c:pt>
                <c:pt idx="7">
                  <c:v>2.48</c:v>
                </c:pt>
                <c:pt idx="8">
                  <c:v>#N/A</c:v>
                </c:pt>
                <c:pt idx="9">
                  <c:v>1.56</c:v>
                </c:pt>
              </c:numCache>
            </c:numRef>
          </c:val>
          <c:extLst>
            <c:ext xmlns:c16="http://schemas.microsoft.com/office/drawing/2014/chart" uri="{C3380CC4-5D6E-409C-BE32-E72D297353CC}">
              <c16:uniqueId val="{00000006-1406-4B86-ADD9-E8F4C9B61313}"/>
            </c:ext>
          </c:extLst>
        </c:ser>
        <c:ser>
          <c:idx val="7"/>
          <c:order val="7"/>
          <c:tx>
            <c:strRef>
              <c:f>データシート!$A$34</c:f>
              <c:strCache>
                <c:ptCount val="1"/>
                <c:pt idx="0">
                  <c:v>美里町病院事業会計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2.66</c:v>
                </c:pt>
                <c:pt idx="2">
                  <c:v>#N/A</c:v>
                </c:pt>
                <c:pt idx="3">
                  <c:v>1.47</c:v>
                </c:pt>
                <c:pt idx="4">
                  <c:v>#N/A</c:v>
                </c:pt>
                <c:pt idx="5">
                  <c:v>1.9</c:v>
                </c:pt>
                <c:pt idx="6">
                  <c:v>#N/A</c:v>
                </c:pt>
                <c:pt idx="7">
                  <c:v>2.31</c:v>
                </c:pt>
                <c:pt idx="8">
                  <c:v>#N/A</c:v>
                </c:pt>
                <c:pt idx="9">
                  <c:v>2.0699999999999998</c:v>
                </c:pt>
              </c:numCache>
            </c:numRef>
          </c:val>
          <c:extLst>
            <c:ext xmlns:c16="http://schemas.microsoft.com/office/drawing/2014/chart" uri="{C3380CC4-5D6E-409C-BE32-E72D297353CC}">
              <c16:uniqueId val="{00000007-1406-4B86-ADD9-E8F4C9B61313}"/>
            </c:ext>
          </c:extLst>
        </c:ser>
        <c:ser>
          <c:idx val="8"/>
          <c:order val="8"/>
          <c:tx>
            <c:strRef>
              <c:f>データシート!$A$35</c:f>
              <c:strCache>
                <c:ptCount val="1"/>
                <c:pt idx="0">
                  <c:v>美里町水道事業会計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4.83</c:v>
                </c:pt>
                <c:pt idx="2">
                  <c:v>#N/A</c:v>
                </c:pt>
                <c:pt idx="3">
                  <c:v>4.4000000000000004</c:v>
                </c:pt>
                <c:pt idx="4">
                  <c:v>#N/A</c:v>
                </c:pt>
                <c:pt idx="5">
                  <c:v>3.75</c:v>
                </c:pt>
                <c:pt idx="6">
                  <c:v>#N/A</c:v>
                </c:pt>
                <c:pt idx="7">
                  <c:v>3.12</c:v>
                </c:pt>
                <c:pt idx="8">
                  <c:v>#N/A</c:v>
                </c:pt>
                <c:pt idx="9">
                  <c:v>2.2999999999999998</c:v>
                </c:pt>
              </c:numCache>
            </c:numRef>
          </c:val>
          <c:extLst>
            <c:ext xmlns:c16="http://schemas.microsoft.com/office/drawing/2014/chart" uri="{C3380CC4-5D6E-409C-BE32-E72D297353CC}">
              <c16:uniqueId val="{00000008-1406-4B86-ADD9-E8F4C9B613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2.48</c:v>
                </c:pt>
                <c:pt idx="2">
                  <c:v>#N/A</c:v>
                </c:pt>
                <c:pt idx="3">
                  <c:v>2.78</c:v>
                </c:pt>
                <c:pt idx="4">
                  <c:v>#N/A</c:v>
                </c:pt>
                <c:pt idx="5">
                  <c:v>4.38</c:v>
                </c:pt>
                <c:pt idx="6">
                  <c:v>#N/A</c:v>
                </c:pt>
                <c:pt idx="7">
                  <c:v>4.92</c:v>
                </c:pt>
                <c:pt idx="8">
                  <c:v>#N/A</c:v>
                </c:pt>
                <c:pt idx="9">
                  <c:v>3.66</c:v>
                </c:pt>
              </c:numCache>
            </c:numRef>
          </c:val>
          <c:extLst>
            <c:ext xmlns:c16="http://schemas.microsoft.com/office/drawing/2014/chart" uri="{C3380CC4-5D6E-409C-BE32-E72D297353CC}">
              <c16:uniqueId val="{00000009-1406-4B86-ADD9-E8F4C9B613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1318</c:v>
                </c:pt>
                <c:pt idx="5">
                  <c:v>1235</c:v>
                </c:pt>
                <c:pt idx="8">
                  <c:v>1163</c:v>
                </c:pt>
                <c:pt idx="11">
                  <c:v>1092</c:v>
                </c:pt>
                <c:pt idx="14">
                  <c:v>1104</c:v>
                </c:pt>
              </c:numCache>
            </c:numRef>
          </c:val>
          <c:extLst>
            <c:ext xmlns:c16="http://schemas.microsoft.com/office/drawing/2014/chart" uri="{C3380CC4-5D6E-409C-BE32-E72D297353CC}">
              <c16:uniqueId val="{00000000-5739-431D-B03E-AF142B0DC6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39-431D-B03E-AF142B0DC6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14</c:v>
                </c:pt>
                <c:pt idx="6">
                  <c:v>2</c:v>
                </c:pt>
                <c:pt idx="9">
                  <c:v>1</c:v>
                </c:pt>
                <c:pt idx="12">
                  <c:v>1</c:v>
                </c:pt>
              </c:numCache>
            </c:numRef>
          </c:val>
          <c:extLst>
            <c:ext xmlns:c16="http://schemas.microsoft.com/office/drawing/2014/chart" uri="{C3380CC4-5D6E-409C-BE32-E72D297353CC}">
              <c16:uniqueId val="{00000002-5739-431D-B03E-AF142B0DC6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35</c:v>
                </c:pt>
                <c:pt idx="6">
                  <c:v>40</c:v>
                </c:pt>
                <c:pt idx="9">
                  <c:v>47</c:v>
                </c:pt>
                <c:pt idx="12">
                  <c:v>47</c:v>
                </c:pt>
              </c:numCache>
            </c:numRef>
          </c:val>
          <c:extLst>
            <c:ext xmlns:c16="http://schemas.microsoft.com/office/drawing/2014/chart" uri="{C3380CC4-5D6E-409C-BE32-E72D297353CC}">
              <c16:uniqueId val="{00000003-5739-431D-B03E-AF142B0DC6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416</c:v>
                </c:pt>
                <c:pt idx="3">
                  <c:v>415</c:v>
                </c:pt>
                <c:pt idx="6">
                  <c:v>402</c:v>
                </c:pt>
                <c:pt idx="9">
                  <c:v>424</c:v>
                </c:pt>
                <c:pt idx="12">
                  <c:v>418</c:v>
                </c:pt>
              </c:numCache>
            </c:numRef>
          </c:val>
          <c:extLst>
            <c:ext xmlns:c16="http://schemas.microsoft.com/office/drawing/2014/chart" uri="{C3380CC4-5D6E-409C-BE32-E72D297353CC}">
              <c16:uniqueId val="{00000004-5739-431D-B03E-AF142B0DC6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39-431D-B03E-AF142B0DC6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39-431D-B03E-AF142B0DC6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1280</c:v>
                </c:pt>
                <c:pt idx="3">
                  <c:v>1184</c:v>
                </c:pt>
                <c:pt idx="6">
                  <c:v>1090</c:v>
                </c:pt>
                <c:pt idx="9">
                  <c:v>1148</c:v>
                </c:pt>
                <c:pt idx="12">
                  <c:v>1119</c:v>
                </c:pt>
              </c:numCache>
            </c:numRef>
          </c:val>
          <c:extLst>
            <c:ext xmlns:c16="http://schemas.microsoft.com/office/drawing/2014/chart" uri="{C3380CC4-5D6E-409C-BE32-E72D297353CC}">
              <c16:uniqueId val="{00000007-5739-431D-B03E-AF142B0DC6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433</c:v>
                </c:pt>
                <c:pt idx="2">
                  <c:v>#N/A</c:v>
                </c:pt>
                <c:pt idx="3">
                  <c:v>#N/A</c:v>
                </c:pt>
                <c:pt idx="4">
                  <c:v>413</c:v>
                </c:pt>
                <c:pt idx="5">
                  <c:v>#N/A</c:v>
                </c:pt>
                <c:pt idx="6">
                  <c:v>#N/A</c:v>
                </c:pt>
                <c:pt idx="7">
                  <c:v>371</c:v>
                </c:pt>
                <c:pt idx="8">
                  <c:v>#N/A</c:v>
                </c:pt>
                <c:pt idx="9">
                  <c:v>#N/A</c:v>
                </c:pt>
                <c:pt idx="10">
                  <c:v>528</c:v>
                </c:pt>
                <c:pt idx="11">
                  <c:v>#N/A</c:v>
                </c:pt>
                <c:pt idx="12">
                  <c:v>#N/A</c:v>
                </c:pt>
                <c:pt idx="13">
                  <c:v>481</c:v>
                </c:pt>
                <c:pt idx="14">
                  <c:v>#N/A</c:v>
                </c:pt>
              </c:numCache>
            </c:numRef>
          </c:val>
          <c:smooth val="0"/>
          <c:extLst>
            <c:ext xmlns:c16="http://schemas.microsoft.com/office/drawing/2014/chart" uri="{C3380CC4-5D6E-409C-BE32-E72D297353CC}">
              <c16:uniqueId val="{00000008-5739-431D-B03E-AF142B0DC6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11800</c:v>
                </c:pt>
                <c:pt idx="5">
                  <c:v>11615</c:v>
                </c:pt>
                <c:pt idx="8">
                  <c:v>11335</c:v>
                </c:pt>
                <c:pt idx="11">
                  <c:v>10850</c:v>
                </c:pt>
                <c:pt idx="14">
                  <c:v>10289</c:v>
                </c:pt>
              </c:numCache>
            </c:numRef>
          </c:val>
          <c:extLst>
            <c:ext xmlns:c16="http://schemas.microsoft.com/office/drawing/2014/chart" uri="{C3380CC4-5D6E-409C-BE32-E72D297353CC}">
              <c16:uniqueId val="{00000000-90C6-4603-84FA-8BF134FE94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1795</c:v>
                </c:pt>
                <c:pt idx="5">
                  <c:v>2067</c:v>
                </c:pt>
                <c:pt idx="8">
                  <c:v>1991</c:v>
                </c:pt>
                <c:pt idx="11">
                  <c:v>2034</c:v>
                </c:pt>
                <c:pt idx="14">
                  <c:v>2047</c:v>
                </c:pt>
              </c:numCache>
            </c:numRef>
          </c:val>
          <c:extLst>
            <c:ext xmlns:c16="http://schemas.microsoft.com/office/drawing/2014/chart" uri="{C3380CC4-5D6E-409C-BE32-E72D297353CC}">
              <c16:uniqueId val="{00000001-90C6-4603-84FA-8BF134FE94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3575</c:v>
                </c:pt>
                <c:pt idx="5">
                  <c:v>3637</c:v>
                </c:pt>
                <c:pt idx="8">
                  <c:v>4164</c:v>
                </c:pt>
                <c:pt idx="11">
                  <c:v>4280</c:v>
                </c:pt>
                <c:pt idx="14">
                  <c:v>4437</c:v>
                </c:pt>
              </c:numCache>
            </c:numRef>
          </c:val>
          <c:extLst>
            <c:ext xmlns:c16="http://schemas.microsoft.com/office/drawing/2014/chart" uri="{C3380CC4-5D6E-409C-BE32-E72D297353CC}">
              <c16:uniqueId val="{00000002-90C6-4603-84FA-8BF134FE94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C6-4603-84FA-8BF134FE94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C6-4603-84FA-8BF134FE94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C6-4603-84FA-8BF134FE94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1984</c:v>
                </c:pt>
                <c:pt idx="3">
                  <c:v>1904</c:v>
                </c:pt>
                <c:pt idx="6">
                  <c:v>1838</c:v>
                </c:pt>
                <c:pt idx="9">
                  <c:v>1778</c:v>
                </c:pt>
                <c:pt idx="12">
                  <c:v>1705</c:v>
                </c:pt>
              </c:numCache>
            </c:numRef>
          </c:val>
          <c:extLst>
            <c:ext xmlns:c16="http://schemas.microsoft.com/office/drawing/2014/chart" uri="{C3380CC4-5D6E-409C-BE32-E72D297353CC}">
              <c16:uniqueId val="{00000006-90C6-4603-84FA-8BF134FE94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213</c:v>
                </c:pt>
                <c:pt idx="3">
                  <c:v>250</c:v>
                </c:pt>
                <c:pt idx="6">
                  <c:v>288</c:v>
                </c:pt>
                <c:pt idx="9">
                  <c:v>290</c:v>
                </c:pt>
                <c:pt idx="12">
                  <c:v>463</c:v>
                </c:pt>
              </c:numCache>
            </c:numRef>
          </c:val>
          <c:extLst>
            <c:ext xmlns:c16="http://schemas.microsoft.com/office/drawing/2014/chart" uri="{C3380CC4-5D6E-409C-BE32-E72D297353CC}">
              <c16:uniqueId val="{00000007-90C6-4603-84FA-8BF134FE94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6219</c:v>
                </c:pt>
                <c:pt idx="3">
                  <c:v>6031</c:v>
                </c:pt>
                <c:pt idx="6">
                  <c:v>5775</c:v>
                </c:pt>
                <c:pt idx="9">
                  <c:v>6163</c:v>
                </c:pt>
                <c:pt idx="12">
                  <c:v>6456</c:v>
                </c:pt>
              </c:numCache>
            </c:numRef>
          </c:val>
          <c:extLst>
            <c:ext xmlns:c16="http://schemas.microsoft.com/office/drawing/2014/chart" uri="{C3380CC4-5D6E-409C-BE32-E72D297353CC}">
              <c16:uniqueId val="{00000008-90C6-4603-84FA-8BF134FE94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C6-4603-84FA-8BF134FE94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10919</c:v>
                </c:pt>
                <c:pt idx="3">
                  <c:v>10727</c:v>
                </c:pt>
                <c:pt idx="6">
                  <c:v>10488</c:v>
                </c:pt>
                <c:pt idx="9">
                  <c:v>10149</c:v>
                </c:pt>
                <c:pt idx="12">
                  <c:v>9760</c:v>
                </c:pt>
              </c:numCache>
            </c:numRef>
          </c:val>
          <c:extLst>
            <c:ext xmlns:c16="http://schemas.microsoft.com/office/drawing/2014/chart" uri="{C3380CC4-5D6E-409C-BE32-E72D297353CC}">
              <c16:uniqueId val="{0000000A-90C6-4603-84FA-8BF134FE94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2165</c:v>
                </c:pt>
                <c:pt idx="2">
                  <c:v>#N/A</c:v>
                </c:pt>
                <c:pt idx="3">
                  <c:v>#N/A</c:v>
                </c:pt>
                <c:pt idx="4">
                  <c:v>1593</c:v>
                </c:pt>
                <c:pt idx="5">
                  <c:v>#N/A</c:v>
                </c:pt>
                <c:pt idx="6">
                  <c:v>#N/A</c:v>
                </c:pt>
                <c:pt idx="7">
                  <c:v>899</c:v>
                </c:pt>
                <c:pt idx="8">
                  <c:v>#N/A</c:v>
                </c:pt>
                <c:pt idx="9">
                  <c:v>#N/A</c:v>
                </c:pt>
                <c:pt idx="10">
                  <c:v>1215</c:v>
                </c:pt>
                <c:pt idx="11">
                  <c:v>#N/A</c:v>
                </c:pt>
                <c:pt idx="12">
                  <c:v>#N/A</c:v>
                </c:pt>
                <c:pt idx="13">
                  <c:v>1614</c:v>
                </c:pt>
                <c:pt idx="14">
                  <c:v>#N/A</c:v>
                </c:pt>
              </c:numCache>
            </c:numRef>
          </c:val>
          <c:smooth val="0"/>
          <c:extLst>
            <c:ext xmlns:c16="http://schemas.microsoft.com/office/drawing/2014/chart" uri="{C3380CC4-5D6E-409C-BE32-E72D297353CC}">
              <c16:uniqueId val="{0000000B-90C6-4603-84FA-8BF134FE94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1660</c:v>
                </c:pt>
                <c:pt idx="1">
                  <c:v>1633</c:v>
                </c:pt>
                <c:pt idx="2">
                  <c:v>1775</c:v>
                </c:pt>
              </c:numCache>
            </c:numRef>
          </c:val>
          <c:extLst>
            <c:ext xmlns:c16="http://schemas.microsoft.com/office/drawing/2014/chart" uri="{C3380CC4-5D6E-409C-BE32-E72D297353CC}">
              <c16:uniqueId val="{00000000-6DF7-4AB6-95E8-27C2B1CDA8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237</c:v>
                </c:pt>
                <c:pt idx="1">
                  <c:v>276</c:v>
                </c:pt>
                <c:pt idx="2">
                  <c:v>326</c:v>
                </c:pt>
              </c:numCache>
            </c:numRef>
          </c:val>
          <c:extLst>
            <c:ext xmlns:c16="http://schemas.microsoft.com/office/drawing/2014/chart" uri="{C3380CC4-5D6E-409C-BE32-E72D297353CC}">
              <c16:uniqueId val="{00000001-6DF7-4AB6-95E8-27C2B1CDA8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1562</c:v>
                </c:pt>
                <c:pt idx="1">
                  <c:v>1637</c:v>
                </c:pt>
                <c:pt idx="2">
                  <c:v>1691</c:v>
                </c:pt>
              </c:numCache>
            </c:numRef>
          </c:val>
          <c:extLst>
            <c:ext xmlns:c16="http://schemas.microsoft.com/office/drawing/2014/chart" uri="{C3380CC4-5D6E-409C-BE32-E72D297353CC}">
              <c16:uniqueId val="{00000002-6DF7-4AB6-95E8-27C2B1CDA8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23,195
23,091
74.99
11,438,454
11,145,136
263,884
7,191,380
9,760,394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基準財政需要額は、社会福祉費や包括算定経費で単位費用の引き上げや光熱費高騰への対策費用が包括算定経費で一括算定されたことにより前年度と比べて増加した。基準財政収入額は、経済社会活動の持ち直しや全国的な消費の増加により交付金等で増加したため、財政力指数は前年度と同水準となったが、類似団体内ではかなり低い順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年に策定した美里町総合計画・美里町総合戦略により、総合的かつ計画的なまちづくりに取り組み、財政基盤の強化に努めていく。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98072</xdr:rowOff>
    </xdr:from>
    <xdr:to>
      <xdr:col>23</xdr:col>
      <xdr:colOff>133350</xdr:colOff>
      <xdr:row>44</xdr:row>
      <xdr:rowOff>98072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4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47272</xdr:rowOff>
    </xdr:from>
    <xdr:to>
      <xdr:col>19</xdr:col>
      <xdr:colOff>184150</xdr:colOff>
      <xdr:row>44</xdr:row>
      <xdr:rowOff>148872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133649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処遇改善に伴う人件費や一部事務組合への補助費等で歳出経常一般財源が増加したが、普通交付税の追加交付により歳入経常一般財源も増加した。歳入よりも歳出の一般財源の増加割合が大きかったことから前年度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弾力性のある財政運営を行うために今後も一般財源の確保に努めるとともに、事務事業の見直し等、経常経費の削減に努めていく。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889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62</xdr:row>
      <xdr:rowOff>159068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69245"/>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6924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168593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7087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23195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職員数で減少したものの会計年度任用職員の勤勉手当支給で増加した。物件費では、経常経費の抑制に努めたが、物価高騰対策として実施した商品券発行業務をはじめ電気料金や給食用賄材料費で増加した。このため、決算額は前年度と同水準となった。</a:t>
          </a:r>
        </a:p>
        <a:p>
          <a:r>
            <a:rPr kumimoji="1" lang="ja-JP" altLang="en-US" sz="1300">
              <a:latin typeface="ＭＳ Ｐゴシック" panose="020B0600070205080204" pitchFamily="50" charset="-128"/>
              <a:ea typeface="ＭＳ Ｐゴシック" panose="020B0600070205080204" pitchFamily="50" charset="-128"/>
            </a:rPr>
            <a:t>　今後も物価高騰等の影響が続くと見込まれており、依然として類似団体よりも高い水準であることから、多様な住民ニーズに対応するためにもコスト削減に向けた取り組みを検討していく。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137559</xdr:rowOff>
    </xdr:from>
    <xdr:to>
      <xdr:col>23</xdr:col>
      <xdr:colOff>133350</xdr:colOff>
      <xdr:row>82</xdr:row>
      <xdr:rowOff>139317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96459"/>
          <a:ext cx="8382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139317</xdr:rowOff>
    </xdr:from>
    <xdr:to>
      <xdr:col>19</xdr:col>
      <xdr:colOff>133350</xdr:colOff>
      <xdr:row>82</xdr:row>
      <xdr:rowOff>142067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9821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141483</xdr:rowOff>
    </xdr:from>
    <xdr:to>
      <xdr:col>15</xdr:col>
      <xdr:colOff>82550</xdr:colOff>
      <xdr:row>82</xdr:row>
      <xdr:rowOff>142067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00383"/>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9015</xdr:rowOff>
    </xdr:from>
    <xdr:to>
      <xdr:col>11</xdr:col>
      <xdr:colOff>31750</xdr:colOff>
      <xdr:row>82</xdr:row>
      <xdr:rowOff>141483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67915"/>
          <a:ext cx="889000" cy="1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86759</xdr:rowOff>
    </xdr:from>
    <xdr:to>
      <xdr:col>23</xdr:col>
      <xdr:colOff>184150</xdr:colOff>
      <xdr:row>83</xdr:row>
      <xdr:rowOff>16909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58836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88517</xdr:rowOff>
    </xdr:from>
    <xdr:to>
      <xdr:col>19</xdr:col>
      <xdr:colOff>184150</xdr:colOff>
      <xdr:row>83</xdr:row>
      <xdr:rowOff>18667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3444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3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91267</xdr:rowOff>
    </xdr:from>
    <xdr:to>
      <xdr:col>15</xdr:col>
      <xdr:colOff>133350</xdr:colOff>
      <xdr:row>83</xdr:row>
      <xdr:rowOff>21417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3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90683</xdr:rowOff>
    </xdr:from>
    <xdr:to>
      <xdr:col>11</xdr:col>
      <xdr:colOff>82550</xdr:colOff>
      <xdr:row>83</xdr:row>
      <xdr:rowOff>20833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129665</xdr:rowOff>
    </xdr:from>
    <xdr:to>
      <xdr:col>7</xdr:col>
      <xdr:colOff>31750</xdr:colOff>
      <xdr:row>82</xdr:row>
      <xdr:rowOff>59815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となった。類似団体内平均値と比較すると依然として低い数値で推移しているが、数値差は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ポイントに縮小した。引き続き給与適正化に努めていく。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95955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307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28928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160161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月に「美里町第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次定員適正化計画」を策定し、行政需要の多様化により増加する業務量に対し必要なマンパワーを確保することとしている。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人減少し、類似団体の中では依然として低い順位となっている。給与等の処遇改善など社会情勢に関わる人件費において大幅な減額は困難であるが、最小の経費で最大の効果を発揮できるように、今後も民間事業者が担うことができる分野について検討し、引き続き外部委託、民営化等について検討し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77198</xdr:rowOff>
    </xdr:from>
    <xdr:to>
      <xdr:col>81</xdr:col>
      <xdr:colOff>44450</xdr:colOff>
      <xdr:row>62</xdr:row>
      <xdr:rowOff>111669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0709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111669</xdr:rowOff>
    </xdr:from>
    <xdr:to>
      <xdr:col>77</xdr:col>
      <xdr:colOff>44450</xdr:colOff>
      <xdr:row>62</xdr:row>
      <xdr:rowOff>153035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74156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130628</xdr:rowOff>
    </xdr:from>
    <xdr:to>
      <xdr:col>72</xdr:col>
      <xdr:colOff>203200</xdr:colOff>
      <xdr:row>62</xdr:row>
      <xdr:rowOff>153035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605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62</xdr:row>
      <xdr:rowOff>139247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605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26398</xdr:rowOff>
    </xdr:from>
    <xdr:to>
      <xdr:col>81</xdr:col>
      <xdr:colOff>95250</xdr:colOff>
      <xdr:row>62</xdr:row>
      <xdr:rowOff>127998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169925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60869</xdr:rowOff>
    </xdr:from>
    <xdr:to>
      <xdr:col>77</xdr:col>
      <xdr:colOff>95250</xdr:colOff>
      <xdr:row>62</xdr:row>
      <xdr:rowOff>162469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147246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7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17162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79828</xdr:rowOff>
    </xdr:from>
    <xdr:to>
      <xdr:col>68</xdr:col>
      <xdr:colOff>203200</xdr:colOff>
      <xdr:row>63</xdr:row>
      <xdr:rowOff>9978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166205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88447</xdr:rowOff>
    </xdr:from>
    <xdr:to>
      <xdr:col>64</xdr:col>
      <xdr:colOff>152400</xdr:colOff>
      <xdr:row>63</xdr:row>
      <xdr:rowOff>18597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地方債元利償還額では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百万円減少した一方で、標準財政規模の算定項目である標準税収入では</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百万円増加、更に普通交付税で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百万円増加したことにより、単年度比率では前年度よりも減少したものの、過去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か年平均により算出されることから、入替年度である令和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年度の比率よりも令和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年度の比率が上回ったことが要因で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今後も元金ベースのプライマリーバランスの黒字化に努めるとともに、大型投資事業を取捨選択をしながら、世代間負担の公平化に努める。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123507</xdr:rowOff>
    </xdr:from>
    <xdr:to>
      <xdr:col>81</xdr:col>
      <xdr:colOff>44450</xdr:colOff>
      <xdr:row>39</xdr:row>
      <xdr:rowOff>141605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100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99378</xdr:rowOff>
    </xdr:from>
    <xdr:to>
      <xdr:col>77</xdr:col>
      <xdr:colOff>44450</xdr:colOff>
      <xdr:row>39</xdr:row>
      <xdr:rowOff>123507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859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99378</xdr:rowOff>
    </xdr:from>
    <xdr:to>
      <xdr:col>72</xdr:col>
      <xdr:colOff>203200</xdr:colOff>
      <xdr:row>39</xdr:row>
      <xdr:rowOff>147638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859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147638</xdr:rowOff>
    </xdr:from>
    <xdr:to>
      <xdr:col>68</xdr:col>
      <xdr:colOff>152400</xdr:colOff>
      <xdr:row>40</xdr:row>
      <xdr:rowOff>24447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341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90805</xdr:rowOff>
    </xdr:from>
    <xdr:to>
      <xdr:col>81</xdr:col>
      <xdr:colOff>95250</xdr:colOff>
      <xdr:row>40</xdr:row>
      <xdr:rowOff>20955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62882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4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72707</xdr:rowOff>
    </xdr:from>
    <xdr:to>
      <xdr:col>77</xdr:col>
      <xdr:colOff>95250</xdr:colOff>
      <xdr:row>40</xdr:row>
      <xdr:rowOff>2857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159084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48578</xdr:rowOff>
    </xdr:from>
    <xdr:to>
      <xdr:col>73</xdr:col>
      <xdr:colOff>44450</xdr:colOff>
      <xdr:row>39</xdr:row>
      <xdr:rowOff>150178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134955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96838</xdr:rowOff>
    </xdr:from>
    <xdr:to>
      <xdr:col>68</xdr:col>
      <xdr:colOff>203200</xdr:colOff>
      <xdr:row>40</xdr:row>
      <xdr:rowOff>26988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11765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145097</xdr:rowOff>
    </xdr:from>
    <xdr:to>
      <xdr:col>64</xdr:col>
      <xdr:colOff>152400</xdr:colOff>
      <xdr:row>40</xdr:row>
      <xdr:rowOff>75247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60024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将来負担額について、地方債残高では</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百万円減少した一方で、公営企業債等繰入見込額で</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百万円増加したことに加え、一部事務組合の負担見込額で</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百万円増加したことが主な要因で、前年度と比べて</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類似団体内では低い順位にいることから、社会情勢が不安定で将来見通しが困難な中でも適切な事業実施を図り、財政の健全化に向けて努めていく。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140426</xdr:rowOff>
    </xdr:from>
    <xdr:to>
      <xdr:col>81</xdr:col>
      <xdr:colOff>44450</xdr:colOff>
      <xdr:row>15</xdr:row>
      <xdr:rowOff>39068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540726"/>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74930</xdr:rowOff>
    </xdr:from>
    <xdr:to>
      <xdr:col>77</xdr:col>
      <xdr:colOff>44450</xdr:colOff>
      <xdr:row>14</xdr:row>
      <xdr:rowOff>140426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47523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74930</xdr:rowOff>
    </xdr:from>
    <xdr:to>
      <xdr:col>72</xdr:col>
      <xdr:colOff>203200</xdr:colOff>
      <xdr:row>15</xdr:row>
      <xdr:rowOff>45962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75230"/>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45962</xdr:rowOff>
    </xdr:from>
    <xdr:to>
      <xdr:col>68</xdr:col>
      <xdr:colOff>152400</xdr:colOff>
      <xdr:row>16</xdr:row>
      <xdr:rowOff>3205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177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159718</xdr:rowOff>
    </xdr:from>
    <xdr:to>
      <xdr:col>81</xdr:col>
      <xdr:colOff>95250</xdr:colOff>
      <xdr:row>15</xdr:row>
      <xdr:rowOff>89868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131795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89626</xdr:rowOff>
    </xdr:from>
    <xdr:to>
      <xdr:col>77</xdr:col>
      <xdr:colOff>95250</xdr:colOff>
      <xdr:row>15</xdr:row>
      <xdr:rowOff>19776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4553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7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110507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166612</xdr:rowOff>
    </xdr:from>
    <xdr:to>
      <xdr:col>68</xdr:col>
      <xdr:colOff>203200</xdr:colOff>
      <xdr:row>15</xdr:row>
      <xdr:rowOff>96762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81539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123855</xdr:rowOff>
    </xdr:from>
    <xdr:to>
      <xdr:col>64</xdr:col>
      <xdr:colOff>152400</xdr:colOff>
      <xdr:row>16</xdr:row>
      <xdr:rowOff>54005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38782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8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23,195
23,091
74.99
11,438,454
11,145,136
263,884
7,191,380
9,760,394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人事院勧告による勤勉手当の支給など会計年度任用職員の処遇改善に加え、一部事務組合の人件費で増加となったため、前年度より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今後も、美里町第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次定員適正化計画に基づく給与の適正化、組織機構の見直しや職員の適正配置に努めていくほか、会計年度任用職員の事務分担の見直しが喫緊の課題となっている。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物価高騰対策として実施した商品券発行業務をはじめ電気料金や給食用賄材料費で増加した一方で、新型コロナワクチン接種事業など新型コロナウイルス感染症の第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類移行に起因する関連経費の減少幅の方が大きく、前年度より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今後も物価高騰に伴う民間賃上げの動向に注視し、民間委託化との比較検討をしながら、経常経費の削減に努めていく。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3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物価高騰等の生活支援対策として実施した子育て世帯や住民税非課税世帯への給付金が終了し大幅な減少となったが、障害者福祉費や子ども医療費は増加傾向が続いているため、前年度より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類似団体の中でも高い順位に位置しているが、社会情勢が不安定な中で、国の施策に対応しながら各種制度の適切な運営を行い、財政圧迫の要因とならないように努める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148772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220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出資金で増加したほか、団塊世代や高齢者人口の増加により被保険者数が増加している国民健康保険特別会計、後期高齢者医療特別会計及び介護保険特別会計への繰出金が増加傾向であることから、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引き続き、被保険者数の増加傾向は続くと想定されることから、歳入の確保に努め、財政の健全化を図る。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類移行に起因する補助金等では減少した反面、物価高騰対策として支給した物価高騰対応重点支援給付金や一部事務組合等への負担金で大幅に増加したことから、前年度より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類似団体と比べて低い水準で推移していることから、補助金交付団体の決算状況の確認や交付基準の見直し等により、必要なところに必要な予算が届くよう健全な財政運営に努める。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9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912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91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ポイント減少した。これまで元金ベースのプライマリーバランスの黒字化により財政運営してきた効果が表れ、大規模事業の元金償還が開始された前年度を除き減少傾向が続いている。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今後も元金ベースのプライマリーバランスの黒字化に努めるとともに、大型投資事業を取捨選択しながら、世代間負担の公平化に努める。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83565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623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補助費等、人件費及び繰出金の経常一般財源の増加が主な要因で前年度より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ポイントの増加となったが、類似団体平均より低い水準を維持している。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今後も歳入確保及び歳出抑制に努める。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147574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532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033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0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07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55124</xdr:rowOff>
    </xdr:from>
    <xdr:to>
      <xdr:col>29</xdr:col>
      <xdr:colOff>127000</xdr:colOff>
      <xdr:row>15</xdr:row>
      <xdr:rowOff>132648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74499"/>
          <a:ext cx="647700" cy="7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132648</xdr:rowOff>
    </xdr:from>
    <xdr:to>
      <xdr:col>26</xdr:col>
      <xdr:colOff>50800</xdr:colOff>
      <xdr:row>16</xdr:row>
      <xdr:rowOff>16662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52023"/>
          <a:ext cx="698500" cy="5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10647</xdr:rowOff>
    </xdr:from>
    <xdr:to>
      <xdr:col>22</xdr:col>
      <xdr:colOff>114300</xdr:colOff>
      <xdr:row>16</xdr:row>
      <xdr:rowOff>16662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01472"/>
          <a:ext cx="698500" cy="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10647</xdr:rowOff>
    </xdr:from>
    <xdr:to>
      <xdr:col>18</xdr:col>
      <xdr:colOff>177800</xdr:colOff>
      <xdr:row>16</xdr:row>
      <xdr:rowOff>105659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01472"/>
          <a:ext cx="698500" cy="9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4324</xdr:rowOff>
    </xdr:from>
    <xdr:to>
      <xdr:col>29</xdr:col>
      <xdr:colOff>177800</xdr:colOff>
      <xdr:row>15</xdr:row>
      <xdr:rowOff>105924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23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20851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6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81848</xdr:rowOff>
    </xdr:from>
    <xdr:to>
      <xdr:col>26</xdr:col>
      <xdr:colOff>101600</xdr:colOff>
      <xdr:row>16</xdr:row>
      <xdr:rowOff>11998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0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22175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7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137312</xdr:rowOff>
    </xdr:from>
    <xdr:to>
      <xdr:col>22</xdr:col>
      <xdr:colOff>165100</xdr:colOff>
      <xdr:row>16</xdr:row>
      <xdr:rowOff>67462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77639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131297</xdr:rowOff>
    </xdr:from>
    <xdr:to>
      <xdr:col>19</xdr:col>
      <xdr:colOff>38100</xdr:colOff>
      <xdr:row>16</xdr:row>
      <xdr:rowOff>61447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5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71624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54859</xdr:rowOff>
    </xdr:from>
    <xdr:to>
      <xdr:col>15</xdr:col>
      <xdr:colOff>101600</xdr:colOff>
      <xdr:row>16</xdr:row>
      <xdr:rowOff>156459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166636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137496</xdr:rowOff>
    </xdr:from>
    <xdr:to>
      <xdr:col>29</xdr:col>
      <xdr:colOff>127000</xdr:colOff>
      <xdr:row>35</xdr:row>
      <xdr:rowOff>169596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47846"/>
          <a:ext cx="647700" cy="3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137496</xdr:rowOff>
    </xdr:from>
    <xdr:to>
      <xdr:col>26</xdr:col>
      <xdr:colOff>50800</xdr:colOff>
      <xdr:row>35</xdr:row>
      <xdr:rowOff>267684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47846"/>
          <a:ext cx="698500" cy="13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240443</xdr:rowOff>
    </xdr:from>
    <xdr:to>
      <xdr:col>22</xdr:col>
      <xdr:colOff>114300</xdr:colOff>
      <xdr:row>35</xdr:row>
      <xdr:rowOff>267684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50793"/>
          <a:ext cx="698500" cy="2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225146</xdr:rowOff>
    </xdr:from>
    <xdr:to>
      <xdr:col>18</xdr:col>
      <xdr:colOff>177800</xdr:colOff>
      <xdr:row>35</xdr:row>
      <xdr:rowOff>240443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35496"/>
          <a:ext cx="6985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118796</xdr:rowOff>
    </xdr:from>
    <xdr:to>
      <xdr:col>29</xdr:col>
      <xdr:colOff>177800</xdr:colOff>
      <xdr:row>35</xdr:row>
      <xdr:rowOff>220396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2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306773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86696</xdr:rowOff>
    </xdr:from>
    <xdr:to>
      <xdr:col>26</xdr:col>
      <xdr:colOff>101600</xdr:colOff>
      <xdr:row>35</xdr:row>
      <xdr:rowOff>188296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9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198473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65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216884</xdr:rowOff>
    </xdr:from>
    <xdr:to>
      <xdr:col>22</xdr:col>
      <xdr:colOff>165100</xdr:colOff>
      <xdr:row>35</xdr:row>
      <xdr:rowOff>318484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328661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189643</xdr:rowOff>
    </xdr:from>
    <xdr:to>
      <xdr:col>19</xdr:col>
      <xdr:colOff>38100</xdr:colOff>
      <xdr:row>35</xdr:row>
      <xdr:rowOff>291243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301420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174346</xdr:rowOff>
    </xdr:from>
    <xdr:to>
      <xdr:col>15</xdr:col>
      <xdr:colOff>101600</xdr:colOff>
      <xdr:row>35</xdr:row>
      <xdr:rowOff>275946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286123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23,195
23,091
74.99
11,438,454
11,145,136
263,884
7,191,380
9,760,394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95172</xdr:rowOff>
    </xdr:from>
    <xdr:to>
      <xdr:col>24</xdr:col>
      <xdr:colOff>63500</xdr:colOff>
      <xdr:row>34</xdr:row>
      <xdr:rowOff>134426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4472"/>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126849</xdr:rowOff>
    </xdr:from>
    <xdr:to>
      <xdr:col>19</xdr:col>
      <xdr:colOff>177800</xdr:colOff>
      <xdr:row>34</xdr:row>
      <xdr:rowOff>134426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5614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126849</xdr:rowOff>
    </xdr:from>
    <xdr:to>
      <xdr:col>15</xdr:col>
      <xdr:colOff>50800</xdr:colOff>
      <xdr:row>34</xdr:row>
      <xdr:rowOff>145448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56149"/>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145448</xdr:rowOff>
    </xdr:from>
    <xdr:to>
      <xdr:col>10</xdr:col>
      <xdr:colOff>114300</xdr:colOff>
      <xdr:row>36</xdr:row>
      <xdr:rowOff>136630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74748"/>
          <a:ext cx="889000" cy="3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44372</xdr:rowOff>
    </xdr:from>
    <xdr:to>
      <xdr:col>24</xdr:col>
      <xdr:colOff>114300</xdr:colOff>
      <xdr:row>34</xdr:row>
      <xdr:rowOff>145972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67249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83626</xdr:rowOff>
    </xdr:from>
    <xdr:to>
      <xdr:col>20</xdr:col>
      <xdr:colOff>38100</xdr:colOff>
      <xdr:row>35</xdr:row>
      <xdr:rowOff>13776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30303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76049</xdr:rowOff>
    </xdr:from>
    <xdr:to>
      <xdr:col>15</xdr:col>
      <xdr:colOff>101600</xdr:colOff>
      <xdr:row>35</xdr:row>
      <xdr:rowOff>6199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22726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8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94648</xdr:rowOff>
    </xdr:from>
    <xdr:to>
      <xdr:col>10</xdr:col>
      <xdr:colOff>165100</xdr:colOff>
      <xdr:row>35</xdr:row>
      <xdr:rowOff>24798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41325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85830</xdr:rowOff>
    </xdr:from>
    <xdr:to>
      <xdr:col>6</xdr:col>
      <xdr:colOff>38100</xdr:colOff>
      <xdr:row>37</xdr:row>
      <xdr:rowOff>15980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32507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135837</xdr:rowOff>
    </xdr:from>
    <xdr:to>
      <xdr:col>24</xdr:col>
      <xdr:colOff>63500</xdr:colOff>
      <xdr:row>56</xdr:row>
      <xdr:rowOff>150266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7037"/>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135837</xdr:rowOff>
    </xdr:from>
    <xdr:to>
      <xdr:col>19</xdr:col>
      <xdr:colOff>177800</xdr:colOff>
      <xdr:row>56</xdr:row>
      <xdr:rowOff>139408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7037"/>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128594</xdr:rowOff>
    </xdr:from>
    <xdr:to>
      <xdr:col>15</xdr:col>
      <xdr:colOff>50800</xdr:colOff>
      <xdr:row>56</xdr:row>
      <xdr:rowOff>139408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29794"/>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128594</xdr:rowOff>
    </xdr:from>
    <xdr:to>
      <xdr:col>10</xdr:col>
      <xdr:colOff>114300</xdr:colOff>
      <xdr:row>56</xdr:row>
      <xdr:rowOff>159931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9794"/>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99466</xdr:rowOff>
    </xdr:from>
    <xdr:to>
      <xdr:col>24</xdr:col>
      <xdr:colOff>114300</xdr:colOff>
      <xdr:row>57</xdr:row>
      <xdr:rowOff>29616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122343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85037</xdr:rowOff>
    </xdr:from>
    <xdr:to>
      <xdr:col>20</xdr:col>
      <xdr:colOff>38100</xdr:colOff>
      <xdr:row>57</xdr:row>
      <xdr:rowOff>15187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31714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88608</xdr:rowOff>
    </xdr:from>
    <xdr:to>
      <xdr:col>15</xdr:col>
      <xdr:colOff>101600</xdr:colOff>
      <xdr:row>57</xdr:row>
      <xdr:rowOff>18758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35285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77794</xdr:rowOff>
    </xdr:from>
    <xdr:to>
      <xdr:col>10</xdr:col>
      <xdr:colOff>165100</xdr:colOff>
      <xdr:row>57</xdr:row>
      <xdr:rowOff>7944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24471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109131</xdr:rowOff>
    </xdr:from>
    <xdr:to>
      <xdr:col>6</xdr:col>
      <xdr:colOff>38100</xdr:colOff>
      <xdr:row>57</xdr:row>
      <xdr:rowOff>39281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55808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42911</xdr:rowOff>
    </xdr:from>
    <xdr:to>
      <xdr:col>24</xdr:col>
      <xdr:colOff>63500</xdr:colOff>
      <xdr:row>77</xdr:row>
      <xdr:rowOff>51688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44561"/>
          <a:ext cx="8382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14793</xdr:rowOff>
    </xdr:from>
    <xdr:to>
      <xdr:col>19</xdr:col>
      <xdr:colOff>177800</xdr:colOff>
      <xdr:row>77</xdr:row>
      <xdr:rowOff>51688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16443"/>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14793</xdr:rowOff>
    </xdr:from>
    <xdr:to>
      <xdr:col>15</xdr:col>
      <xdr:colOff>50800</xdr:colOff>
      <xdr:row>77</xdr:row>
      <xdr:rowOff>47620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16443"/>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47620</xdr:rowOff>
    </xdr:from>
    <xdr:to>
      <xdr:col>10</xdr:col>
      <xdr:colOff>114300</xdr:colOff>
      <xdr:row>77</xdr:row>
      <xdr:rowOff>64491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49270"/>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163561</xdr:rowOff>
    </xdr:from>
    <xdr:to>
      <xdr:col>24</xdr:col>
      <xdr:colOff>114300</xdr:colOff>
      <xdr:row>77</xdr:row>
      <xdr:rowOff>93711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4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888</xdr:rowOff>
    </xdr:from>
    <xdr:to>
      <xdr:col>20</xdr:col>
      <xdr:colOff>38100</xdr:colOff>
      <xdr:row>77</xdr:row>
      <xdr:rowOff>102488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119015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135443</xdr:rowOff>
    </xdr:from>
    <xdr:to>
      <xdr:col>15</xdr:col>
      <xdr:colOff>101600</xdr:colOff>
      <xdr:row>77</xdr:row>
      <xdr:rowOff>65593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82120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4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168270</xdr:rowOff>
    </xdr:from>
    <xdr:to>
      <xdr:col>10</xdr:col>
      <xdr:colOff>165100</xdr:colOff>
      <xdr:row>77</xdr:row>
      <xdr:rowOff>98420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114947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7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13691</xdr:rowOff>
    </xdr:from>
    <xdr:to>
      <xdr:col>6</xdr:col>
      <xdr:colOff>38100</xdr:colOff>
      <xdr:row>77</xdr:row>
      <xdr:rowOff>115291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131818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123492</xdr:rowOff>
    </xdr:from>
    <xdr:to>
      <xdr:col>24</xdr:col>
      <xdr:colOff>63500</xdr:colOff>
      <xdr:row>97</xdr:row>
      <xdr:rowOff>169125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54142"/>
          <a:ext cx="8382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15712</xdr:rowOff>
    </xdr:from>
    <xdr:to>
      <xdr:col>19</xdr:col>
      <xdr:colOff>177800</xdr:colOff>
      <xdr:row>97</xdr:row>
      <xdr:rowOff>169125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6362"/>
          <a:ext cx="889000" cy="1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15712</xdr:rowOff>
    </xdr:from>
    <xdr:to>
      <xdr:col>15</xdr:col>
      <xdr:colOff>50800</xdr:colOff>
      <xdr:row>98</xdr:row>
      <xdr:rowOff>92064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46362"/>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47966</xdr:rowOff>
    </xdr:from>
    <xdr:to>
      <xdr:col>10</xdr:col>
      <xdr:colOff>114300</xdr:colOff>
      <xdr:row>98</xdr:row>
      <xdr:rowOff>92064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50066"/>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72692</xdr:rowOff>
    </xdr:from>
    <xdr:to>
      <xdr:col>24</xdr:col>
      <xdr:colOff>114300</xdr:colOff>
      <xdr:row>98</xdr:row>
      <xdr:rowOff>2842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159069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118325</xdr:rowOff>
    </xdr:from>
    <xdr:to>
      <xdr:col>20</xdr:col>
      <xdr:colOff>38100</xdr:colOff>
      <xdr:row>98</xdr:row>
      <xdr:rowOff>48475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39602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136362</xdr:rowOff>
    </xdr:from>
    <xdr:to>
      <xdr:col>15</xdr:col>
      <xdr:colOff>101600</xdr:colOff>
      <xdr:row>97</xdr:row>
      <xdr:rowOff>66512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41264</xdr:rowOff>
    </xdr:from>
    <xdr:to>
      <xdr:col>10</xdr:col>
      <xdr:colOff>165100</xdr:colOff>
      <xdr:row>98</xdr:row>
      <xdr:rowOff>142864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133991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168616</xdr:rowOff>
    </xdr:from>
    <xdr:to>
      <xdr:col>6</xdr:col>
      <xdr:colOff>38100</xdr:colOff>
      <xdr:row>98</xdr:row>
      <xdr:rowOff>98766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89893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13924</xdr:rowOff>
    </xdr:from>
    <xdr:to>
      <xdr:col>54</xdr:col>
      <xdr:colOff>189865</xdr:colOff>
      <xdr:row>37</xdr:row>
      <xdr:rowOff>125687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00324"/>
          <a:ext cx="1270" cy="96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129514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125687</xdr:rowOff>
    </xdr:from>
    <xdr:to>
      <xdr:col>55</xdr:col>
      <xdr:colOff>88900</xdr:colOff>
      <xdr:row>37</xdr:row>
      <xdr:rowOff>125687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6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13924</xdr:rowOff>
    </xdr:from>
    <xdr:to>
      <xdr:col>55</xdr:col>
      <xdr:colOff>88900</xdr:colOff>
      <xdr:row>32</xdr:row>
      <xdr:rowOff>13924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0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77384</xdr:rowOff>
    </xdr:from>
    <xdr:to>
      <xdr:col>55</xdr:col>
      <xdr:colOff>0</xdr:colOff>
      <xdr:row>34</xdr:row>
      <xdr:rowOff>104648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6684"/>
          <a:ext cx="8382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41213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1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62786</xdr:rowOff>
    </xdr:from>
    <xdr:to>
      <xdr:col>55</xdr:col>
      <xdr:colOff>50800</xdr:colOff>
      <xdr:row>36</xdr:row>
      <xdr:rowOff>164386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17780</xdr:rowOff>
    </xdr:from>
    <xdr:to>
      <xdr:col>50</xdr:col>
      <xdr:colOff>114300</xdr:colOff>
      <xdr:row>34</xdr:row>
      <xdr:rowOff>77384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47080"/>
          <a:ext cx="8890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63183</xdr:rowOff>
    </xdr:from>
    <xdr:to>
      <xdr:col>50</xdr:col>
      <xdr:colOff>165100</xdr:colOff>
      <xdr:row>36</xdr:row>
      <xdr:rowOff>164783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155910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147137</xdr:rowOff>
    </xdr:from>
    <xdr:to>
      <xdr:col>45</xdr:col>
      <xdr:colOff>177800</xdr:colOff>
      <xdr:row>34</xdr:row>
      <xdr:rowOff>17780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19187"/>
          <a:ext cx="889000" cy="7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92680</xdr:rowOff>
    </xdr:from>
    <xdr:to>
      <xdr:col>46</xdr:col>
      <xdr:colOff>38100</xdr:colOff>
      <xdr:row>37</xdr:row>
      <xdr:rowOff>22830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147137</xdr:rowOff>
    </xdr:from>
    <xdr:to>
      <xdr:col>41</xdr:col>
      <xdr:colOff>50800</xdr:colOff>
      <xdr:row>35</xdr:row>
      <xdr:rowOff>68864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19187"/>
          <a:ext cx="889000" cy="9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17935</xdr:rowOff>
    </xdr:from>
    <xdr:to>
      <xdr:col>41</xdr:col>
      <xdr:colOff>101600</xdr:colOff>
      <xdr:row>32</xdr:row>
      <xdr:rowOff>119535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110662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161099</xdr:rowOff>
    </xdr:from>
    <xdr:to>
      <xdr:col>36</xdr:col>
      <xdr:colOff>165100</xdr:colOff>
      <xdr:row>37</xdr:row>
      <xdr:rowOff>91249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53848</xdr:rowOff>
    </xdr:from>
    <xdr:to>
      <xdr:col>55</xdr:col>
      <xdr:colOff>50800</xdr:colOff>
      <xdr:row>34</xdr:row>
      <xdr:rowOff>155448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76725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26584</xdr:rowOff>
    </xdr:from>
    <xdr:to>
      <xdr:col>50</xdr:col>
      <xdr:colOff>165100</xdr:colOff>
      <xdr:row>34</xdr:row>
      <xdr:rowOff>128184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144711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3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138430</xdr:rowOff>
    </xdr:from>
    <xdr:to>
      <xdr:col>46</xdr:col>
      <xdr:colOff>38100</xdr:colOff>
      <xdr:row>34</xdr:row>
      <xdr:rowOff>68580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85107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7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96337</xdr:rowOff>
    </xdr:from>
    <xdr:to>
      <xdr:col>41</xdr:col>
      <xdr:colOff>101600</xdr:colOff>
      <xdr:row>30</xdr:row>
      <xdr:rowOff>26487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0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43014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8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18064</xdr:rowOff>
    </xdr:from>
    <xdr:to>
      <xdr:col>36</xdr:col>
      <xdr:colOff>165100</xdr:colOff>
      <xdr:row>35</xdr:row>
      <xdr:rowOff>119664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136191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16416</xdr:rowOff>
    </xdr:from>
    <xdr:to>
      <xdr:col>55</xdr:col>
      <xdr:colOff>0</xdr:colOff>
      <xdr:row>57</xdr:row>
      <xdr:rowOff>82611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89066"/>
          <a:ext cx="838200" cy="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16416</xdr:rowOff>
    </xdr:from>
    <xdr:to>
      <xdr:col>50</xdr:col>
      <xdr:colOff>114300</xdr:colOff>
      <xdr:row>57</xdr:row>
      <xdr:rowOff>98712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890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60650</xdr:rowOff>
    </xdr:from>
    <xdr:to>
      <xdr:col>45</xdr:col>
      <xdr:colOff>177800</xdr:colOff>
      <xdr:row>57</xdr:row>
      <xdr:rowOff>98712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61850"/>
          <a:ext cx="889000" cy="20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60650</xdr:rowOff>
    </xdr:from>
    <xdr:to>
      <xdr:col>41</xdr:col>
      <xdr:colOff>50800</xdr:colOff>
      <xdr:row>56</xdr:row>
      <xdr:rowOff>61161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61850"/>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31811</xdr:rowOff>
    </xdr:from>
    <xdr:to>
      <xdr:col>55</xdr:col>
      <xdr:colOff>50800</xdr:colOff>
      <xdr:row>57</xdr:row>
      <xdr:rowOff>133411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137066</xdr:rowOff>
    </xdr:from>
    <xdr:to>
      <xdr:col>50</xdr:col>
      <xdr:colOff>165100</xdr:colOff>
      <xdr:row>57</xdr:row>
      <xdr:rowOff>67216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83743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1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47912</xdr:rowOff>
    </xdr:from>
    <xdr:to>
      <xdr:col>46</xdr:col>
      <xdr:colOff>38100</xdr:colOff>
      <xdr:row>57</xdr:row>
      <xdr:rowOff>149512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140639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9850</xdr:rowOff>
    </xdr:from>
    <xdr:to>
      <xdr:col>41</xdr:col>
      <xdr:colOff>101600</xdr:colOff>
      <xdr:row>56</xdr:row>
      <xdr:rowOff>111450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127977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3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10361</xdr:rowOff>
    </xdr:from>
    <xdr:to>
      <xdr:col>36</xdr:col>
      <xdr:colOff>165100</xdr:colOff>
      <xdr:row>56</xdr:row>
      <xdr:rowOff>111961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3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43498</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804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103085</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6185"/>
          <a:ext cx="8890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103085</xdr:rowOff>
    </xdr:from>
    <xdr:to>
      <xdr:col>45</xdr:col>
      <xdr:colOff>177800</xdr:colOff>
      <xdr:row>79</xdr:row>
      <xdr:rowOff>18790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6185"/>
          <a:ext cx="889000" cy="8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18790</xdr:rowOff>
    </xdr:from>
    <xdr:to>
      <xdr:col>41</xdr:col>
      <xdr:colOff>50800</xdr:colOff>
      <xdr:row>79</xdr:row>
      <xdr:rowOff>20371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334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164148</xdr:rowOff>
    </xdr:from>
    <xdr:to>
      <xdr:col>55</xdr:col>
      <xdr:colOff>50800</xdr:colOff>
      <xdr:row>79</xdr:row>
      <xdr:rowOff>94298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79075</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52285</xdr:rowOff>
    </xdr:from>
    <xdr:to>
      <xdr:col>46</xdr:col>
      <xdr:colOff>38100</xdr:colOff>
      <xdr:row>78</xdr:row>
      <xdr:rowOff>153885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145012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139440</xdr:rowOff>
    </xdr:from>
    <xdr:to>
      <xdr:col>41</xdr:col>
      <xdr:colOff>101600</xdr:colOff>
      <xdr:row>79</xdr:row>
      <xdr:rowOff>69590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60717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141021</xdr:rowOff>
    </xdr:from>
    <xdr:to>
      <xdr:col>36</xdr:col>
      <xdr:colOff>165100</xdr:colOff>
      <xdr:row>79</xdr:row>
      <xdr:rowOff>71171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62298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128107</xdr:rowOff>
    </xdr:from>
    <xdr:to>
      <xdr:col>55</xdr:col>
      <xdr:colOff>0</xdr:colOff>
      <xdr:row>97</xdr:row>
      <xdr:rowOff>36133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87307"/>
          <a:ext cx="8382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128107</xdr:rowOff>
    </xdr:from>
    <xdr:to>
      <xdr:col>50</xdr:col>
      <xdr:colOff>114300</xdr:colOff>
      <xdr:row>98</xdr:row>
      <xdr:rowOff>14035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87307"/>
          <a:ext cx="889000" cy="2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148115</xdr:rowOff>
    </xdr:from>
    <xdr:to>
      <xdr:col>45</xdr:col>
      <xdr:colOff>177800</xdr:colOff>
      <xdr:row>98</xdr:row>
      <xdr:rowOff>14035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35865"/>
          <a:ext cx="889000" cy="38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148115</xdr:rowOff>
    </xdr:from>
    <xdr:to>
      <xdr:col>41</xdr:col>
      <xdr:colOff>50800</xdr:colOff>
      <xdr:row>96</xdr:row>
      <xdr:rowOff>80046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35865"/>
          <a:ext cx="889000" cy="1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156783</xdr:rowOff>
    </xdr:from>
    <xdr:to>
      <xdr:col>55</xdr:col>
      <xdr:colOff>50800</xdr:colOff>
      <xdr:row>97</xdr:row>
      <xdr:rowOff>86933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77307</xdr:rowOff>
    </xdr:from>
    <xdr:to>
      <xdr:col>50</xdr:col>
      <xdr:colOff>165100</xdr:colOff>
      <xdr:row>97</xdr:row>
      <xdr:rowOff>7457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3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134685</xdr:rowOff>
    </xdr:from>
    <xdr:to>
      <xdr:col>46</xdr:col>
      <xdr:colOff>38100</xdr:colOff>
      <xdr:row>98</xdr:row>
      <xdr:rowOff>64835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55962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97315</xdr:rowOff>
    </xdr:from>
    <xdr:to>
      <xdr:col>41</xdr:col>
      <xdr:colOff>101600</xdr:colOff>
      <xdr:row>96</xdr:row>
      <xdr:rowOff>27465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43992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29246</xdr:rowOff>
    </xdr:from>
    <xdr:to>
      <xdr:col>36</xdr:col>
      <xdr:colOff>165100</xdr:colOff>
      <xdr:row>96</xdr:row>
      <xdr:rowOff>130846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147373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39214</xdr:rowOff>
    </xdr:from>
    <xdr:to>
      <xdr:col>85</xdr:col>
      <xdr:colOff>127000</xdr:colOff>
      <xdr:row>39</xdr:row>
      <xdr:rowOff>93556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5764"/>
          <a:ext cx="8382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39214</xdr:rowOff>
    </xdr:from>
    <xdr:to>
      <xdr:col>81</xdr:col>
      <xdr:colOff>50800</xdr:colOff>
      <xdr:row>39</xdr:row>
      <xdr:rowOff>98487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5764"/>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94209</xdr:rowOff>
    </xdr:from>
    <xdr:to>
      <xdr:col>76</xdr:col>
      <xdr:colOff>114300</xdr:colOff>
      <xdr:row>39</xdr:row>
      <xdr:rowOff>98487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075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91106</xdr:rowOff>
    </xdr:from>
    <xdr:to>
      <xdr:col>71</xdr:col>
      <xdr:colOff>177800</xdr:colOff>
      <xdr:row>39</xdr:row>
      <xdr:rowOff>94209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7765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42756</xdr:rowOff>
    </xdr:from>
    <xdr:to>
      <xdr:col>85</xdr:col>
      <xdr:colOff>177800</xdr:colOff>
      <xdr:row>39</xdr:row>
      <xdr:rowOff>144356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159864</xdr:rowOff>
    </xdr:from>
    <xdr:to>
      <xdr:col>81</xdr:col>
      <xdr:colOff>101600</xdr:colOff>
      <xdr:row>39</xdr:row>
      <xdr:rowOff>90014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106541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45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47687</xdr:rowOff>
    </xdr:from>
    <xdr:to>
      <xdr:col>76</xdr:col>
      <xdr:colOff>165100</xdr:colOff>
      <xdr:row>39</xdr:row>
      <xdr:rowOff>149287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140414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43409</xdr:rowOff>
    </xdr:from>
    <xdr:to>
      <xdr:col>72</xdr:col>
      <xdr:colOff>38100</xdr:colOff>
      <xdr:row>39</xdr:row>
      <xdr:rowOff>145009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136136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82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40306</xdr:rowOff>
    </xdr:from>
    <xdr:to>
      <xdr:col>67</xdr:col>
      <xdr:colOff>101600</xdr:colOff>
      <xdr:row>39</xdr:row>
      <xdr:rowOff>141906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133033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81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157711</xdr:rowOff>
    </xdr:from>
    <xdr:to>
      <xdr:col>85</xdr:col>
      <xdr:colOff>127000</xdr:colOff>
      <xdr:row>74</xdr:row>
      <xdr:rowOff>168487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45011"/>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157711</xdr:rowOff>
    </xdr:from>
    <xdr:to>
      <xdr:col>81</xdr:col>
      <xdr:colOff>50800</xdr:colOff>
      <xdr:row>75</xdr:row>
      <xdr:rowOff>37957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45011"/>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157662</xdr:rowOff>
    </xdr:from>
    <xdr:to>
      <xdr:col>76</xdr:col>
      <xdr:colOff>114300</xdr:colOff>
      <xdr:row>75</xdr:row>
      <xdr:rowOff>37957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844962"/>
          <a:ext cx="8890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99401</xdr:rowOff>
    </xdr:from>
    <xdr:to>
      <xdr:col>71</xdr:col>
      <xdr:colOff>177800</xdr:colOff>
      <xdr:row>74</xdr:row>
      <xdr:rowOff>157662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86701"/>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117687</xdr:rowOff>
    </xdr:from>
    <xdr:to>
      <xdr:col>85</xdr:col>
      <xdr:colOff>177800</xdr:colOff>
      <xdr:row>75</xdr:row>
      <xdr:rowOff>47837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140564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5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106911</xdr:rowOff>
    </xdr:from>
    <xdr:to>
      <xdr:col>81</xdr:col>
      <xdr:colOff>101600</xdr:colOff>
      <xdr:row>75</xdr:row>
      <xdr:rowOff>37061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53588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158607</xdr:rowOff>
    </xdr:from>
    <xdr:to>
      <xdr:col>76</xdr:col>
      <xdr:colOff>165100</xdr:colOff>
      <xdr:row>75</xdr:row>
      <xdr:rowOff>88757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105284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6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106862</xdr:rowOff>
    </xdr:from>
    <xdr:to>
      <xdr:col>72</xdr:col>
      <xdr:colOff>38100</xdr:colOff>
      <xdr:row>75</xdr:row>
      <xdr:rowOff>37012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53539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48601</xdr:rowOff>
    </xdr:from>
    <xdr:to>
      <xdr:col>67</xdr:col>
      <xdr:colOff>101600</xdr:colOff>
      <xdr:row>74</xdr:row>
      <xdr:rowOff>150201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166728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5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93111</xdr:rowOff>
    </xdr:from>
    <xdr:to>
      <xdr:col>85</xdr:col>
      <xdr:colOff>127000</xdr:colOff>
      <xdr:row>98</xdr:row>
      <xdr:rowOff>95100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95211"/>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35820</xdr:rowOff>
    </xdr:from>
    <xdr:to>
      <xdr:col>81</xdr:col>
      <xdr:colOff>50800</xdr:colOff>
      <xdr:row>98</xdr:row>
      <xdr:rowOff>95100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37920"/>
          <a:ext cx="889000" cy="5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35820</xdr:rowOff>
    </xdr:from>
    <xdr:to>
      <xdr:col>76</xdr:col>
      <xdr:colOff>114300</xdr:colOff>
      <xdr:row>98</xdr:row>
      <xdr:rowOff>128119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37920"/>
          <a:ext cx="889000" cy="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73099</xdr:rowOff>
    </xdr:from>
    <xdr:to>
      <xdr:col>71</xdr:col>
      <xdr:colOff>177800</xdr:colOff>
      <xdr:row>98</xdr:row>
      <xdr:rowOff>128119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75199"/>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42311</xdr:rowOff>
    </xdr:from>
    <xdr:to>
      <xdr:col>85</xdr:col>
      <xdr:colOff>177800</xdr:colOff>
      <xdr:row>98</xdr:row>
      <xdr:rowOff>143911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44300</xdr:rowOff>
    </xdr:from>
    <xdr:to>
      <xdr:col>81</xdr:col>
      <xdr:colOff>101600</xdr:colOff>
      <xdr:row>98</xdr:row>
      <xdr:rowOff>145900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137027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3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156470</xdr:rowOff>
    </xdr:from>
    <xdr:to>
      <xdr:col>76</xdr:col>
      <xdr:colOff>165100</xdr:colOff>
      <xdr:row>98</xdr:row>
      <xdr:rowOff>86620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77747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77319</xdr:rowOff>
    </xdr:from>
    <xdr:to>
      <xdr:col>72</xdr:col>
      <xdr:colOff>38100</xdr:colOff>
      <xdr:row>99</xdr:row>
      <xdr:rowOff>7469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170046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22299</xdr:rowOff>
    </xdr:from>
    <xdr:to>
      <xdr:col>67</xdr:col>
      <xdr:colOff>101600</xdr:colOff>
      <xdr:row>98</xdr:row>
      <xdr:rowOff>123899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140426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12598</xdr:rowOff>
    </xdr:from>
    <xdr:to>
      <xdr:col>116</xdr:col>
      <xdr:colOff>63500</xdr:colOff>
      <xdr:row>37</xdr:row>
      <xdr:rowOff>57404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356248"/>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57404</xdr:rowOff>
    </xdr:from>
    <xdr:to>
      <xdr:col>111</xdr:col>
      <xdr:colOff>177800</xdr:colOff>
      <xdr:row>38</xdr:row>
      <xdr:rowOff>135220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01054"/>
          <a:ext cx="889000" cy="24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71668</xdr:rowOff>
    </xdr:from>
    <xdr:to>
      <xdr:col>107</xdr:col>
      <xdr:colOff>50800</xdr:colOff>
      <xdr:row>38</xdr:row>
      <xdr:rowOff>135220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86768"/>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71668</xdr:rowOff>
    </xdr:from>
    <xdr:to>
      <xdr:col>102</xdr:col>
      <xdr:colOff>114300</xdr:colOff>
      <xdr:row>38</xdr:row>
      <xdr:rowOff>72217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58676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133248</xdr:rowOff>
    </xdr:from>
    <xdr:to>
      <xdr:col>116</xdr:col>
      <xdr:colOff>114300</xdr:colOff>
      <xdr:row>37</xdr:row>
      <xdr:rowOff>63398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156125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6604</xdr:rowOff>
    </xdr:from>
    <xdr:to>
      <xdr:col>112</xdr:col>
      <xdr:colOff>38100</xdr:colOff>
      <xdr:row>37</xdr:row>
      <xdr:rowOff>108204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124731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84420</xdr:rowOff>
    </xdr:from>
    <xdr:to>
      <xdr:col>107</xdr:col>
      <xdr:colOff>101600</xdr:colOff>
      <xdr:row>39</xdr:row>
      <xdr:rowOff>14570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5697</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20868</xdr:rowOff>
    </xdr:from>
    <xdr:to>
      <xdr:col>102</xdr:col>
      <xdr:colOff>165100</xdr:colOff>
      <xdr:row>38</xdr:row>
      <xdr:rowOff>122468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113595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2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21417</xdr:rowOff>
    </xdr:from>
    <xdr:to>
      <xdr:col>98</xdr:col>
      <xdr:colOff>38100</xdr:colOff>
      <xdr:row>38</xdr:row>
      <xdr:rowOff>123017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114144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2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86116</xdr:rowOff>
    </xdr:from>
    <xdr:to>
      <xdr:col>116</xdr:col>
      <xdr:colOff>63500</xdr:colOff>
      <xdr:row>57</xdr:row>
      <xdr:rowOff>94711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58766"/>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94711</xdr:rowOff>
    </xdr:from>
    <xdr:to>
      <xdr:col>111</xdr:col>
      <xdr:colOff>177800</xdr:colOff>
      <xdr:row>57</xdr:row>
      <xdr:rowOff>96541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6736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41768</xdr:rowOff>
    </xdr:from>
    <xdr:to>
      <xdr:col>107</xdr:col>
      <xdr:colOff>50800</xdr:colOff>
      <xdr:row>57</xdr:row>
      <xdr:rowOff>96541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128618"/>
          <a:ext cx="889000" cy="74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41768</xdr:rowOff>
    </xdr:from>
    <xdr:to>
      <xdr:col>102</xdr:col>
      <xdr:colOff>114300</xdr:colOff>
      <xdr:row>57</xdr:row>
      <xdr:rowOff>80813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128618"/>
          <a:ext cx="889000" cy="7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35316</xdr:rowOff>
    </xdr:from>
    <xdr:to>
      <xdr:col>116</xdr:col>
      <xdr:colOff>114300</xdr:colOff>
      <xdr:row>57</xdr:row>
      <xdr:rowOff>136916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58193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5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43911</xdr:rowOff>
    </xdr:from>
    <xdr:to>
      <xdr:col>112</xdr:col>
      <xdr:colOff>38100</xdr:colOff>
      <xdr:row>57</xdr:row>
      <xdr:rowOff>145511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162038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9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45741</xdr:rowOff>
    </xdr:from>
    <xdr:to>
      <xdr:col>107</xdr:col>
      <xdr:colOff>101600</xdr:colOff>
      <xdr:row>57</xdr:row>
      <xdr:rowOff>147341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1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163868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59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162418</xdr:rowOff>
    </xdr:from>
    <xdr:to>
      <xdr:col>102</xdr:col>
      <xdr:colOff>165100</xdr:colOff>
      <xdr:row>53</xdr:row>
      <xdr:rowOff>92568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0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109095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30013</xdr:rowOff>
    </xdr:from>
    <xdr:to>
      <xdr:col>98</xdr:col>
      <xdr:colOff>38100</xdr:colOff>
      <xdr:row>57</xdr:row>
      <xdr:rowOff>131613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148140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5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157435</xdr:rowOff>
    </xdr:from>
    <xdr:to>
      <xdr:col>116</xdr:col>
      <xdr:colOff>63500</xdr:colOff>
      <xdr:row>77</xdr:row>
      <xdr:rowOff>16427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7635"/>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16427</xdr:rowOff>
    </xdr:from>
    <xdr:to>
      <xdr:col>111</xdr:col>
      <xdr:colOff>177800</xdr:colOff>
      <xdr:row>77</xdr:row>
      <xdr:rowOff>29953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18077"/>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29953</xdr:rowOff>
    </xdr:from>
    <xdr:to>
      <xdr:col>107</xdr:col>
      <xdr:colOff>50800</xdr:colOff>
      <xdr:row>77</xdr:row>
      <xdr:rowOff>32962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3160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32962</xdr:rowOff>
    </xdr:from>
    <xdr:to>
      <xdr:col>102</xdr:col>
      <xdr:colOff>114300</xdr:colOff>
      <xdr:row>77</xdr:row>
      <xdr:rowOff>46870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3461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106635</xdr:rowOff>
    </xdr:from>
    <xdr:to>
      <xdr:col>116</xdr:col>
      <xdr:colOff>114300</xdr:colOff>
      <xdr:row>77</xdr:row>
      <xdr:rowOff>36785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129512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137077</xdr:rowOff>
    </xdr:from>
    <xdr:to>
      <xdr:col>112</xdr:col>
      <xdr:colOff>38100</xdr:colOff>
      <xdr:row>77</xdr:row>
      <xdr:rowOff>67227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83755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150603</xdr:rowOff>
    </xdr:from>
    <xdr:to>
      <xdr:col>107</xdr:col>
      <xdr:colOff>101600</xdr:colOff>
      <xdr:row>77</xdr:row>
      <xdr:rowOff>80753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97280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153612</xdr:rowOff>
    </xdr:from>
    <xdr:to>
      <xdr:col>102</xdr:col>
      <xdr:colOff>165100</xdr:colOff>
      <xdr:row>77</xdr:row>
      <xdr:rowOff>83762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100290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167520</xdr:rowOff>
    </xdr:from>
    <xdr:to>
      <xdr:col>98</xdr:col>
      <xdr:colOff>38100</xdr:colOff>
      <xdr:row>77</xdr:row>
      <xdr:rowOff>97670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88797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人件費について、類似団体平均よりも</a:t>
          </a:r>
          <a:r>
            <a:rPr kumimoji="1" lang="en-US" altLang="ja-JP" sz="1300">
              <a:latin typeface="ＭＳ Ｐゴシック" panose="020B0600070205080204" pitchFamily="50" charset="-128"/>
              <a:ea typeface="ＭＳ Ｐゴシック" panose="020B0600070205080204" pitchFamily="50" charset="-128"/>
            </a:rPr>
            <a:t>25,479</a:t>
          </a:r>
          <a:r>
            <a:rPr kumimoji="1" lang="ja-JP" altLang="en-US" sz="1300">
              <a:latin typeface="ＭＳ Ｐゴシック" panose="020B0600070205080204" pitchFamily="50" charset="-128"/>
              <a:ea typeface="ＭＳ Ｐゴシック" panose="020B0600070205080204" pitchFamily="50" charset="-128"/>
            </a:rPr>
            <a:t>円高く非常に高い水準を推移している。令和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年度の会計年度任用職員制度施行で他団体よりも会計年度任用職員への依存度が高いことから、最小の経費で最大の効果を発揮できるように、組織機構の見直しや職員の適正な配置に努めていく。</a:t>
          </a:r>
        </a:p>
        <a:p>
          <a:r>
            <a:rPr kumimoji="1" lang="ja-JP" altLang="en-US" sz="1300">
              <a:latin typeface="ＭＳ Ｐゴシック" panose="020B0600070205080204" pitchFamily="50" charset="-128"/>
              <a:ea typeface="ＭＳ Ｐゴシック" panose="020B0600070205080204" pitchFamily="50" charset="-128"/>
            </a:rPr>
            <a:t>　扶助費について、類似団体平均よりも</a:t>
          </a:r>
          <a:r>
            <a:rPr kumimoji="1" lang="en-US" altLang="ja-JP" sz="1300">
              <a:latin typeface="ＭＳ Ｐゴシック" panose="020B0600070205080204" pitchFamily="50" charset="-128"/>
              <a:ea typeface="ＭＳ Ｐゴシック" panose="020B0600070205080204" pitchFamily="50" charset="-128"/>
            </a:rPr>
            <a:t>38,181</a:t>
          </a:r>
          <a:r>
            <a:rPr kumimoji="1" lang="ja-JP" altLang="en-US" sz="1300">
              <a:latin typeface="ＭＳ Ｐゴシック" panose="020B0600070205080204" pitchFamily="50" charset="-128"/>
              <a:ea typeface="ＭＳ Ｐゴシック" panose="020B0600070205080204" pitchFamily="50" charset="-128"/>
            </a:rPr>
            <a:t>円低く、前年度よりも差額が拡大し非常に低い水準を推移している。新型コロナウイルス感染症が第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類に移行し停滞していた行政サービスの正常利用により増加傾向にあるため、財政圧迫の要因にならないよう適切な財政運営に努めていく。</a:t>
          </a:r>
        </a:p>
        <a:p>
          <a:r>
            <a:rPr kumimoji="1" lang="ja-JP" altLang="en-US" sz="1300">
              <a:latin typeface="ＭＳ Ｐゴシック" panose="020B0600070205080204" pitchFamily="50" charset="-128"/>
              <a:ea typeface="ＭＳ Ｐゴシック" panose="020B0600070205080204" pitchFamily="50" charset="-128"/>
            </a:rPr>
            <a:t>　繰出金について、類似団体平均よりも</a:t>
          </a:r>
          <a:r>
            <a:rPr kumimoji="1" lang="en-US" altLang="ja-JP" sz="1300">
              <a:latin typeface="ＭＳ Ｐゴシック" panose="020B0600070205080204" pitchFamily="50" charset="-128"/>
              <a:ea typeface="ＭＳ Ｐゴシック" panose="020B0600070205080204" pitchFamily="50" charset="-128"/>
            </a:rPr>
            <a:t>1,770</a:t>
          </a:r>
          <a:r>
            <a:rPr kumimoji="1" lang="ja-JP" altLang="en-US" sz="1300">
              <a:latin typeface="ＭＳ Ｐゴシック" panose="020B0600070205080204" pitchFamily="50" charset="-128"/>
              <a:ea typeface="ＭＳ Ｐゴシック" panose="020B0600070205080204" pitchFamily="50" charset="-128"/>
            </a:rPr>
            <a:t>円高く増加傾向が続いている。団塊世代や高齢者人口の増加による被保険者数の増加が主な要因で、国民健康保険特別会計、後期高齢者医療特別会計及び介護保険特別会計への繰出金が増加した。今後も被保険者数の動向に注視し、歳入の確保に努め、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23,195
23,091
74.99
11,438,454
11,145,136
263,884
7,191,380
9,760,394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127508</xdr:rowOff>
    </xdr:from>
    <xdr:to>
      <xdr:col>24</xdr:col>
      <xdr:colOff>63500</xdr:colOff>
      <xdr:row>35</xdr:row>
      <xdr:rowOff>25781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6808"/>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50927</xdr:rowOff>
    </xdr:from>
    <xdr:to>
      <xdr:col>19</xdr:col>
      <xdr:colOff>177800</xdr:colOff>
      <xdr:row>35</xdr:row>
      <xdr:rowOff>25781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80227"/>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37592</xdr:rowOff>
    </xdr:from>
    <xdr:to>
      <xdr:col>15</xdr:col>
      <xdr:colOff>50800</xdr:colOff>
      <xdr:row>34</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689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xdr:rowOff>
    </xdr:from>
    <xdr:to>
      <xdr:col>10</xdr:col>
      <xdr:colOff>114300</xdr:colOff>
      <xdr:row>34</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337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76708</xdr:rowOff>
    </xdr:from>
    <xdr:to>
      <xdr:col>24</xdr:col>
      <xdr:colOff>114300</xdr:colOff>
      <xdr:row>35</xdr:row>
      <xdr:rowOff>6858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99585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146431</xdr:rowOff>
    </xdr:from>
    <xdr:to>
      <xdr:col>20</xdr:col>
      <xdr:colOff>38100</xdr:colOff>
      <xdr:row>35</xdr:row>
      <xdr:rowOff>76581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93108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xdr:rowOff>
    </xdr:from>
    <xdr:to>
      <xdr:col>15</xdr:col>
      <xdr:colOff>101600</xdr:colOff>
      <xdr:row>34</xdr:row>
      <xdr:rowOff>101727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118254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158242</xdr:rowOff>
    </xdr:from>
    <xdr:to>
      <xdr:col>10</xdr:col>
      <xdr:colOff>165100</xdr:colOff>
      <xdr:row>34</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125095</xdr:rowOff>
    </xdr:from>
    <xdr:to>
      <xdr:col>6</xdr:col>
      <xdr:colOff>38100</xdr:colOff>
      <xdr:row>34</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47545</xdr:rowOff>
    </xdr:from>
    <xdr:to>
      <xdr:col>24</xdr:col>
      <xdr:colOff>63500</xdr:colOff>
      <xdr:row>58</xdr:row>
      <xdr:rowOff>56745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1645"/>
          <a:ext cx="8382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31983</xdr:rowOff>
    </xdr:from>
    <xdr:to>
      <xdr:col>19</xdr:col>
      <xdr:colOff>177800</xdr:colOff>
      <xdr:row>58</xdr:row>
      <xdr:rowOff>47545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608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91746</xdr:rowOff>
    </xdr:from>
    <xdr:to>
      <xdr:col>15</xdr:col>
      <xdr:colOff>50800</xdr:colOff>
      <xdr:row>58</xdr:row>
      <xdr:rowOff>31983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2946"/>
          <a:ext cx="889000" cy="28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91746</xdr:rowOff>
    </xdr:from>
    <xdr:to>
      <xdr:col>10</xdr:col>
      <xdr:colOff>114300</xdr:colOff>
      <xdr:row>58</xdr:row>
      <xdr:rowOff>54677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2946"/>
          <a:ext cx="889000" cy="3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5945</xdr:rowOff>
    </xdr:from>
    <xdr:to>
      <xdr:col>24</xdr:col>
      <xdr:colOff>114300</xdr:colOff>
      <xdr:row>58</xdr:row>
      <xdr:rowOff>107545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168195</xdr:rowOff>
    </xdr:from>
    <xdr:to>
      <xdr:col>20</xdr:col>
      <xdr:colOff>38100</xdr:colOff>
      <xdr:row>58</xdr:row>
      <xdr:rowOff>98345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89472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152633</xdr:rowOff>
    </xdr:from>
    <xdr:to>
      <xdr:col>15</xdr:col>
      <xdr:colOff>101600</xdr:colOff>
      <xdr:row>58</xdr:row>
      <xdr:rowOff>82783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40946</xdr:rowOff>
    </xdr:from>
    <xdr:to>
      <xdr:col>10</xdr:col>
      <xdr:colOff>165100</xdr:colOff>
      <xdr:row>56</xdr:row>
      <xdr:rowOff>142546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133673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3877</xdr:rowOff>
    </xdr:from>
    <xdr:to>
      <xdr:col>6</xdr:col>
      <xdr:colOff>38100</xdr:colOff>
      <xdr:row>58</xdr:row>
      <xdr:rowOff>105477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122004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9939</xdr:rowOff>
    </xdr:from>
    <xdr:to>
      <xdr:col>24</xdr:col>
      <xdr:colOff>63500</xdr:colOff>
      <xdr:row>77</xdr:row>
      <xdr:rowOff>47482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1589"/>
          <a:ext cx="8382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160792</xdr:rowOff>
    </xdr:from>
    <xdr:to>
      <xdr:col>19</xdr:col>
      <xdr:colOff>177800</xdr:colOff>
      <xdr:row>77</xdr:row>
      <xdr:rowOff>47482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90992"/>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160792</xdr:rowOff>
    </xdr:from>
    <xdr:to>
      <xdr:col>15</xdr:col>
      <xdr:colOff>50800</xdr:colOff>
      <xdr:row>77</xdr:row>
      <xdr:rowOff>151998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0992"/>
          <a:ext cx="889000" cy="1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151998</xdr:rowOff>
    </xdr:from>
    <xdr:to>
      <xdr:col>10</xdr:col>
      <xdr:colOff>114300</xdr:colOff>
      <xdr:row>77</xdr:row>
      <xdr:rowOff>165219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364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130589</xdr:rowOff>
    </xdr:from>
    <xdr:to>
      <xdr:col>24</xdr:col>
      <xdr:colOff>114300</xdr:colOff>
      <xdr:row>77</xdr:row>
      <xdr:rowOff>60739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109016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168132</xdr:rowOff>
    </xdr:from>
    <xdr:to>
      <xdr:col>20</xdr:col>
      <xdr:colOff>38100</xdr:colOff>
      <xdr:row>77</xdr:row>
      <xdr:rowOff>98282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89409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109992</xdr:rowOff>
    </xdr:from>
    <xdr:to>
      <xdr:col>15</xdr:col>
      <xdr:colOff>101600</xdr:colOff>
      <xdr:row>77</xdr:row>
      <xdr:rowOff>40142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31269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101198</xdr:rowOff>
    </xdr:from>
    <xdr:to>
      <xdr:col>10</xdr:col>
      <xdr:colOff>165100</xdr:colOff>
      <xdr:row>78</xdr:row>
      <xdr:rowOff>31348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22475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114419</xdr:rowOff>
    </xdr:from>
    <xdr:to>
      <xdr:col>6</xdr:col>
      <xdr:colOff>38100</xdr:colOff>
      <xdr:row>78</xdr:row>
      <xdr:rowOff>44569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35696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143587</xdr:rowOff>
    </xdr:from>
    <xdr:to>
      <xdr:col>24</xdr:col>
      <xdr:colOff>63500</xdr:colOff>
      <xdr:row>96</xdr:row>
      <xdr:rowOff>152305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02787"/>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51738</xdr:rowOff>
    </xdr:from>
    <xdr:to>
      <xdr:col>19</xdr:col>
      <xdr:colOff>177800</xdr:colOff>
      <xdr:row>96</xdr:row>
      <xdr:rowOff>143587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39488"/>
          <a:ext cx="889000" cy="2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62726</xdr:rowOff>
    </xdr:from>
    <xdr:to>
      <xdr:col>15</xdr:col>
      <xdr:colOff>50800</xdr:colOff>
      <xdr:row>95</xdr:row>
      <xdr:rowOff>51738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179026"/>
          <a:ext cx="889000" cy="16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62726</xdr:rowOff>
    </xdr:from>
    <xdr:to>
      <xdr:col>10</xdr:col>
      <xdr:colOff>114300</xdr:colOff>
      <xdr:row>97</xdr:row>
      <xdr:rowOff>40390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179026"/>
          <a:ext cx="889000" cy="49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101505</xdr:rowOff>
    </xdr:from>
    <xdr:to>
      <xdr:col>24</xdr:col>
      <xdr:colOff>114300</xdr:colOff>
      <xdr:row>97</xdr:row>
      <xdr:rowOff>31655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124382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92787</xdr:rowOff>
    </xdr:from>
    <xdr:to>
      <xdr:col>20</xdr:col>
      <xdr:colOff>38100</xdr:colOff>
      <xdr:row>97</xdr:row>
      <xdr:rowOff>22937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39464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938</xdr:rowOff>
    </xdr:from>
    <xdr:to>
      <xdr:col>15</xdr:col>
      <xdr:colOff>101600</xdr:colOff>
      <xdr:row>95</xdr:row>
      <xdr:rowOff>102538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119065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6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11926</xdr:rowOff>
    </xdr:from>
    <xdr:to>
      <xdr:col>10</xdr:col>
      <xdr:colOff>165100</xdr:colOff>
      <xdr:row>94</xdr:row>
      <xdr:rowOff>113526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1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130053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9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161040</xdr:rowOff>
    </xdr:from>
    <xdr:to>
      <xdr:col>6</xdr:col>
      <xdr:colOff>38100</xdr:colOff>
      <xdr:row>97</xdr:row>
      <xdr:rowOff>91190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107717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130746</xdr:rowOff>
    </xdr:from>
    <xdr:to>
      <xdr:col>55</xdr:col>
      <xdr:colOff>0</xdr:colOff>
      <xdr:row>38</xdr:row>
      <xdr:rowOff>131890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584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131890</xdr:rowOff>
    </xdr:from>
    <xdr:to>
      <xdr:col>50</xdr:col>
      <xdr:colOff>114300</xdr:colOff>
      <xdr:row>38</xdr:row>
      <xdr:rowOff>133032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69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133032</xdr:rowOff>
    </xdr:from>
    <xdr:to>
      <xdr:col>45</xdr:col>
      <xdr:colOff>177800</xdr:colOff>
      <xdr:row>38</xdr:row>
      <xdr:rowOff>134366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813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134366</xdr:rowOff>
    </xdr:from>
    <xdr:to>
      <xdr:col>41</xdr:col>
      <xdr:colOff>50800</xdr:colOff>
      <xdr:row>38</xdr:row>
      <xdr:rowOff>134938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94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79946</xdr:rowOff>
    </xdr:from>
    <xdr:to>
      <xdr:col>55</xdr:col>
      <xdr:colOff>50800</xdr:colOff>
      <xdr:row>39</xdr:row>
      <xdr:rowOff>10096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81090</xdr:rowOff>
    </xdr:from>
    <xdr:to>
      <xdr:col>50</xdr:col>
      <xdr:colOff>165100</xdr:colOff>
      <xdr:row>39</xdr:row>
      <xdr:rowOff>11240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27767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82232</xdr:rowOff>
    </xdr:from>
    <xdr:to>
      <xdr:col>46</xdr:col>
      <xdr:colOff>38100</xdr:colOff>
      <xdr:row>39</xdr:row>
      <xdr:rowOff>12382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28910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83566</xdr:rowOff>
    </xdr:from>
    <xdr:to>
      <xdr:col>41</xdr:col>
      <xdr:colOff>101600</xdr:colOff>
      <xdr:row>39</xdr:row>
      <xdr:rowOff>13716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30243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84138</xdr:rowOff>
    </xdr:from>
    <xdr:to>
      <xdr:col>36</xdr:col>
      <xdr:colOff>165100</xdr:colOff>
      <xdr:row>39</xdr:row>
      <xdr:rowOff>14288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5415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9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151029</xdr:rowOff>
    </xdr:from>
    <xdr:to>
      <xdr:col>55</xdr:col>
      <xdr:colOff>0</xdr:colOff>
      <xdr:row>57</xdr:row>
      <xdr:rowOff>39180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52229"/>
          <a:ext cx="8382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138532</xdr:rowOff>
    </xdr:from>
    <xdr:to>
      <xdr:col>50</xdr:col>
      <xdr:colOff>114300</xdr:colOff>
      <xdr:row>56</xdr:row>
      <xdr:rowOff>151029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3973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138532</xdr:rowOff>
    </xdr:from>
    <xdr:to>
      <xdr:col>45</xdr:col>
      <xdr:colOff>177800</xdr:colOff>
      <xdr:row>56</xdr:row>
      <xdr:rowOff>164440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3973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164440</xdr:rowOff>
    </xdr:from>
    <xdr:to>
      <xdr:col>41</xdr:col>
      <xdr:colOff>50800</xdr:colOff>
      <xdr:row>57</xdr:row>
      <xdr:rowOff>55511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564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159830</xdr:rowOff>
    </xdr:from>
    <xdr:to>
      <xdr:col>55</xdr:col>
      <xdr:colOff>50800</xdr:colOff>
      <xdr:row>57</xdr:row>
      <xdr:rowOff>89980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11257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100229</xdr:rowOff>
    </xdr:from>
    <xdr:to>
      <xdr:col>50</xdr:col>
      <xdr:colOff>165100</xdr:colOff>
      <xdr:row>57</xdr:row>
      <xdr:rowOff>30379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46906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87732</xdr:rowOff>
    </xdr:from>
    <xdr:to>
      <xdr:col>46</xdr:col>
      <xdr:colOff>38100</xdr:colOff>
      <xdr:row>57</xdr:row>
      <xdr:rowOff>17882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34409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113640</xdr:rowOff>
    </xdr:from>
    <xdr:to>
      <xdr:col>41</xdr:col>
      <xdr:colOff>101600</xdr:colOff>
      <xdr:row>57</xdr:row>
      <xdr:rowOff>43790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60317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4711</xdr:rowOff>
    </xdr:from>
    <xdr:to>
      <xdr:col>36</xdr:col>
      <xdr:colOff>165100</xdr:colOff>
      <xdr:row>57</xdr:row>
      <xdr:rowOff>106311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122838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78817</xdr:rowOff>
    </xdr:from>
    <xdr:to>
      <xdr:col>55</xdr:col>
      <xdr:colOff>0</xdr:colOff>
      <xdr:row>77</xdr:row>
      <xdr:rowOff>99924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09017"/>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19876</xdr:rowOff>
    </xdr:from>
    <xdr:to>
      <xdr:col>50</xdr:col>
      <xdr:colOff>114300</xdr:colOff>
      <xdr:row>76</xdr:row>
      <xdr:rowOff>78817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78626"/>
          <a:ext cx="889000" cy="2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19876</xdr:rowOff>
    </xdr:from>
    <xdr:to>
      <xdr:col>45</xdr:col>
      <xdr:colOff>177800</xdr:colOff>
      <xdr:row>77</xdr:row>
      <xdr:rowOff>21476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878626"/>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21476</xdr:rowOff>
    </xdr:from>
    <xdr:to>
      <xdr:col>41</xdr:col>
      <xdr:colOff>50800</xdr:colOff>
      <xdr:row>78</xdr:row>
      <xdr:rowOff>11912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23126"/>
          <a:ext cx="889000" cy="1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49124</xdr:rowOff>
    </xdr:from>
    <xdr:to>
      <xdr:col>55</xdr:col>
      <xdr:colOff>50800</xdr:colOff>
      <xdr:row>77</xdr:row>
      <xdr:rowOff>150724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72001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28017</xdr:rowOff>
    </xdr:from>
    <xdr:to>
      <xdr:col>50</xdr:col>
      <xdr:colOff>165100</xdr:colOff>
      <xdr:row>76</xdr:row>
      <xdr:rowOff>129617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146143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140526</xdr:rowOff>
    </xdr:from>
    <xdr:to>
      <xdr:col>46</xdr:col>
      <xdr:colOff>38100</xdr:colOff>
      <xdr:row>75</xdr:row>
      <xdr:rowOff>70676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87203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142126</xdr:rowOff>
    </xdr:from>
    <xdr:to>
      <xdr:col>41</xdr:col>
      <xdr:colOff>101600</xdr:colOff>
      <xdr:row>77</xdr:row>
      <xdr:rowOff>72276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63403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132562</xdr:rowOff>
    </xdr:from>
    <xdr:to>
      <xdr:col>36</xdr:col>
      <xdr:colOff>165100</xdr:colOff>
      <xdr:row>78</xdr:row>
      <xdr:rowOff>62712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53839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142799</xdr:rowOff>
    </xdr:from>
    <xdr:to>
      <xdr:col>55</xdr:col>
      <xdr:colOff>0</xdr:colOff>
      <xdr:row>96</xdr:row>
      <xdr:rowOff>48247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30549"/>
          <a:ext cx="838200" cy="7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48247</xdr:rowOff>
    </xdr:from>
    <xdr:to>
      <xdr:col>50</xdr:col>
      <xdr:colOff>114300</xdr:colOff>
      <xdr:row>96</xdr:row>
      <xdr:rowOff>132245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07447"/>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15963</xdr:rowOff>
    </xdr:from>
    <xdr:to>
      <xdr:col>45</xdr:col>
      <xdr:colOff>177800</xdr:colOff>
      <xdr:row>96</xdr:row>
      <xdr:rowOff>132245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303713"/>
          <a:ext cx="889000" cy="28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15963</xdr:rowOff>
    </xdr:from>
    <xdr:to>
      <xdr:col>41</xdr:col>
      <xdr:colOff>50800</xdr:colOff>
      <xdr:row>96</xdr:row>
      <xdr:rowOff>82398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03713"/>
          <a:ext cx="889000" cy="2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91999</xdr:rowOff>
    </xdr:from>
    <xdr:to>
      <xdr:col>55</xdr:col>
      <xdr:colOff>50800</xdr:colOff>
      <xdr:row>96</xdr:row>
      <xdr:rowOff>22149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114876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168897</xdr:rowOff>
    </xdr:from>
    <xdr:to>
      <xdr:col>50</xdr:col>
      <xdr:colOff>165100</xdr:colOff>
      <xdr:row>96</xdr:row>
      <xdr:rowOff>99047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81445</xdr:rowOff>
    </xdr:from>
    <xdr:to>
      <xdr:col>46</xdr:col>
      <xdr:colOff>38100</xdr:colOff>
      <xdr:row>97</xdr:row>
      <xdr:rowOff>11595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136613</xdr:rowOff>
    </xdr:from>
    <xdr:to>
      <xdr:col>41</xdr:col>
      <xdr:colOff>101600</xdr:colOff>
      <xdr:row>95</xdr:row>
      <xdr:rowOff>66763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83290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31598</xdr:rowOff>
    </xdr:from>
    <xdr:to>
      <xdr:col>36</xdr:col>
      <xdr:colOff>165100</xdr:colOff>
      <xdr:row>96</xdr:row>
      <xdr:rowOff>133198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124325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54737</xdr:rowOff>
    </xdr:from>
    <xdr:to>
      <xdr:col>85</xdr:col>
      <xdr:colOff>127000</xdr:colOff>
      <xdr:row>37</xdr:row>
      <xdr:rowOff>80759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98387"/>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54737</xdr:rowOff>
    </xdr:from>
    <xdr:to>
      <xdr:col>81</xdr:col>
      <xdr:colOff>50800</xdr:colOff>
      <xdr:row>37</xdr:row>
      <xdr:rowOff>107162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98387"/>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35649</xdr:rowOff>
    </xdr:from>
    <xdr:to>
      <xdr:col>76</xdr:col>
      <xdr:colOff>114300</xdr:colOff>
      <xdr:row>37</xdr:row>
      <xdr:rowOff>107162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79299"/>
          <a:ext cx="8890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35649</xdr:rowOff>
    </xdr:from>
    <xdr:to>
      <xdr:col>71</xdr:col>
      <xdr:colOff>177800</xdr:colOff>
      <xdr:row>37</xdr:row>
      <xdr:rowOff>133414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79299"/>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29959</xdr:rowOff>
    </xdr:from>
    <xdr:to>
      <xdr:col>85</xdr:col>
      <xdr:colOff>177800</xdr:colOff>
      <xdr:row>37</xdr:row>
      <xdr:rowOff>131559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52836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3937</xdr:rowOff>
    </xdr:from>
    <xdr:to>
      <xdr:col>81</xdr:col>
      <xdr:colOff>101600</xdr:colOff>
      <xdr:row>37</xdr:row>
      <xdr:rowOff>105537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122064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56362</xdr:rowOff>
    </xdr:from>
    <xdr:to>
      <xdr:col>76</xdr:col>
      <xdr:colOff>165100</xdr:colOff>
      <xdr:row>37</xdr:row>
      <xdr:rowOff>157962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156299</xdr:rowOff>
    </xdr:from>
    <xdr:to>
      <xdr:col>72</xdr:col>
      <xdr:colOff>38100</xdr:colOff>
      <xdr:row>37</xdr:row>
      <xdr:rowOff>86449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102976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82614</xdr:rowOff>
    </xdr:from>
    <xdr:to>
      <xdr:col>67</xdr:col>
      <xdr:colOff>101600</xdr:colOff>
      <xdr:row>38</xdr:row>
      <xdr:rowOff>12764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36053</xdr:rowOff>
    </xdr:from>
    <xdr:to>
      <xdr:col>85</xdr:col>
      <xdr:colOff>127000</xdr:colOff>
      <xdr:row>56</xdr:row>
      <xdr:rowOff>61992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37253"/>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36053</xdr:rowOff>
    </xdr:from>
    <xdr:to>
      <xdr:col>81</xdr:col>
      <xdr:colOff>50800</xdr:colOff>
      <xdr:row>56</xdr:row>
      <xdr:rowOff>88029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37253"/>
          <a:ext cx="889000" cy="5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83807</xdr:rowOff>
    </xdr:from>
    <xdr:to>
      <xdr:col>76</xdr:col>
      <xdr:colOff>114300</xdr:colOff>
      <xdr:row>56</xdr:row>
      <xdr:rowOff>88029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85007"/>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1184</xdr:rowOff>
    </xdr:from>
    <xdr:to>
      <xdr:col>71</xdr:col>
      <xdr:colOff>177800</xdr:colOff>
      <xdr:row>56</xdr:row>
      <xdr:rowOff>83807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02384"/>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11192</xdr:rowOff>
    </xdr:from>
    <xdr:to>
      <xdr:col>85</xdr:col>
      <xdr:colOff>177800</xdr:colOff>
      <xdr:row>56</xdr:row>
      <xdr:rowOff>112792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34069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156703</xdr:rowOff>
    </xdr:from>
    <xdr:to>
      <xdr:col>81</xdr:col>
      <xdr:colOff>101600</xdr:colOff>
      <xdr:row>56</xdr:row>
      <xdr:rowOff>86853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37229</xdr:rowOff>
    </xdr:from>
    <xdr:to>
      <xdr:col>76</xdr:col>
      <xdr:colOff>165100</xdr:colOff>
      <xdr:row>56</xdr:row>
      <xdr:rowOff>138829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155356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33007</xdr:rowOff>
    </xdr:from>
    <xdr:to>
      <xdr:col>72</xdr:col>
      <xdr:colOff>38100</xdr:colOff>
      <xdr:row>56</xdr:row>
      <xdr:rowOff>134607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151134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121834</xdr:rowOff>
    </xdr:from>
    <xdr:to>
      <xdr:col>67</xdr:col>
      <xdr:colOff>101600</xdr:colOff>
      <xdr:row>56</xdr:row>
      <xdr:rowOff>51984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68511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39215</xdr:rowOff>
    </xdr:from>
    <xdr:to>
      <xdr:col>85</xdr:col>
      <xdr:colOff>127000</xdr:colOff>
      <xdr:row>79</xdr:row>
      <xdr:rowOff>93556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3765"/>
          <a:ext cx="8382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39215</xdr:rowOff>
    </xdr:from>
    <xdr:to>
      <xdr:col>81</xdr:col>
      <xdr:colOff>50800</xdr:colOff>
      <xdr:row>79</xdr:row>
      <xdr:rowOff>98487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83765"/>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94208</xdr:rowOff>
    </xdr:from>
    <xdr:to>
      <xdr:col>76</xdr:col>
      <xdr:colOff>114300</xdr:colOff>
      <xdr:row>79</xdr:row>
      <xdr:rowOff>98487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875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91106</xdr:rowOff>
    </xdr:from>
    <xdr:to>
      <xdr:col>71</xdr:col>
      <xdr:colOff>177800</xdr:colOff>
      <xdr:row>79</xdr:row>
      <xdr:rowOff>94208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565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42756</xdr:rowOff>
    </xdr:from>
    <xdr:to>
      <xdr:col>85</xdr:col>
      <xdr:colOff>177800</xdr:colOff>
      <xdr:row>79</xdr:row>
      <xdr:rowOff>144356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159865</xdr:rowOff>
    </xdr:from>
    <xdr:to>
      <xdr:col>81</xdr:col>
      <xdr:colOff>101600</xdr:colOff>
      <xdr:row>79</xdr:row>
      <xdr:rowOff>90015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106542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30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47687</xdr:rowOff>
    </xdr:from>
    <xdr:to>
      <xdr:col>76</xdr:col>
      <xdr:colOff>165100</xdr:colOff>
      <xdr:row>79</xdr:row>
      <xdr:rowOff>149287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140414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43408</xdr:rowOff>
    </xdr:from>
    <xdr:to>
      <xdr:col>72</xdr:col>
      <xdr:colOff>38100</xdr:colOff>
      <xdr:row>79</xdr:row>
      <xdr:rowOff>145008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136135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40306</xdr:rowOff>
    </xdr:from>
    <xdr:to>
      <xdr:col>67</xdr:col>
      <xdr:colOff>101600</xdr:colOff>
      <xdr:row>79</xdr:row>
      <xdr:rowOff>141906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133033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157710</xdr:rowOff>
    </xdr:from>
    <xdr:to>
      <xdr:col>85</xdr:col>
      <xdr:colOff>127000</xdr:colOff>
      <xdr:row>94</xdr:row>
      <xdr:rowOff>168487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27401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157710</xdr:rowOff>
    </xdr:from>
    <xdr:to>
      <xdr:col>81</xdr:col>
      <xdr:colOff>50800</xdr:colOff>
      <xdr:row>95</xdr:row>
      <xdr:rowOff>37957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74010"/>
          <a:ext cx="889000" cy="5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157662</xdr:rowOff>
    </xdr:from>
    <xdr:to>
      <xdr:col>76</xdr:col>
      <xdr:colOff>114300</xdr:colOff>
      <xdr:row>95</xdr:row>
      <xdr:rowOff>37957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273962"/>
          <a:ext cx="8890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99402</xdr:rowOff>
    </xdr:from>
    <xdr:to>
      <xdr:col>71</xdr:col>
      <xdr:colOff>177800</xdr:colOff>
      <xdr:row>94</xdr:row>
      <xdr:rowOff>157662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15702"/>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117687</xdr:rowOff>
    </xdr:from>
    <xdr:to>
      <xdr:col>85</xdr:col>
      <xdr:colOff>177800</xdr:colOff>
      <xdr:row>95</xdr:row>
      <xdr:rowOff>47837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140564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8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106910</xdr:rowOff>
    </xdr:from>
    <xdr:to>
      <xdr:col>81</xdr:col>
      <xdr:colOff>101600</xdr:colOff>
      <xdr:row>95</xdr:row>
      <xdr:rowOff>37060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53587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158607</xdr:rowOff>
    </xdr:from>
    <xdr:to>
      <xdr:col>76</xdr:col>
      <xdr:colOff>165100</xdr:colOff>
      <xdr:row>95</xdr:row>
      <xdr:rowOff>88757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105284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106862</xdr:rowOff>
    </xdr:from>
    <xdr:to>
      <xdr:col>72</xdr:col>
      <xdr:colOff>38100</xdr:colOff>
      <xdr:row>95</xdr:row>
      <xdr:rowOff>37012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53539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48602</xdr:rowOff>
    </xdr:from>
    <xdr:to>
      <xdr:col>67</xdr:col>
      <xdr:colOff>101600</xdr:colOff>
      <xdr:row>94</xdr:row>
      <xdr:rowOff>150202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166729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商工費について、新型コロナウイルス感染症対策として地域経済回復のために実施した中小企業支援や商品券事業の終了等により、前年度より</a:t>
          </a:r>
          <a:r>
            <a:rPr kumimoji="1" lang="en-US" altLang="ja-JP" sz="1300">
              <a:latin typeface="ＭＳ Ｐゴシック" panose="020B0600070205080204" pitchFamily="50" charset="-128"/>
              <a:ea typeface="ＭＳ Ｐゴシック" panose="020B0600070205080204" pitchFamily="50" charset="-128"/>
            </a:rPr>
            <a:t>5,054</a:t>
          </a:r>
          <a:r>
            <a:rPr kumimoji="1" lang="ja-JP" altLang="en-US" sz="1300">
              <a:latin typeface="ＭＳ Ｐゴシック" panose="020B0600070205080204" pitchFamily="50" charset="-128"/>
              <a:ea typeface="ＭＳ Ｐゴシック" panose="020B0600070205080204" pitchFamily="50" charset="-128"/>
            </a:rPr>
            <a:t>円減少し類似団体平均と同水準となった。今後は物価高騰対策の財政負担増加が懸念されるため、財政状況を踏まえて適正な支援を検討していく。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土木費について、町営住宅長寿命化改修工事のほか公園施設改修工事など大規模工事を実施したことにより、前年度より</a:t>
          </a:r>
          <a:r>
            <a:rPr kumimoji="1" lang="en-US" altLang="ja-JP" sz="1300">
              <a:latin typeface="ＭＳ Ｐゴシック" panose="020B0600070205080204" pitchFamily="50" charset="-128"/>
              <a:ea typeface="ＭＳ Ｐゴシック" panose="020B0600070205080204" pitchFamily="50" charset="-128"/>
            </a:rPr>
            <a:t>6,055</a:t>
          </a:r>
          <a:r>
            <a:rPr kumimoji="1" lang="ja-JP" altLang="en-US" sz="1300">
              <a:latin typeface="ＭＳ Ｐゴシック" panose="020B0600070205080204" pitchFamily="50" charset="-128"/>
              <a:ea typeface="ＭＳ Ｐゴシック" panose="020B0600070205080204" pitchFamily="50" charset="-128"/>
            </a:rPr>
            <a:t>円の増加となった。公共施設マネジメントを推進して財政負担の平準化を図りながら適切な時期と規模を見定めて事業を実施していく。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教育費について、学校給食費保護者支援の終了等により、前年度より</a:t>
          </a:r>
          <a:r>
            <a:rPr kumimoji="1" lang="en-US" altLang="ja-JP" sz="1300">
              <a:latin typeface="ＭＳ Ｐゴシック" panose="020B0600070205080204" pitchFamily="50" charset="-128"/>
              <a:ea typeface="ＭＳ Ｐゴシック" panose="020B0600070205080204" pitchFamily="50" charset="-128"/>
            </a:rPr>
            <a:t>3,404</a:t>
          </a:r>
          <a:r>
            <a:rPr kumimoji="1" lang="ja-JP" altLang="en-US" sz="1300">
              <a:latin typeface="ＭＳ Ｐゴシック" panose="020B0600070205080204" pitchFamily="50" charset="-128"/>
              <a:ea typeface="ＭＳ Ｐゴシック" panose="020B0600070205080204" pitchFamily="50" charset="-128"/>
            </a:rPr>
            <a:t>円の減少となった。次年度は新中学校整備推進事業の建設工事を実施するため類似団体よりもさらに高い水準を推移する見込みである。新中学校整備費用以外の教育費も精査しながら、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実質収支額について、標準財政規模に占める割合が前年度と比較して</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ポイント減少した一方で、実質単年度収支では前年度と比較して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新型コロナウイルス感染症の収束により行政サービスが正常化しつつあることが主な要因と考えられる。</a:t>
          </a:r>
        </a:p>
        <a:p>
          <a:r>
            <a:rPr kumimoji="1" lang="ja-JP" altLang="en-US" sz="1400">
              <a:latin typeface="ＭＳ ゴシック" pitchFamily="49" charset="-128"/>
              <a:ea typeface="ＭＳ ゴシック" pitchFamily="49" charset="-128"/>
            </a:rPr>
            <a:t>　今後も住民ニーズの動向に注視しながら、歳出の抑制を図り、健全な行財政運営に努めていく。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過去のいずれにおいても、黒字となり赤字はない。</a:t>
          </a:r>
        </a:p>
        <a:p>
          <a:r>
            <a:rPr kumimoji="1" lang="ja-JP" altLang="en-US" sz="1400">
              <a:latin typeface="ＭＳ ゴシック" pitchFamily="49" charset="-128"/>
              <a:ea typeface="ＭＳ ゴシック" pitchFamily="49" charset="-128"/>
            </a:rPr>
            <a:t>　今後とも健全な財政運営を行っていく。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実質公債費比率算定の分子である地方債元利償還金は、前年度と比べて</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百万円減少した。これまで元金ベースのプライマリーバランスの黒字化に努めてきた効果が表れ、大規模事業の元金償還が開始された前年度を除いて減少傾向である。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年の市町村合併後に発行してきた合併特例事業債の償還終了の影響により減少傾向が続いている。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今後も元金ベースのプライマリーバランスの黒字化に努めるとともに、比率が高止まりしないよう大型投資事業を取捨選択をしながら、世代間負担の公平化に努める。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一般会計等に係る地方債の現在高は、これまで元金ベースのプライマリーバランスの黒字化に努めてきたため減少傾向である。しかしながら、令和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年度に大規模事業で多額の地方債を発行予定であるため、大幅に増加する予定である。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組合等負担等見込額は、一部事務組合保有施設の長寿命化改修工事など大規模事業により前年度と比べて</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充当可能財源等は、基準財政需要額算入見込額の減少により前年度よりも</a:t>
          </a:r>
          <a:r>
            <a:rPr kumimoji="1" lang="en-US" altLang="ja-JP" sz="1400">
              <a:latin typeface="ＭＳ ゴシック" pitchFamily="49" charset="-128"/>
              <a:ea typeface="ＭＳ ゴシック" pitchFamily="49" charset="-128"/>
            </a:rPr>
            <a:t>391</a:t>
          </a:r>
          <a:r>
            <a:rPr kumimoji="1" lang="ja-JP" altLang="en-US" sz="1400">
              <a:latin typeface="ＭＳ ゴシック" pitchFamily="49" charset="-128"/>
              <a:ea typeface="ＭＳ ゴシック" pitchFamily="49" charset="-128"/>
            </a:rPr>
            <a:t>百万円減少したため、将来負担比率の分子は</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百万円の増加になっている。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将来負担比率の分子は増加傾向であることから、公営企業や一部事務組合など一般会計以外の団体等の財政状況にも注視しながら、健全な財政運営に努めていく。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新型コロナウイルス感染症の影響による事業中止等で不用額が生じ財政調整基金の決算積立が増加したこと、普通交付税の臨時財政対策債償還基金費の創設に伴い減債基金へ積立てをしたこと、令和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年度の新中学校整備推進事業の普通建設事業費の財源として公共施設整備基金に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百万円積立てをしたことが主な増加要因である。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次美里町総合計画・総合戦略（基本計画期間：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次美里町財政健全化計画（計画期間：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つの計画において、次期計画策定に着手することとしている。政策・施策の見直しにあたり財源の担保は必須であることから、基金の計画的な活用が重要となっている。また、令和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年度に土地開発基金を廃止したことを皮切りに活用見込みのない基金の廃止を検討するなど、基金全体の見直しを進めている。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・合併振興基金：町民の連帯強化又は地域振興事業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・ふるさと応援基金：町の将来の発展及び住みよい豊かなまちづくりの推進（福祉関連事業、教育関連事業、青少年育成関連事業、文化振興関連事業、地域振興関連事業等）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・公共施設整備基金：新中学校整備推進事業の普通建設事業費の財源として積立てしたことによる増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・合併振興基金：スクールバス事業や地域イベント交流事業の財源として取崩したことによる減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・ふるさと応援基金：各事業への財源として取崩した額よりも寄附金の積立てが上回ったことによる増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中学校整備推進事業の普通建設事業費の財源として多額の取崩しを予定している。また、公共施設等総合管理計画の見直しを進めており、長寿命化改修等に必要な財源を計画的に積立てること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・合併振興基金：利子以外の積立て予定はなく、引き続き町民の連帯強化又は地域振興の事業費用に充当していくため、基金残高の減少傾向が続く予定である。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・ふるさと応援基金：活力に満ちた地域づくりの財源としたいことから、返礼品の商品開発に力を入れるほか、企業版ふるさと納税も有効活用するなど、歳入の確保策を検討している。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年度決算に伴う剰余金の積立ては前年度より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主な要因としては新型コロナウイルス感染症の影響により例年行っている事業の中止や抑制のほか、国の施策による給付金等で未執行額が生じたためである。また、普通交付税の追加交付として臨時経済対策費分が交付されたことも増加要因の一つ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当初予算編成時の財政調整基金取崩しが続いており、恒常的な収支不足による基金残高の減少が懸念される。災害など不測の事態における支出にも対応可能な財政状況を維持するため、第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次美里町財政健全化計画において財政調整基金残高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億円以上を目標値に掲げており、達成できるように取り組んでいる。また、令和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年度に新中学校整備推進事業の普通建設事業費以外の経費の財源として多額の取崩しが見込まれていることから、基金残高に注視しながら事業を遂行していく。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普通交付税の臨時財政対策債償還基金費の創設に伴い減債基金へ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百万円積立てをしたことが増加要因である。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年度に積立てた臨時財政対策債償還基金費相当額は、令和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年度に取崩す予定であるため、一時的に基金残高が増加している。類似団体と比べても基金残高は低い方であることから、将来にわたる健全な財政運営のために計画的な基金運用に取り組む。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11438454</v>
      </c>
      <c r="BO4" s="371"/>
      <c r="BP4" s="371"/>
      <c r="BQ4" s="371"/>
      <c r="BR4" s="371"/>
      <c r="BS4" s="371"/>
      <c r="BT4" s="371"/>
      <c r="BU4" s="372"/>
      <c r="BV4" s="370">
        <v>11856124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4.9000000000000004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11145136</v>
      </c>
      <c r="BO5" s="408"/>
      <c r="BP5" s="408"/>
      <c r="BQ5" s="408"/>
      <c r="BR5" s="408"/>
      <c r="BS5" s="408"/>
      <c r="BT5" s="408"/>
      <c r="BU5" s="409"/>
      <c r="BV5" s="407">
        <v>11479381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89.9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293318</v>
      </c>
      <c r="BO6" s="408"/>
      <c r="BP6" s="408"/>
      <c r="BQ6" s="408"/>
      <c r="BR6" s="408"/>
      <c r="BS6" s="408"/>
      <c r="BT6" s="408"/>
      <c r="BU6" s="409"/>
      <c r="BV6" s="407">
        <v>376743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v>
      </c>
      <c r="CU6" s="445"/>
      <c r="CV6" s="445"/>
      <c r="CW6" s="445"/>
      <c r="CX6" s="445"/>
      <c r="CY6" s="445"/>
      <c r="CZ6" s="445"/>
      <c r="DA6" s="446"/>
      <c r="DB6" s="444">
        <v>91.1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29434</v>
      </c>
      <c r="BO7" s="408"/>
      <c r="BP7" s="408"/>
      <c r="BQ7" s="408"/>
      <c r="BR7" s="408"/>
      <c r="BS7" s="408"/>
      <c r="BT7" s="408"/>
      <c r="BU7" s="409"/>
      <c r="BV7" s="407">
        <v>27752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7191380</v>
      </c>
      <c r="CU7" s="408"/>
      <c r="CV7" s="408"/>
      <c r="CW7" s="408"/>
      <c r="CX7" s="408"/>
      <c r="CY7" s="408"/>
      <c r="CZ7" s="408"/>
      <c r="DA7" s="409"/>
      <c r="DB7" s="407">
        <v>7088160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263884</v>
      </c>
      <c r="BO8" s="408"/>
      <c r="BP8" s="408"/>
      <c r="BQ8" s="408"/>
      <c r="BR8" s="408"/>
      <c r="BS8" s="408"/>
      <c r="BT8" s="408"/>
      <c r="BU8" s="409"/>
      <c r="BV8" s="407">
        <v>348991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23994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-85107</v>
      </c>
      <c r="BO9" s="408"/>
      <c r="BP9" s="408"/>
      <c r="BQ9" s="408"/>
      <c r="BR9" s="408"/>
      <c r="BS9" s="408"/>
      <c r="BT9" s="408"/>
      <c r="BU9" s="409"/>
      <c r="BV9" s="407">
        <v>25961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12.6</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24852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14</v>
      </c>
      <c r="BO10" s="408"/>
      <c r="BP10" s="408"/>
      <c r="BQ10" s="408"/>
      <c r="BR10" s="408"/>
      <c r="BS10" s="408"/>
      <c r="BT10" s="408"/>
      <c r="BU10" s="409"/>
      <c r="BV10" s="407">
        <v>283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23195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37358</v>
      </c>
      <c r="BO12" s="408"/>
      <c r="BP12" s="408"/>
      <c r="BQ12" s="408"/>
      <c r="BR12" s="408"/>
      <c r="BS12" s="408"/>
      <c r="BT12" s="408"/>
      <c r="BU12" s="409"/>
      <c r="BV12" s="407">
        <v>196561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23091</v>
      </c>
      <c r="S13" s="492"/>
      <c r="T13" s="492"/>
      <c r="U13" s="492"/>
      <c r="V13" s="493"/>
      <c r="W13" s="423" t="s">
        <v>131</v>
      </c>
      <c r="X13" s="424"/>
      <c r="Y13" s="424"/>
      <c r="Z13" s="424"/>
      <c r="AA13" s="424"/>
      <c r="AB13" s="414"/>
      <c r="AC13" s="458">
        <v>1159</v>
      </c>
      <c r="AD13" s="459"/>
      <c r="AE13" s="459"/>
      <c r="AF13" s="459"/>
      <c r="AG13" s="501"/>
      <c r="AH13" s="458">
        <v>1384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-122451</v>
      </c>
      <c r="BO13" s="408"/>
      <c r="BP13" s="408"/>
      <c r="BQ13" s="408"/>
      <c r="BR13" s="408"/>
      <c r="BS13" s="408"/>
      <c r="BT13" s="408"/>
      <c r="BU13" s="409"/>
      <c r="BV13" s="407">
        <v>-170317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23483</v>
      </c>
      <c r="S14" s="492"/>
      <c r="T14" s="492"/>
      <c r="U14" s="492"/>
      <c r="V14" s="493"/>
      <c r="W14" s="397"/>
      <c r="X14" s="398"/>
      <c r="Y14" s="398"/>
      <c r="Z14" s="398"/>
      <c r="AA14" s="398"/>
      <c r="AB14" s="387"/>
      <c r="AC14" s="494">
        <v>10.199999999999999</v>
      </c>
      <c r="AD14" s="495"/>
      <c r="AE14" s="495"/>
      <c r="AF14" s="495"/>
      <c r="AG14" s="496"/>
      <c r="AH14" s="494">
        <v>11.4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25.9</v>
      </c>
      <c r="CU14" s="506"/>
      <c r="CV14" s="506"/>
      <c r="CW14" s="506"/>
      <c r="CX14" s="506"/>
      <c r="CY14" s="506"/>
      <c r="CZ14" s="506"/>
      <c r="DA14" s="507"/>
      <c r="DB14" s="505">
        <v>19.8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23395</v>
      </c>
      <c r="S15" s="492"/>
      <c r="T15" s="492"/>
      <c r="U15" s="492"/>
      <c r="V15" s="493"/>
      <c r="W15" s="423" t="s">
        <v>137</v>
      </c>
      <c r="X15" s="424"/>
      <c r="Y15" s="424"/>
      <c r="Z15" s="424"/>
      <c r="AA15" s="424"/>
      <c r="AB15" s="414"/>
      <c r="AC15" s="458">
        <v>3050</v>
      </c>
      <c r="AD15" s="459"/>
      <c r="AE15" s="459"/>
      <c r="AF15" s="459"/>
      <c r="AG15" s="501"/>
      <c r="AH15" s="458">
        <v>3258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2731779</v>
      </c>
      <c r="BO15" s="371"/>
      <c r="BP15" s="371"/>
      <c r="BQ15" s="371"/>
      <c r="BR15" s="371"/>
      <c r="BS15" s="371"/>
      <c r="BT15" s="371"/>
      <c r="BU15" s="372"/>
      <c r="BV15" s="370">
        <v>2656131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26.9</v>
      </c>
      <c r="AD16" s="495"/>
      <c r="AE16" s="495"/>
      <c r="AF16" s="495"/>
      <c r="AG16" s="496"/>
      <c r="AH16" s="494">
        <v>26.8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6488485</v>
      </c>
      <c r="BO16" s="408"/>
      <c r="BP16" s="408"/>
      <c r="BQ16" s="408"/>
      <c r="BR16" s="408"/>
      <c r="BS16" s="408"/>
      <c r="BT16" s="408"/>
      <c r="BU16" s="409"/>
      <c r="BV16" s="407">
        <v>6338777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7130</v>
      </c>
      <c r="AD17" s="459"/>
      <c r="AE17" s="459"/>
      <c r="AF17" s="459"/>
      <c r="AG17" s="501"/>
      <c r="AH17" s="458">
        <v>7528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3398838</v>
      </c>
      <c r="BO17" s="408"/>
      <c r="BP17" s="408"/>
      <c r="BQ17" s="408"/>
      <c r="BR17" s="408"/>
      <c r="BS17" s="408"/>
      <c r="BT17" s="408"/>
      <c r="BU17" s="409"/>
      <c r="BV17" s="407">
        <v>3313271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74.989999999999995</v>
      </c>
      <c r="M18" s="531"/>
      <c r="N18" s="531"/>
      <c r="O18" s="531"/>
      <c r="P18" s="531"/>
      <c r="Q18" s="531"/>
      <c r="R18" s="532"/>
      <c r="S18" s="532"/>
      <c r="T18" s="532"/>
      <c r="U18" s="532"/>
      <c r="V18" s="533"/>
      <c r="W18" s="425"/>
      <c r="X18" s="426"/>
      <c r="Y18" s="426"/>
      <c r="Z18" s="426"/>
      <c r="AA18" s="426"/>
      <c r="AB18" s="417"/>
      <c r="AC18" s="534">
        <v>62.9</v>
      </c>
      <c r="AD18" s="535"/>
      <c r="AE18" s="535"/>
      <c r="AF18" s="535"/>
      <c r="AG18" s="536"/>
      <c r="AH18" s="534">
        <v>61.9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6591460</v>
      </c>
      <c r="BO18" s="408"/>
      <c r="BP18" s="408"/>
      <c r="BQ18" s="408"/>
      <c r="BR18" s="408"/>
      <c r="BS18" s="408"/>
      <c r="BT18" s="408"/>
      <c r="BU18" s="409"/>
      <c r="BV18" s="407">
        <v>6435134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8456835</v>
      </c>
      <c r="BO19" s="408"/>
      <c r="BP19" s="408"/>
      <c r="BQ19" s="408"/>
      <c r="BR19" s="408"/>
      <c r="BS19" s="408"/>
      <c r="BT19" s="408"/>
      <c r="BU19" s="409"/>
      <c r="BV19" s="407">
        <v>8455838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8565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9760394</v>
      </c>
      <c r="BO22" s="371"/>
      <c r="BP22" s="371"/>
      <c r="BQ22" s="371"/>
      <c r="BR22" s="371"/>
      <c r="BS22" s="371"/>
      <c r="BT22" s="371"/>
      <c r="BU22" s="372"/>
      <c r="BV22" s="370">
        <v>10194685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6286235</v>
      </c>
      <c r="BO23" s="408"/>
      <c r="BP23" s="408"/>
      <c r="BQ23" s="408"/>
      <c r="BR23" s="408"/>
      <c r="BS23" s="408"/>
      <c r="BT23" s="408"/>
      <c r="BU23" s="409"/>
      <c r="BV23" s="407">
        <v>6326670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8630</v>
      </c>
      <c r="R24" s="459"/>
      <c r="S24" s="459"/>
      <c r="T24" s="459"/>
      <c r="U24" s="459"/>
      <c r="V24" s="501"/>
      <c r="W24" s="553"/>
      <c r="X24" s="554"/>
      <c r="Y24" s="555"/>
      <c r="Z24" s="457" t="s">
        <v>162</v>
      </c>
      <c r="AA24" s="437"/>
      <c r="AB24" s="437"/>
      <c r="AC24" s="437"/>
      <c r="AD24" s="437"/>
      <c r="AE24" s="437"/>
      <c r="AF24" s="437"/>
      <c r="AG24" s="438"/>
      <c r="AH24" s="458">
        <v>171</v>
      </c>
      <c r="AI24" s="459"/>
      <c r="AJ24" s="459"/>
      <c r="AK24" s="459"/>
      <c r="AL24" s="501"/>
      <c r="AM24" s="458">
        <v>493506</v>
      </c>
      <c r="AN24" s="459"/>
      <c r="AO24" s="459"/>
      <c r="AP24" s="459"/>
      <c r="AQ24" s="459"/>
      <c r="AR24" s="501"/>
      <c r="AS24" s="458">
        <v>2886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5884999</v>
      </c>
      <c r="BO24" s="408"/>
      <c r="BP24" s="408"/>
      <c r="BQ24" s="408"/>
      <c r="BR24" s="408"/>
      <c r="BS24" s="408"/>
      <c r="BT24" s="408"/>
      <c r="BU24" s="409"/>
      <c r="BV24" s="407">
        <v>5913387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6833112</v>
      </c>
      <c r="BO25" s="371"/>
      <c r="BP25" s="371"/>
      <c r="BQ25" s="371"/>
      <c r="BR25" s="371"/>
      <c r="BS25" s="371"/>
      <c r="BT25" s="371"/>
      <c r="BU25" s="372"/>
      <c r="BV25" s="370">
        <v>6454609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5260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35568</v>
      </c>
      <c r="AN26" s="459"/>
      <c r="AO26" s="459"/>
      <c r="AP26" s="459"/>
      <c r="AQ26" s="459"/>
      <c r="AR26" s="501"/>
      <c r="AS26" s="458">
        <v>2964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v>26</v>
      </c>
      <c r="AI27" s="459"/>
      <c r="AJ27" s="459"/>
      <c r="AK27" s="459"/>
      <c r="AL27" s="501"/>
      <c r="AM27" s="458">
        <v>68328</v>
      </c>
      <c r="AN27" s="459"/>
      <c r="AO27" s="459"/>
      <c r="AP27" s="459"/>
      <c r="AQ27" s="459"/>
      <c r="AR27" s="501"/>
      <c r="AS27" s="458">
        <v>2628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v>180010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1774957</v>
      </c>
      <c r="BO28" s="371"/>
      <c r="BP28" s="371"/>
      <c r="BQ28" s="371"/>
      <c r="BR28" s="371"/>
      <c r="BS28" s="371"/>
      <c r="BT28" s="371"/>
      <c r="BU28" s="372"/>
      <c r="BV28" s="370">
        <v>1633301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2580</v>
      </c>
      <c r="R29" s="459"/>
      <c r="S29" s="459"/>
      <c r="T29" s="459"/>
      <c r="U29" s="459"/>
      <c r="V29" s="501"/>
      <c r="W29" s="556"/>
      <c r="X29" s="557"/>
      <c r="Y29" s="558"/>
      <c r="Z29" s="457" t="s">
        <v>177</v>
      </c>
      <c r="AA29" s="437"/>
      <c r="AB29" s="437"/>
      <c r="AC29" s="437"/>
      <c r="AD29" s="437"/>
      <c r="AE29" s="437"/>
      <c r="AF29" s="437"/>
      <c r="AG29" s="438"/>
      <c r="AH29" s="458">
        <v>197</v>
      </c>
      <c r="AI29" s="459"/>
      <c r="AJ29" s="459"/>
      <c r="AK29" s="459"/>
      <c r="AL29" s="501"/>
      <c r="AM29" s="458">
        <v>561834</v>
      </c>
      <c r="AN29" s="459"/>
      <c r="AO29" s="459"/>
      <c r="AP29" s="459"/>
      <c r="AQ29" s="459"/>
      <c r="AR29" s="501"/>
      <c r="AS29" s="458">
        <v>2852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326103</v>
      </c>
      <c r="BO29" s="408"/>
      <c r="BP29" s="408"/>
      <c r="BQ29" s="408"/>
      <c r="BR29" s="408"/>
      <c r="BS29" s="408"/>
      <c r="BT29" s="408"/>
      <c r="BU29" s="409"/>
      <c r="BV29" s="407">
        <v>276380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1690807</v>
      </c>
      <c r="BO30" s="527"/>
      <c r="BP30" s="527"/>
      <c r="BQ30" s="527"/>
      <c r="BR30" s="527"/>
      <c r="BS30" s="527"/>
      <c r="BT30" s="527"/>
      <c r="BU30" s="528"/>
      <c r="BV30" s="526">
        <v>1637443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美里町水道事業会計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美里町病院事業会計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美里町下水道事業会計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大崎地域広域行政事務組合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宮城県市町村自治振興センター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宮城県後期高齢者医療広域連合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宮城県後期高齢者医療事業会計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XzxnTZHvBhdttKEo6USyZ3wFWpFpoZGFPZVMPsNi3Pfzm2Q20oLM6ioZjPC2bAXsVgyT0115NgHqUcGzLxk9Q==" saltValue="Yprp0C81siuxYV8/J8Ml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2677086</v>
      </c>
      <c r="S5" s="613"/>
      <c r="T5" s="613"/>
      <c r="U5" s="613"/>
      <c r="V5" s="613"/>
      <c r="W5" s="613"/>
      <c r="X5" s="613"/>
      <c r="Y5" s="614"/>
      <c r="Z5" s="615">
        <v>23.4</v>
      </c>
      <c r="AA5" s="615"/>
      <c r="AB5" s="615"/>
      <c r="AC5" s="615"/>
      <c r="AD5" s="616">
        <v>2579590</v>
      </c>
      <c r="AE5" s="616"/>
      <c r="AF5" s="616"/>
      <c r="AG5" s="616"/>
      <c r="AH5" s="616"/>
      <c r="AI5" s="616"/>
      <c r="AJ5" s="616"/>
      <c r="AK5" s="616"/>
      <c r="AL5" s="617">
        <v>36</v>
      </c>
      <c r="AM5" s="618"/>
      <c r="AN5" s="618"/>
      <c r="AO5" s="619"/>
      <c r="AP5" s="609" t="s">
        <v>216</v>
      </c>
      <c r="AQ5" s="610"/>
      <c r="AR5" s="610"/>
      <c r="AS5" s="610"/>
      <c r="AT5" s="610"/>
      <c r="AU5" s="610"/>
      <c r="AV5" s="610"/>
      <c r="AW5" s="610"/>
      <c r="AX5" s="610"/>
      <c r="AY5" s="610"/>
      <c r="AZ5" s="610"/>
      <c r="BA5" s="610"/>
      <c r="BB5" s="610"/>
      <c r="BC5" s="610"/>
      <c r="BD5" s="610"/>
      <c r="BE5" s="610"/>
      <c r="BF5" s="611"/>
      <c r="BG5" s="623">
        <v>2579590</v>
      </c>
      <c r="BH5" s="624"/>
      <c r="BI5" s="624"/>
      <c r="BJ5" s="624"/>
      <c r="BK5" s="624"/>
      <c r="BL5" s="624"/>
      <c r="BM5" s="624"/>
      <c r="BN5" s="625"/>
      <c r="BO5" s="626">
        <v>96.4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137543</v>
      </c>
      <c r="S6" s="624"/>
      <c r="T6" s="624"/>
      <c r="U6" s="624"/>
      <c r="V6" s="624"/>
      <c r="W6" s="624"/>
      <c r="X6" s="624"/>
      <c r="Y6" s="625"/>
      <c r="Z6" s="626">
        <v>1.2</v>
      </c>
      <c r="AA6" s="626"/>
      <c r="AB6" s="626"/>
      <c r="AC6" s="626"/>
      <c r="AD6" s="627">
        <v>137543</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2579590</v>
      </c>
      <c r="BH6" s="624"/>
      <c r="BI6" s="624"/>
      <c r="BJ6" s="624"/>
      <c r="BK6" s="624"/>
      <c r="BL6" s="624"/>
      <c r="BM6" s="624"/>
      <c r="BN6" s="625"/>
      <c r="BO6" s="626">
        <v>96.4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93523</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93493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627</v>
      </c>
      <c r="S7" s="624"/>
      <c r="T7" s="624"/>
      <c r="U7" s="624"/>
      <c r="V7" s="624"/>
      <c r="W7" s="624"/>
      <c r="X7" s="624"/>
      <c r="Y7" s="625"/>
      <c r="Z7" s="626">
        <v>0</v>
      </c>
      <c r="AA7" s="626"/>
      <c r="AB7" s="626"/>
      <c r="AC7" s="626"/>
      <c r="AD7" s="627">
        <v>627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1073777</v>
      </c>
      <c r="BH7" s="624"/>
      <c r="BI7" s="624"/>
      <c r="BJ7" s="624"/>
      <c r="BK7" s="624"/>
      <c r="BL7" s="624"/>
      <c r="BM7" s="624"/>
      <c r="BN7" s="625"/>
      <c r="BO7" s="626">
        <v>40.1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1516991</v>
      </c>
      <c r="CS7" s="624"/>
      <c r="CT7" s="624"/>
      <c r="CU7" s="624"/>
      <c r="CV7" s="624"/>
      <c r="CW7" s="624"/>
      <c r="CX7" s="624"/>
      <c r="CY7" s="625"/>
      <c r="CZ7" s="626">
        <v>13.6</v>
      </c>
      <c r="DA7" s="626"/>
      <c r="DB7" s="626"/>
      <c r="DC7" s="626"/>
      <c r="DD7" s="632">
        <v>9673</v>
      </c>
      <c r="DE7" s="624"/>
      <c r="DF7" s="624"/>
      <c r="DG7" s="624"/>
      <c r="DH7" s="624"/>
      <c r="DI7" s="624"/>
      <c r="DJ7" s="624"/>
      <c r="DK7" s="624"/>
      <c r="DL7" s="624"/>
      <c r="DM7" s="624"/>
      <c r="DN7" s="624"/>
      <c r="DO7" s="624"/>
      <c r="DP7" s="625"/>
      <c r="DQ7" s="632">
        <v>1326642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9542</v>
      </c>
      <c r="S8" s="624"/>
      <c r="T8" s="624"/>
      <c r="U8" s="624"/>
      <c r="V8" s="624"/>
      <c r="W8" s="624"/>
      <c r="X8" s="624"/>
      <c r="Y8" s="625"/>
      <c r="Z8" s="626">
        <v>0.1</v>
      </c>
      <c r="AA8" s="626"/>
      <c r="AB8" s="626"/>
      <c r="AC8" s="626"/>
      <c r="AD8" s="627">
        <v>9542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41564</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3468320</v>
      </c>
      <c r="CS8" s="624"/>
      <c r="CT8" s="624"/>
      <c r="CU8" s="624"/>
      <c r="CV8" s="624"/>
      <c r="CW8" s="624"/>
      <c r="CX8" s="624"/>
      <c r="CY8" s="625"/>
      <c r="CZ8" s="626">
        <v>31.1</v>
      </c>
      <c r="DA8" s="626"/>
      <c r="DB8" s="626"/>
      <c r="DC8" s="626"/>
      <c r="DD8" s="632">
        <v>12194</v>
      </c>
      <c r="DE8" s="624"/>
      <c r="DF8" s="624"/>
      <c r="DG8" s="624"/>
      <c r="DH8" s="624"/>
      <c r="DI8" s="624"/>
      <c r="DJ8" s="624"/>
      <c r="DK8" s="624"/>
      <c r="DL8" s="624"/>
      <c r="DM8" s="624"/>
      <c r="DN8" s="624"/>
      <c r="DO8" s="624"/>
      <c r="DP8" s="625"/>
      <c r="DQ8" s="632">
        <v>2184240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11032</v>
      </c>
      <c r="S9" s="624"/>
      <c r="T9" s="624"/>
      <c r="U9" s="624"/>
      <c r="V9" s="624"/>
      <c r="W9" s="624"/>
      <c r="X9" s="624"/>
      <c r="Y9" s="625"/>
      <c r="Z9" s="626">
        <v>0.1</v>
      </c>
      <c r="AA9" s="626"/>
      <c r="AB9" s="626"/>
      <c r="AC9" s="626"/>
      <c r="AD9" s="627">
        <v>11032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928431</v>
      </c>
      <c r="BH9" s="624"/>
      <c r="BI9" s="624"/>
      <c r="BJ9" s="624"/>
      <c r="BK9" s="624"/>
      <c r="BL9" s="624"/>
      <c r="BM9" s="624"/>
      <c r="BN9" s="625"/>
      <c r="BO9" s="626">
        <v>34.700000000000003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1118657</v>
      </c>
      <c r="CS9" s="624"/>
      <c r="CT9" s="624"/>
      <c r="CU9" s="624"/>
      <c r="CV9" s="624"/>
      <c r="CW9" s="624"/>
      <c r="CX9" s="624"/>
      <c r="CY9" s="625"/>
      <c r="CZ9" s="626">
        <v>10</v>
      </c>
      <c r="DA9" s="626"/>
      <c r="DB9" s="626"/>
      <c r="DC9" s="626"/>
      <c r="DD9" s="632">
        <v>6817</v>
      </c>
      <c r="DE9" s="624"/>
      <c r="DF9" s="624"/>
      <c r="DG9" s="624"/>
      <c r="DH9" s="624"/>
      <c r="DI9" s="624"/>
      <c r="DJ9" s="624"/>
      <c r="DK9" s="624"/>
      <c r="DL9" s="624"/>
      <c r="DM9" s="624"/>
      <c r="DN9" s="624"/>
      <c r="DO9" s="624"/>
      <c r="DP9" s="625"/>
      <c r="DQ9" s="632">
        <v>960007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55001</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10364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10364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565616</v>
      </c>
      <c r="S11" s="624"/>
      <c r="T11" s="624"/>
      <c r="U11" s="624"/>
      <c r="V11" s="624"/>
      <c r="W11" s="624"/>
      <c r="X11" s="624"/>
      <c r="Y11" s="625"/>
      <c r="Z11" s="628">
        <v>4.9000000000000004</v>
      </c>
      <c r="AA11" s="629"/>
      <c r="AB11" s="629"/>
      <c r="AC11" s="635"/>
      <c r="AD11" s="632">
        <v>565616</v>
      </c>
      <c r="AE11" s="624"/>
      <c r="AF11" s="624"/>
      <c r="AG11" s="624"/>
      <c r="AH11" s="624"/>
      <c r="AI11" s="624"/>
      <c r="AJ11" s="624"/>
      <c r="AK11" s="625"/>
      <c r="AL11" s="628">
        <v>7.9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48781</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635898</v>
      </c>
      <c r="CS11" s="624"/>
      <c r="CT11" s="624"/>
      <c r="CU11" s="624"/>
      <c r="CV11" s="624"/>
      <c r="CW11" s="624"/>
      <c r="CX11" s="624"/>
      <c r="CY11" s="625"/>
      <c r="CZ11" s="626">
        <v>5.7</v>
      </c>
      <c r="DA11" s="626"/>
      <c r="DB11" s="626"/>
      <c r="DC11" s="626"/>
      <c r="DD11" s="632">
        <v>71749</v>
      </c>
      <c r="DE11" s="624"/>
      <c r="DF11" s="624"/>
      <c r="DG11" s="624"/>
      <c r="DH11" s="624"/>
      <c r="DI11" s="624"/>
      <c r="DJ11" s="624"/>
      <c r="DK11" s="624"/>
      <c r="DL11" s="624"/>
      <c r="DM11" s="624"/>
      <c r="DN11" s="624"/>
      <c r="DO11" s="624"/>
      <c r="DP11" s="625"/>
      <c r="DQ11" s="632">
        <v>421610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1227827</v>
      </c>
      <c r="BH12" s="624"/>
      <c r="BI12" s="624"/>
      <c r="BJ12" s="624"/>
      <c r="BK12" s="624"/>
      <c r="BL12" s="624"/>
      <c r="BM12" s="624"/>
      <c r="BN12" s="625"/>
      <c r="BO12" s="626">
        <v>45.9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174977</v>
      </c>
      <c r="CS12" s="624"/>
      <c r="CT12" s="624"/>
      <c r="CU12" s="624"/>
      <c r="CV12" s="624"/>
      <c r="CW12" s="624"/>
      <c r="CX12" s="624"/>
      <c r="CY12" s="625"/>
      <c r="CZ12" s="626">
        <v>1.6</v>
      </c>
      <c r="DA12" s="626"/>
      <c r="DB12" s="626"/>
      <c r="DC12" s="626"/>
      <c r="DD12" s="632" t="s">
        <v>122</v>
      </c>
      <c r="DE12" s="624"/>
      <c r="DF12" s="624"/>
      <c r="DG12" s="624"/>
      <c r="DH12" s="624"/>
      <c r="DI12" s="624"/>
      <c r="DJ12" s="624"/>
      <c r="DK12" s="624"/>
      <c r="DL12" s="624"/>
      <c r="DM12" s="624"/>
      <c r="DN12" s="624"/>
      <c r="DO12" s="624"/>
      <c r="DP12" s="625"/>
      <c r="DQ12" s="632">
        <v>108960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1225623</v>
      </c>
      <c r="BH13" s="624"/>
      <c r="BI13" s="624"/>
      <c r="BJ13" s="624"/>
      <c r="BK13" s="624"/>
      <c r="BL13" s="624"/>
      <c r="BM13" s="624"/>
      <c r="BN13" s="625"/>
      <c r="BO13" s="626">
        <v>45.8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1072911</v>
      </c>
      <c r="CS13" s="624"/>
      <c r="CT13" s="624"/>
      <c r="CU13" s="624"/>
      <c r="CV13" s="624"/>
      <c r="CW13" s="624"/>
      <c r="CX13" s="624"/>
      <c r="CY13" s="625"/>
      <c r="CZ13" s="626">
        <v>9.6</v>
      </c>
      <c r="DA13" s="626"/>
      <c r="DB13" s="626"/>
      <c r="DC13" s="626"/>
      <c r="DD13" s="632">
        <v>620172</v>
      </c>
      <c r="DE13" s="624"/>
      <c r="DF13" s="624"/>
      <c r="DG13" s="624"/>
      <c r="DH13" s="624"/>
      <c r="DI13" s="624"/>
      <c r="DJ13" s="624"/>
      <c r="DK13" s="624"/>
      <c r="DL13" s="624"/>
      <c r="DM13" s="624"/>
      <c r="DN13" s="624"/>
      <c r="DO13" s="624"/>
      <c r="DP13" s="625"/>
      <c r="DQ13" s="632">
        <v>445623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1615</v>
      </c>
      <c r="S14" s="624"/>
      <c r="T14" s="624"/>
      <c r="U14" s="624"/>
      <c r="V14" s="624"/>
      <c r="W14" s="624"/>
      <c r="X14" s="624"/>
      <c r="Y14" s="625"/>
      <c r="Z14" s="626">
        <v>0</v>
      </c>
      <c r="AA14" s="626"/>
      <c r="AB14" s="626"/>
      <c r="AC14" s="626"/>
      <c r="AD14" s="627">
        <v>1615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90190</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418593</v>
      </c>
      <c r="CS14" s="624"/>
      <c r="CT14" s="624"/>
      <c r="CU14" s="624"/>
      <c r="CV14" s="624"/>
      <c r="CW14" s="624"/>
      <c r="CX14" s="624"/>
      <c r="CY14" s="625"/>
      <c r="CZ14" s="626">
        <v>3.8</v>
      </c>
      <c r="DA14" s="626"/>
      <c r="DB14" s="626"/>
      <c r="DC14" s="626"/>
      <c r="DD14" s="632">
        <v>1363</v>
      </c>
      <c r="DE14" s="624"/>
      <c r="DF14" s="624"/>
      <c r="DG14" s="624"/>
      <c r="DH14" s="624"/>
      <c r="DI14" s="624"/>
      <c r="DJ14" s="624"/>
      <c r="DK14" s="624"/>
      <c r="DL14" s="624"/>
      <c r="DM14" s="624"/>
      <c r="DN14" s="624"/>
      <c r="DO14" s="624"/>
      <c r="DP14" s="625"/>
      <c r="DQ14" s="632">
        <v>417685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187796</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1512273</v>
      </c>
      <c r="CS15" s="624"/>
      <c r="CT15" s="624"/>
      <c r="CU15" s="624"/>
      <c r="CV15" s="624"/>
      <c r="CW15" s="624"/>
      <c r="CX15" s="624"/>
      <c r="CY15" s="625"/>
      <c r="CZ15" s="626">
        <v>13.6</v>
      </c>
      <c r="DA15" s="626"/>
      <c r="DB15" s="626"/>
      <c r="DC15" s="626"/>
      <c r="DD15" s="632">
        <v>205638</v>
      </c>
      <c r="DE15" s="624"/>
      <c r="DF15" s="624"/>
      <c r="DG15" s="624"/>
      <c r="DH15" s="624"/>
      <c r="DI15" s="624"/>
      <c r="DJ15" s="624"/>
      <c r="DK15" s="624"/>
      <c r="DL15" s="624"/>
      <c r="DM15" s="624"/>
      <c r="DN15" s="624"/>
      <c r="DO15" s="624"/>
      <c r="DP15" s="625"/>
      <c r="DQ15" s="632">
        <v>1131153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16547</v>
      </c>
      <c r="S16" s="624"/>
      <c r="T16" s="624"/>
      <c r="U16" s="624"/>
      <c r="V16" s="624"/>
      <c r="W16" s="624"/>
      <c r="X16" s="624"/>
      <c r="Y16" s="625"/>
      <c r="Z16" s="626">
        <v>0.1</v>
      </c>
      <c r="AA16" s="626"/>
      <c r="AB16" s="626"/>
      <c r="AC16" s="626"/>
      <c r="AD16" s="627">
        <v>16547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3771</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2224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43315</v>
      </c>
      <c r="S17" s="624"/>
      <c r="T17" s="624"/>
      <c r="U17" s="624"/>
      <c r="V17" s="624"/>
      <c r="W17" s="624"/>
      <c r="X17" s="624"/>
      <c r="Y17" s="625"/>
      <c r="Z17" s="626">
        <v>0.4</v>
      </c>
      <c r="AA17" s="626"/>
      <c r="AB17" s="626"/>
      <c r="AC17" s="626"/>
      <c r="AD17" s="627">
        <v>43315</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1118858</v>
      </c>
      <c r="CS17" s="624"/>
      <c r="CT17" s="624"/>
      <c r="CU17" s="624"/>
      <c r="CV17" s="624"/>
      <c r="CW17" s="624"/>
      <c r="CX17" s="624"/>
      <c r="CY17" s="625"/>
      <c r="CZ17" s="626">
        <v>10</v>
      </c>
      <c r="DA17" s="626"/>
      <c r="DB17" s="626"/>
      <c r="DC17" s="626"/>
      <c r="DD17" s="632" t="s">
        <v>122</v>
      </c>
      <c r="DE17" s="624"/>
      <c r="DF17" s="624"/>
      <c r="DG17" s="624"/>
      <c r="DH17" s="624"/>
      <c r="DI17" s="624"/>
      <c r="DJ17" s="624"/>
      <c r="DK17" s="624"/>
      <c r="DL17" s="624"/>
      <c r="DM17" s="624"/>
      <c r="DN17" s="624"/>
      <c r="DO17" s="624"/>
      <c r="DP17" s="625"/>
      <c r="DQ17" s="632">
        <v>1068359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27743</v>
      </c>
      <c r="S18" s="624"/>
      <c r="T18" s="624"/>
      <c r="U18" s="624"/>
      <c r="V18" s="624"/>
      <c r="W18" s="624"/>
      <c r="X18" s="624"/>
      <c r="Y18" s="625"/>
      <c r="Z18" s="626">
        <v>0.2</v>
      </c>
      <c r="AA18" s="626"/>
      <c r="AB18" s="626"/>
      <c r="AC18" s="626"/>
      <c r="AD18" s="627">
        <v>27743</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25085</v>
      </c>
      <c r="S19" s="624"/>
      <c r="T19" s="624"/>
      <c r="U19" s="624"/>
      <c r="V19" s="624"/>
      <c r="W19" s="624"/>
      <c r="X19" s="624"/>
      <c r="Y19" s="625"/>
      <c r="Z19" s="626">
        <v>0.2</v>
      </c>
      <c r="AA19" s="626"/>
      <c r="AB19" s="626"/>
      <c r="AC19" s="626"/>
      <c r="AD19" s="627">
        <v>25085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97496</v>
      </c>
      <c r="BH19" s="624"/>
      <c r="BI19" s="624"/>
      <c r="BJ19" s="624"/>
      <c r="BK19" s="624"/>
      <c r="BL19" s="624"/>
      <c r="BM19" s="624"/>
      <c r="BN19" s="625"/>
      <c r="BO19" s="626">
        <v>3.6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2658</v>
      </c>
      <c r="S20" s="624"/>
      <c r="T20" s="624"/>
      <c r="U20" s="624"/>
      <c r="V20" s="624"/>
      <c r="W20" s="624"/>
      <c r="X20" s="624"/>
      <c r="Y20" s="625"/>
      <c r="Z20" s="626">
        <v>0</v>
      </c>
      <c r="AA20" s="626"/>
      <c r="AB20" s="626"/>
      <c r="AC20" s="626"/>
      <c r="AD20" s="627">
        <v>2658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97496</v>
      </c>
      <c r="BH20" s="624"/>
      <c r="BI20" s="624"/>
      <c r="BJ20" s="624"/>
      <c r="BK20" s="624"/>
      <c r="BL20" s="624"/>
      <c r="BM20" s="624"/>
      <c r="BN20" s="625"/>
      <c r="BO20" s="626">
        <v>3.6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11145136</v>
      </c>
      <c r="CS20" s="624"/>
      <c r="CT20" s="624"/>
      <c r="CU20" s="624"/>
      <c r="CV20" s="624"/>
      <c r="CW20" s="624"/>
      <c r="CX20" s="624"/>
      <c r="CY20" s="625"/>
      <c r="CZ20" s="626">
        <v>100</v>
      </c>
      <c r="DA20" s="626"/>
      <c r="DB20" s="626"/>
      <c r="DC20" s="626"/>
      <c r="DD20" s="632">
        <v>927606</v>
      </c>
      <c r="DE20" s="624"/>
      <c r="DF20" s="624"/>
      <c r="DG20" s="624"/>
      <c r="DH20" s="624"/>
      <c r="DI20" s="624"/>
      <c r="DJ20" s="624"/>
      <c r="DK20" s="624"/>
      <c r="DL20" s="624"/>
      <c r="DM20" s="624"/>
      <c r="DN20" s="624"/>
      <c r="DO20" s="624"/>
      <c r="DP20" s="625"/>
      <c r="DQ20" s="632">
        <v>8170360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4089131</v>
      </c>
      <c r="S21" s="624"/>
      <c r="T21" s="624"/>
      <c r="U21" s="624"/>
      <c r="V21" s="624"/>
      <c r="W21" s="624"/>
      <c r="X21" s="624"/>
      <c r="Y21" s="625"/>
      <c r="Z21" s="626">
        <v>35.700000000000003</v>
      </c>
      <c r="AA21" s="626"/>
      <c r="AB21" s="626"/>
      <c r="AC21" s="626"/>
      <c r="AD21" s="627">
        <v>3750534</v>
      </c>
      <c r="AE21" s="627"/>
      <c r="AF21" s="627"/>
      <c r="AG21" s="627"/>
      <c r="AH21" s="627"/>
      <c r="AI21" s="627"/>
      <c r="AJ21" s="627"/>
      <c r="AK21" s="627"/>
      <c r="AL21" s="628">
        <v>52.4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3750534</v>
      </c>
      <c r="S22" s="624"/>
      <c r="T22" s="624"/>
      <c r="U22" s="624"/>
      <c r="V22" s="624"/>
      <c r="W22" s="624"/>
      <c r="X22" s="624"/>
      <c r="Y22" s="625"/>
      <c r="Z22" s="626">
        <v>32.799999999999997</v>
      </c>
      <c r="AA22" s="626"/>
      <c r="AB22" s="626"/>
      <c r="AC22" s="626"/>
      <c r="AD22" s="627">
        <v>3750534</v>
      </c>
      <c r="AE22" s="627"/>
      <c r="AF22" s="627"/>
      <c r="AG22" s="627"/>
      <c r="AH22" s="627"/>
      <c r="AI22" s="627"/>
      <c r="AJ22" s="627"/>
      <c r="AK22" s="627"/>
      <c r="AL22" s="628">
        <v>52.4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304208</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97496</v>
      </c>
      <c r="BH23" s="624"/>
      <c r="BI23" s="624"/>
      <c r="BJ23" s="624"/>
      <c r="BK23" s="624"/>
      <c r="BL23" s="624"/>
      <c r="BM23" s="624"/>
      <c r="BN23" s="625"/>
      <c r="BO23" s="626">
        <v>3.6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34389</v>
      </c>
      <c r="S24" s="624"/>
      <c r="T24" s="624"/>
      <c r="U24" s="624"/>
      <c r="V24" s="624"/>
      <c r="W24" s="624"/>
      <c r="X24" s="624"/>
      <c r="Y24" s="625"/>
      <c r="Z24" s="626">
        <v>0.3</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4643695</v>
      </c>
      <c r="CS24" s="613"/>
      <c r="CT24" s="613"/>
      <c r="CU24" s="613"/>
      <c r="CV24" s="613"/>
      <c r="CW24" s="613"/>
      <c r="CX24" s="613"/>
      <c r="CY24" s="614"/>
      <c r="CZ24" s="617">
        <v>41.7</v>
      </c>
      <c r="DA24" s="618"/>
      <c r="DB24" s="618"/>
      <c r="DC24" s="634"/>
      <c r="DD24" s="658">
        <v>3611477</v>
      </c>
      <c r="DE24" s="613"/>
      <c r="DF24" s="613"/>
      <c r="DG24" s="613"/>
      <c r="DH24" s="613"/>
      <c r="DI24" s="613"/>
      <c r="DJ24" s="613"/>
      <c r="DK24" s="614"/>
      <c r="DL24" s="658">
        <v>3295437</v>
      </c>
      <c r="DM24" s="613"/>
      <c r="DN24" s="613"/>
      <c r="DO24" s="613"/>
      <c r="DP24" s="613"/>
      <c r="DQ24" s="613"/>
      <c r="DR24" s="613"/>
      <c r="DS24" s="613"/>
      <c r="DT24" s="613"/>
      <c r="DU24" s="613"/>
      <c r="DV24" s="614"/>
      <c r="DW24" s="617">
        <v>45.7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7579797</v>
      </c>
      <c r="S25" s="624"/>
      <c r="T25" s="624"/>
      <c r="U25" s="624"/>
      <c r="V25" s="624"/>
      <c r="W25" s="624"/>
      <c r="X25" s="624"/>
      <c r="Y25" s="625"/>
      <c r="Z25" s="626">
        <v>66.3</v>
      </c>
      <c r="AA25" s="626"/>
      <c r="AB25" s="626"/>
      <c r="AC25" s="626"/>
      <c r="AD25" s="627">
        <v>7143704</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2150794</v>
      </c>
      <c r="CS25" s="655"/>
      <c r="CT25" s="655"/>
      <c r="CU25" s="655"/>
      <c r="CV25" s="655"/>
      <c r="CW25" s="655"/>
      <c r="CX25" s="655"/>
      <c r="CY25" s="656"/>
      <c r="CZ25" s="628">
        <v>19.3</v>
      </c>
      <c r="DA25" s="653"/>
      <c r="DB25" s="653"/>
      <c r="DC25" s="657"/>
      <c r="DD25" s="632">
        <v>1975097</v>
      </c>
      <c r="DE25" s="655"/>
      <c r="DF25" s="655"/>
      <c r="DG25" s="655"/>
      <c r="DH25" s="655"/>
      <c r="DI25" s="655"/>
      <c r="DJ25" s="655"/>
      <c r="DK25" s="656"/>
      <c r="DL25" s="632">
        <v>1818984</v>
      </c>
      <c r="DM25" s="655"/>
      <c r="DN25" s="655"/>
      <c r="DO25" s="655"/>
      <c r="DP25" s="655"/>
      <c r="DQ25" s="655"/>
      <c r="DR25" s="655"/>
      <c r="DS25" s="655"/>
      <c r="DT25" s="655"/>
      <c r="DU25" s="655"/>
      <c r="DV25" s="656"/>
      <c r="DW25" s="628">
        <v>25.2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2062</v>
      </c>
      <c r="S26" s="624"/>
      <c r="T26" s="624"/>
      <c r="U26" s="624"/>
      <c r="V26" s="624"/>
      <c r="W26" s="624"/>
      <c r="X26" s="624"/>
      <c r="Y26" s="625"/>
      <c r="Z26" s="626">
        <v>0</v>
      </c>
      <c r="AA26" s="626"/>
      <c r="AB26" s="626"/>
      <c r="AC26" s="626"/>
      <c r="AD26" s="627">
        <v>2062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1060316</v>
      </c>
      <c r="CS26" s="624"/>
      <c r="CT26" s="624"/>
      <c r="CU26" s="624"/>
      <c r="CV26" s="624"/>
      <c r="CW26" s="624"/>
      <c r="CX26" s="624"/>
      <c r="CY26" s="625"/>
      <c r="CZ26" s="628">
        <v>9.5</v>
      </c>
      <c r="DA26" s="653"/>
      <c r="DB26" s="653"/>
      <c r="DC26" s="657"/>
      <c r="DD26" s="632">
        <v>1003826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14232</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2677086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1374043</v>
      </c>
      <c r="CS27" s="655"/>
      <c r="CT27" s="655"/>
      <c r="CU27" s="655"/>
      <c r="CV27" s="655"/>
      <c r="CW27" s="655"/>
      <c r="CX27" s="655"/>
      <c r="CY27" s="656"/>
      <c r="CZ27" s="628">
        <v>12.3</v>
      </c>
      <c r="DA27" s="653"/>
      <c r="DB27" s="653"/>
      <c r="DC27" s="657"/>
      <c r="DD27" s="632">
        <v>568021</v>
      </c>
      <c r="DE27" s="655"/>
      <c r="DF27" s="655"/>
      <c r="DG27" s="655"/>
      <c r="DH27" s="655"/>
      <c r="DI27" s="655"/>
      <c r="DJ27" s="655"/>
      <c r="DK27" s="656"/>
      <c r="DL27" s="632">
        <v>408094</v>
      </c>
      <c r="DM27" s="655"/>
      <c r="DN27" s="655"/>
      <c r="DO27" s="655"/>
      <c r="DP27" s="655"/>
      <c r="DQ27" s="655"/>
      <c r="DR27" s="655"/>
      <c r="DS27" s="655"/>
      <c r="DT27" s="655"/>
      <c r="DU27" s="655"/>
      <c r="DV27" s="656"/>
      <c r="DW27" s="628">
        <v>5.7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109052</v>
      </c>
      <c r="S28" s="624"/>
      <c r="T28" s="624"/>
      <c r="U28" s="624"/>
      <c r="V28" s="624"/>
      <c r="W28" s="624"/>
      <c r="X28" s="624"/>
      <c r="Y28" s="625"/>
      <c r="Z28" s="626">
        <v>1</v>
      </c>
      <c r="AA28" s="626"/>
      <c r="AB28" s="626"/>
      <c r="AC28" s="626"/>
      <c r="AD28" s="627">
        <v>8410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1118858</v>
      </c>
      <c r="CS28" s="624"/>
      <c r="CT28" s="624"/>
      <c r="CU28" s="624"/>
      <c r="CV28" s="624"/>
      <c r="CW28" s="624"/>
      <c r="CX28" s="624"/>
      <c r="CY28" s="625"/>
      <c r="CZ28" s="628">
        <v>10</v>
      </c>
      <c r="DA28" s="653"/>
      <c r="DB28" s="653"/>
      <c r="DC28" s="657"/>
      <c r="DD28" s="632">
        <v>1068359</v>
      </c>
      <c r="DE28" s="624"/>
      <c r="DF28" s="624"/>
      <c r="DG28" s="624"/>
      <c r="DH28" s="624"/>
      <c r="DI28" s="624"/>
      <c r="DJ28" s="624"/>
      <c r="DK28" s="625"/>
      <c r="DL28" s="632">
        <v>1068359</v>
      </c>
      <c r="DM28" s="624"/>
      <c r="DN28" s="624"/>
      <c r="DO28" s="624"/>
      <c r="DP28" s="624"/>
      <c r="DQ28" s="624"/>
      <c r="DR28" s="624"/>
      <c r="DS28" s="624"/>
      <c r="DT28" s="624"/>
      <c r="DU28" s="624"/>
      <c r="DV28" s="625"/>
      <c r="DW28" s="628">
        <v>14.8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11876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1118858</v>
      </c>
      <c r="CS29" s="655"/>
      <c r="CT29" s="655"/>
      <c r="CU29" s="655"/>
      <c r="CV29" s="655"/>
      <c r="CW29" s="655"/>
      <c r="CX29" s="655"/>
      <c r="CY29" s="656"/>
      <c r="CZ29" s="628">
        <v>10</v>
      </c>
      <c r="DA29" s="653"/>
      <c r="DB29" s="653"/>
      <c r="DC29" s="657"/>
      <c r="DD29" s="632">
        <v>1068359</v>
      </c>
      <c r="DE29" s="655"/>
      <c r="DF29" s="655"/>
      <c r="DG29" s="655"/>
      <c r="DH29" s="655"/>
      <c r="DI29" s="655"/>
      <c r="DJ29" s="655"/>
      <c r="DK29" s="656"/>
      <c r="DL29" s="632">
        <v>1068359</v>
      </c>
      <c r="DM29" s="655"/>
      <c r="DN29" s="655"/>
      <c r="DO29" s="655"/>
      <c r="DP29" s="655"/>
      <c r="DQ29" s="655"/>
      <c r="DR29" s="655"/>
      <c r="DS29" s="655"/>
      <c r="DT29" s="655"/>
      <c r="DU29" s="655"/>
      <c r="DV29" s="656"/>
      <c r="DW29" s="628">
        <v>14.8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1586588</v>
      </c>
      <c r="S30" s="624"/>
      <c r="T30" s="624"/>
      <c r="U30" s="624"/>
      <c r="V30" s="624"/>
      <c r="W30" s="624"/>
      <c r="X30" s="624"/>
      <c r="Y30" s="625"/>
      <c r="Z30" s="626">
        <v>13.9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1080999</v>
      </c>
      <c r="CS30" s="624"/>
      <c r="CT30" s="624"/>
      <c r="CU30" s="624"/>
      <c r="CV30" s="624"/>
      <c r="CW30" s="624"/>
      <c r="CX30" s="624"/>
      <c r="CY30" s="625"/>
      <c r="CZ30" s="628">
        <v>9.6999999999999993</v>
      </c>
      <c r="DA30" s="653"/>
      <c r="DB30" s="653"/>
      <c r="DC30" s="657"/>
      <c r="DD30" s="632">
        <v>1030982</v>
      </c>
      <c r="DE30" s="624"/>
      <c r="DF30" s="624"/>
      <c r="DG30" s="624"/>
      <c r="DH30" s="624"/>
      <c r="DI30" s="624"/>
      <c r="DJ30" s="624"/>
      <c r="DK30" s="625"/>
      <c r="DL30" s="632">
        <v>1030982</v>
      </c>
      <c r="DM30" s="624"/>
      <c r="DN30" s="624"/>
      <c r="DO30" s="624"/>
      <c r="DP30" s="624"/>
      <c r="DQ30" s="624"/>
      <c r="DR30" s="624"/>
      <c r="DS30" s="624"/>
      <c r="DT30" s="624"/>
      <c r="DU30" s="624"/>
      <c r="DV30" s="625"/>
      <c r="DW30" s="628">
        <v>14.3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v>
      </c>
      <c r="BN31" s="667"/>
      <c r="BO31" s="667"/>
      <c r="BP31" s="667"/>
      <c r="BQ31" s="668"/>
      <c r="BR31" s="679">
        <v>99</v>
      </c>
      <c r="BS31" s="667"/>
      <c r="BT31" s="667"/>
      <c r="BU31" s="667"/>
      <c r="BV31" s="667"/>
      <c r="BW31" s="667"/>
      <c r="BX31" s="618">
        <v>97</v>
      </c>
      <c r="BY31" s="667"/>
      <c r="BZ31" s="667"/>
      <c r="CA31" s="667"/>
      <c r="CB31" s="668"/>
      <c r="CD31" s="661"/>
      <c r="CE31" s="662"/>
      <c r="CF31" s="620" t="s">
        <v>300</v>
      </c>
      <c r="CG31" s="621"/>
      <c r="CH31" s="621"/>
      <c r="CI31" s="621"/>
      <c r="CJ31" s="621"/>
      <c r="CK31" s="621"/>
      <c r="CL31" s="621"/>
      <c r="CM31" s="621"/>
      <c r="CN31" s="621"/>
      <c r="CO31" s="621"/>
      <c r="CP31" s="621"/>
      <c r="CQ31" s="622"/>
      <c r="CR31" s="623">
        <v>37859</v>
      </c>
      <c r="CS31" s="655"/>
      <c r="CT31" s="655"/>
      <c r="CU31" s="655"/>
      <c r="CV31" s="655"/>
      <c r="CW31" s="655"/>
      <c r="CX31" s="655"/>
      <c r="CY31" s="656"/>
      <c r="CZ31" s="628">
        <v>0.3</v>
      </c>
      <c r="DA31" s="653"/>
      <c r="DB31" s="653"/>
      <c r="DC31" s="657"/>
      <c r="DD31" s="632">
        <v>37377</v>
      </c>
      <c r="DE31" s="655"/>
      <c r="DF31" s="655"/>
      <c r="DG31" s="655"/>
      <c r="DH31" s="655"/>
      <c r="DI31" s="655"/>
      <c r="DJ31" s="655"/>
      <c r="DK31" s="656"/>
      <c r="DL31" s="632">
        <v>37377</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657645</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97.5</v>
      </c>
      <c r="BN32" s="655"/>
      <c r="BO32" s="655"/>
      <c r="BP32" s="655"/>
      <c r="BQ32" s="678"/>
      <c r="BR32" s="680">
        <v>98.9</v>
      </c>
      <c r="BS32" s="655"/>
      <c r="BT32" s="655"/>
      <c r="BU32" s="655"/>
      <c r="BV32" s="655"/>
      <c r="BW32" s="655"/>
      <c r="BX32" s="629">
        <v>97.5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83852</v>
      </c>
      <c r="S33" s="624"/>
      <c r="T33" s="624"/>
      <c r="U33" s="624"/>
      <c r="V33" s="624"/>
      <c r="W33" s="624"/>
      <c r="X33" s="624"/>
      <c r="Y33" s="625"/>
      <c r="Z33" s="626">
        <v>0.7</v>
      </c>
      <c r="AA33" s="626"/>
      <c r="AB33" s="626"/>
      <c r="AC33" s="626"/>
      <c r="AD33" s="627">
        <v>9351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96.2</v>
      </c>
      <c r="BN33" s="682"/>
      <c r="BO33" s="682"/>
      <c r="BP33" s="682"/>
      <c r="BQ33" s="684"/>
      <c r="BR33" s="681">
        <v>98.9</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5570064</v>
      </c>
      <c r="CS33" s="655"/>
      <c r="CT33" s="655"/>
      <c r="CU33" s="655"/>
      <c r="CV33" s="655"/>
      <c r="CW33" s="655"/>
      <c r="CX33" s="655"/>
      <c r="CY33" s="656"/>
      <c r="CZ33" s="628">
        <v>50</v>
      </c>
      <c r="DA33" s="653"/>
      <c r="DB33" s="653"/>
      <c r="DC33" s="657"/>
      <c r="DD33" s="632">
        <v>4465079</v>
      </c>
      <c r="DE33" s="655"/>
      <c r="DF33" s="655"/>
      <c r="DG33" s="655"/>
      <c r="DH33" s="655"/>
      <c r="DI33" s="655"/>
      <c r="DJ33" s="655"/>
      <c r="DK33" s="656"/>
      <c r="DL33" s="632">
        <v>3296023</v>
      </c>
      <c r="DM33" s="655"/>
      <c r="DN33" s="655"/>
      <c r="DO33" s="655"/>
      <c r="DP33" s="655"/>
      <c r="DQ33" s="655"/>
      <c r="DR33" s="655"/>
      <c r="DS33" s="655"/>
      <c r="DT33" s="655"/>
      <c r="DU33" s="655"/>
      <c r="DV33" s="656"/>
      <c r="DW33" s="628">
        <v>45.7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40596</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1686027</v>
      </c>
      <c r="CS34" s="624"/>
      <c r="CT34" s="624"/>
      <c r="CU34" s="624"/>
      <c r="CV34" s="624"/>
      <c r="CW34" s="624"/>
      <c r="CX34" s="624"/>
      <c r="CY34" s="625"/>
      <c r="CZ34" s="628">
        <v>15.1</v>
      </c>
      <c r="DA34" s="653"/>
      <c r="DB34" s="653"/>
      <c r="DC34" s="657"/>
      <c r="DD34" s="632">
        <v>1285301</v>
      </c>
      <c r="DE34" s="624"/>
      <c r="DF34" s="624"/>
      <c r="DG34" s="624"/>
      <c r="DH34" s="624"/>
      <c r="DI34" s="624"/>
      <c r="DJ34" s="624"/>
      <c r="DK34" s="625"/>
      <c r="DL34" s="632">
        <v>988965</v>
      </c>
      <c r="DM34" s="624"/>
      <c r="DN34" s="624"/>
      <c r="DO34" s="624"/>
      <c r="DP34" s="624"/>
      <c r="DQ34" s="624"/>
      <c r="DR34" s="624"/>
      <c r="DS34" s="624"/>
      <c r="DT34" s="624"/>
      <c r="DU34" s="624"/>
      <c r="DV34" s="625"/>
      <c r="DW34" s="628">
        <v>13.7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235187</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136078</v>
      </c>
      <c r="CS35" s="655"/>
      <c r="CT35" s="655"/>
      <c r="CU35" s="655"/>
      <c r="CV35" s="655"/>
      <c r="CW35" s="655"/>
      <c r="CX35" s="655"/>
      <c r="CY35" s="656"/>
      <c r="CZ35" s="628">
        <v>1.2</v>
      </c>
      <c r="DA35" s="653"/>
      <c r="DB35" s="653"/>
      <c r="DC35" s="657"/>
      <c r="DD35" s="632">
        <v>125503</v>
      </c>
      <c r="DE35" s="655"/>
      <c r="DF35" s="655"/>
      <c r="DG35" s="655"/>
      <c r="DH35" s="655"/>
      <c r="DI35" s="655"/>
      <c r="DJ35" s="655"/>
      <c r="DK35" s="656"/>
      <c r="DL35" s="632">
        <v>94579</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197743</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1699935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29529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2426198</v>
      </c>
      <c r="CS36" s="624"/>
      <c r="CT36" s="624"/>
      <c r="CU36" s="624"/>
      <c r="CV36" s="624"/>
      <c r="CW36" s="624"/>
      <c r="CX36" s="624"/>
      <c r="CY36" s="625"/>
      <c r="CZ36" s="628">
        <v>21.8</v>
      </c>
      <c r="DA36" s="653"/>
      <c r="DB36" s="653"/>
      <c r="DC36" s="657"/>
      <c r="DD36" s="632">
        <v>1990603</v>
      </c>
      <c r="DE36" s="624"/>
      <c r="DF36" s="624"/>
      <c r="DG36" s="624"/>
      <c r="DH36" s="624"/>
      <c r="DI36" s="624"/>
      <c r="DJ36" s="624"/>
      <c r="DK36" s="625"/>
      <c r="DL36" s="632">
        <v>1442420</v>
      </c>
      <c r="DM36" s="624"/>
      <c r="DN36" s="624"/>
      <c r="DO36" s="624"/>
      <c r="DP36" s="624"/>
      <c r="DQ36" s="624"/>
      <c r="DR36" s="624"/>
      <c r="DS36" s="624"/>
      <c r="DT36" s="624"/>
      <c r="DU36" s="624"/>
      <c r="DV36" s="625"/>
      <c r="DW36" s="628">
        <v>20</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273116</v>
      </c>
      <c r="S37" s="624"/>
      <c r="T37" s="624"/>
      <c r="U37" s="624"/>
      <c r="V37" s="624"/>
      <c r="W37" s="624"/>
      <c r="X37" s="624"/>
      <c r="Y37" s="625"/>
      <c r="Z37" s="626">
        <v>2.4</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465225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7249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811649</v>
      </c>
      <c r="CS37" s="655"/>
      <c r="CT37" s="655"/>
      <c r="CU37" s="655"/>
      <c r="CV37" s="655"/>
      <c r="CW37" s="655"/>
      <c r="CX37" s="655"/>
      <c r="CY37" s="656"/>
      <c r="CZ37" s="628">
        <v>7.3</v>
      </c>
      <c r="DA37" s="653"/>
      <c r="DB37" s="653"/>
      <c r="DC37" s="657"/>
      <c r="DD37" s="632">
        <v>811649</v>
      </c>
      <c r="DE37" s="655"/>
      <c r="DF37" s="655"/>
      <c r="DG37" s="655"/>
      <c r="DH37" s="655"/>
      <c r="DI37" s="655"/>
      <c r="DJ37" s="655"/>
      <c r="DK37" s="656"/>
      <c r="DL37" s="632">
        <v>730180</v>
      </c>
      <c r="DM37" s="655"/>
      <c r="DN37" s="655"/>
      <c r="DO37" s="655"/>
      <c r="DP37" s="655"/>
      <c r="DQ37" s="655"/>
      <c r="DR37" s="655"/>
      <c r="DS37" s="655"/>
      <c r="DT37" s="655"/>
      <c r="DU37" s="655"/>
      <c r="DV37" s="656"/>
      <c r="DW37" s="628">
        <v>10.1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646708</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273629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3262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952585</v>
      </c>
      <c r="CS38" s="624"/>
      <c r="CT38" s="624"/>
      <c r="CU38" s="624"/>
      <c r="CV38" s="624"/>
      <c r="CW38" s="624"/>
      <c r="CX38" s="624"/>
      <c r="CY38" s="625"/>
      <c r="CZ38" s="628">
        <v>8.5</v>
      </c>
      <c r="DA38" s="653"/>
      <c r="DB38" s="653"/>
      <c r="DC38" s="657"/>
      <c r="DD38" s="632">
        <v>800280</v>
      </c>
      <c r="DE38" s="624"/>
      <c r="DF38" s="624"/>
      <c r="DG38" s="624"/>
      <c r="DH38" s="624"/>
      <c r="DI38" s="624"/>
      <c r="DJ38" s="624"/>
      <c r="DK38" s="625"/>
      <c r="DL38" s="632">
        <v>770059</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8496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5070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236367</v>
      </c>
      <c r="CS39" s="655"/>
      <c r="CT39" s="655"/>
      <c r="CU39" s="655"/>
      <c r="CV39" s="655"/>
      <c r="CW39" s="655"/>
      <c r="CX39" s="655"/>
      <c r="CY39" s="656"/>
      <c r="CZ39" s="628">
        <v>2.1</v>
      </c>
      <c r="DA39" s="653"/>
      <c r="DB39" s="653"/>
      <c r="DC39" s="657"/>
      <c r="DD39" s="632">
        <v>187667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42008</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132809</v>
      </c>
      <c r="CS40" s="624"/>
      <c r="CT40" s="624"/>
      <c r="CU40" s="624"/>
      <c r="CV40" s="624"/>
      <c r="CW40" s="624"/>
      <c r="CX40" s="624"/>
      <c r="CY40" s="625"/>
      <c r="CZ40" s="628">
        <v>1.2</v>
      </c>
      <c r="DA40" s="653"/>
      <c r="DB40" s="653"/>
      <c r="DC40" s="657"/>
      <c r="DD40" s="632">
        <v>75725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11438454</v>
      </c>
      <c r="S41" s="696"/>
      <c r="T41" s="696"/>
      <c r="U41" s="696"/>
      <c r="V41" s="696"/>
      <c r="W41" s="696"/>
      <c r="X41" s="696"/>
      <c r="Y41" s="700"/>
      <c r="Z41" s="701">
        <v>100</v>
      </c>
      <c r="AA41" s="701"/>
      <c r="AB41" s="701"/>
      <c r="AC41" s="701"/>
      <c r="AD41" s="702">
        <v>7163527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168344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784241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931377</v>
      </c>
      <c r="CS42" s="655"/>
      <c r="CT42" s="655"/>
      <c r="CU42" s="655"/>
      <c r="CV42" s="655"/>
      <c r="CW42" s="655"/>
      <c r="CX42" s="655"/>
      <c r="CY42" s="656"/>
      <c r="CZ42" s="628">
        <v>8.4</v>
      </c>
      <c r="DA42" s="653"/>
      <c r="DB42" s="653"/>
      <c r="DC42" s="657"/>
      <c r="DD42" s="632">
        <v>93804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11794</v>
      </c>
      <c r="CS43" s="655"/>
      <c r="CT43" s="655"/>
      <c r="CU43" s="655"/>
      <c r="CV43" s="655"/>
      <c r="CW43" s="655"/>
      <c r="CX43" s="655"/>
      <c r="CY43" s="656"/>
      <c r="CZ43" s="628">
        <v>0.1</v>
      </c>
      <c r="DA43" s="653"/>
      <c r="DB43" s="653"/>
      <c r="DC43" s="657"/>
      <c r="DD43" s="632">
        <v>11794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927606</v>
      </c>
      <c r="CS44" s="624"/>
      <c r="CT44" s="624"/>
      <c r="CU44" s="624"/>
      <c r="CV44" s="624"/>
      <c r="CW44" s="624"/>
      <c r="CX44" s="624"/>
      <c r="CY44" s="625"/>
      <c r="CZ44" s="628">
        <v>8.3000000000000007</v>
      </c>
      <c r="DA44" s="629"/>
      <c r="DB44" s="629"/>
      <c r="DC44" s="635"/>
      <c r="DD44" s="632">
        <v>91580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490284</v>
      </c>
      <c r="CS45" s="655"/>
      <c r="CT45" s="655"/>
      <c r="CU45" s="655"/>
      <c r="CV45" s="655"/>
      <c r="CW45" s="655"/>
      <c r="CX45" s="655"/>
      <c r="CY45" s="656"/>
      <c r="CZ45" s="628">
        <v>4.4000000000000004</v>
      </c>
      <c r="DA45" s="653"/>
      <c r="DB45" s="653"/>
      <c r="DC45" s="657"/>
      <c r="DD45" s="632">
        <v>10027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388540</v>
      </c>
      <c r="CS46" s="624"/>
      <c r="CT46" s="624"/>
      <c r="CU46" s="624"/>
      <c r="CV46" s="624"/>
      <c r="CW46" s="624"/>
      <c r="CX46" s="624"/>
      <c r="CY46" s="625"/>
      <c r="CZ46" s="628">
        <v>3.5</v>
      </c>
      <c r="DA46" s="629"/>
      <c r="DB46" s="629"/>
      <c r="DC46" s="635"/>
      <c r="DD46" s="632">
        <v>76071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3771</v>
      </c>
      <c r="CS47" s="655"/>
      <c r="CT47" s="655"/>
      <c r="CU47" s="655"/>
      <c r="CV47" s="655"/>
      <c r="CW47" s="655"/>
      <c r="CX47" s="655"/>
      <c r="CY47" s="656"/>
      <c r="CZ47" s="628">
        <v>0</v>
      </c>
      <c r="DA47" s="653"/>
      <c r="DB47" s="653"/>
      <c r="DC47" s="657"/>
      <c r="DD47" s="632">
        <v>2224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11145136</v>
      </c>
      <c r="CS49" s="682"/>
      <c r="CT49" s="682"/>
      <c r="CU49" s="682"/>
      <c r="CV49" s="682"/>
      <c r="CW49" s="682"/>
      <c r="CX49" s="682"/>
      <c r="CY49" s="711"/>
      <c r="CZ49" s="703">
        <v>100</v>
      </c>
      <c r="DA49" s="712"/>
      <c r="DB49" s="712"/>
      <c r="DC49" s="713"/>
      <c r="DD49" s="714">
        <v>8170360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cl4285KotW8OR2qJH0TlZclZJbwsXUuUI+IR9ovgaOvwG3hz89nBpZmfqN82b+ZgI8kmZPSfeBx+VqOY5DGFA==" saltValue="DsWKkLqqlUEb8/PnN43d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11438</v>
      </c>
      <c r="R7" s="753"/>
      <c r="S7" s="753"/>
      <c r="T7" s="753"/>
      <c r="U7" s="753"/>
      <c r="V7" s="753">
        <v>11145</v>
      </c>
      <c r="W7" s="753"/>
      <c r="X7" s="753"/>
      <c r="Y7" s="753"/>
      <c r="Z7" s="753"/>
      <c r="AA7" s="753">
        <v>293</v>
      </c>
      <c r="AB7" s="753"/>
      <c r="AC7" s="753"/>
      <c r="AD7" s="753"/>
      <c r="AE7" s="754"/>
      <c r="AF7" s="755">
        <v>264</v>
      </c>
      <c r="AG7" s="756"/>
      <c r="AH7" s="756"/>
      <c r="AI7" s="756"/>
      <c r="AJ7" s="757"/>
      <c r="AK7" s="758">
        <v>235</v>
      </c>
      <c r="AL7" s="759"/>
      <c r="AM7" s="759"/>
      <c r="AN7" s="759"/>
      <c r="AO7" s="759"/>
      <c r="AP7" s="759">
        <v>9760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11438</v>
      </c>
      <c r="R23" s="793"/>
      <c r="S23" s="793"/>
      <c r="T23" s="793"/>
      <c r="U23" s="793"/>
      <c r="V23" s="793">
        <v>11145</v>
      </c>
      <c r="W23" s="793"/>
      <c r="X23" s="793"/>
      <c r="Y23" s="793"/>
      <c r="Z23" s="793"/>
      <c r="AA23" s="793">
        <v>293</v>
      </c>
      <c r="AB23" s="793"/>
      <c r="AC23" s="793"/>
      <c r="AD23" s="793"/>
      <c r="AE23" s="794"/>
      <c r="AF23" s="795">
        <v>264</v>
      </c>
      <c r="AG23" s="793"/>
      <c r="AH23" s="793"/>
      <c r="AI23" s="793"/>
      <c r="AJ23" s="796"/>
      <c r="AK23" s="797"/>
      <c r="AL23" s="798"/>
      <c r="AM23" s="798"/>
      <c r="AN23" s="798"/>
      <c r="AO23" s="798"/>
      <c r="AP23" s="793">
        <v>9760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2761</v>
      </c>
      <c r="R28" s="823"/>
      <c r="S28" s="823"/>
      <c r="T28" s="823"/>
      <c r="U28" s="823"/>
      <c r="V28" s="823">
        <v>2731</v>
      </c>
      <c r="W28" s="823"/>
      <c r="X28" s="823"/>
      <c r="Y28" s="823"/>
      <c r="Z28" s="823"/>
      <c r="AA28" s="823">
        <v>30</v>
      </c>
      <c r="AB28" s="823"/>
      <c r="AC28" s="823"/>
      <c r="AD28" s="823"/>
      <c r="AE28" s="824"/>
      <c r="AF28" s="825">
        <v>30</v>
      </c>
      <c r="AG28" s="823"/>
      <c r="AH28" s="823"/>
      <c r="AI28" s="823"/>
      <c r="AJ28" s="826"/>
      <c r="AK28" s="827">
        <v>168</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2653</v>
      </c>
      <c r="R29" s="784"/>
      <c r="S29" s="784"/>
      <c r="T29" s="784"/>
      <c r="U29" s="784"/>
      <c r="V29" s="784">
        <v>2592</v>
      </c>
      <c r="W29" s="784"/>
      <c r="X29" s="784"/>
      <c r="Y29" s="784"/>
      <c r="Z29" s="784"/>
      <c r="AA29" s="784">
        <v>61</v>
      </c>
      <c r="AB29" s="784"/>
      <c r="AC29" s="784"/>
      <c r="AD29" s="784"/>
      <c r="AE29" s="785"/>
      <c r="AF29" s="786">
        <v>61</v>
      </c>
      <c r="AG29" s="787"/>
      <c r="AH29" s="787"/>
      <c r="AI29" s="787"/>
      <c r="AJ29" s="788"/>
      <c r="AK29" s="834">
        <v>419</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343</v>
      </c>
      <c r="R30" s="784"/>
      <c r="S30" s="784"/>
      <c r="T30" s="784"/>
      <c r="U30" s="784"/>
      <c r="V30" s="784">
        <v>342</v>
      </c>
      <c r="W30" s="784"/>
      <c r="X30" s="784"/>
      <c r="Y30" s="784"/>
      <c r="Z30" s="784"/>
      <c r="AA30" s="784">
        <v>1</v>
      </c>
      <c r="AB30" s="784"/>
      <c r="AC30" s="784"/>
      <c r="AD30" s="784"/>
      <c r="AE30" s="785"/>
      <c r="AF30" s="786">
        <v>1</v>
      </c>
      <c r="AG30" s="787"/>
      <c r="AH30" s="787"/>
      <c r="AI30" s="787"/>
      <c r="AJ30" s="788"/>
      <c r="AK30" s="834">
        <v>95</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756</v>
      </c>
      <c r="R31" s="784"/>
      <c r="S31" s="784"/>
      <c r="T31" s="784"/>
      <c r="U31" s="784"/>
      <c r="V31" s="784">
        <v>669</v>
      </c>
      <c r="W31" s="784"/>
      <c r="X31" s="784"/>
      <c r="Y31" s="784"/>
      <c r="Z31" s="784"/>
      <c r="AA31" s="784">
        <v>87</v>
      </c>
      <c r="AB31" s="784"/>
      <c r="AC31" s="784"/>
      <c r="AD31" s="784"/>
      <c r="AE31" s="785"/>
      <c r="AF31" s="786">
        <v>166</v>
      </c>
      <c r="AG31" s="787"/>
      <c r="AH31" s="787"/>
      <c r="AI31" s="787"/>
      <c r="AJ31" s="788"/>
      <c r="AK31" s="834">
        <v>7</v>
      </c>
      <c r="AL31" s="830"/>
      <c r="AM31" s="830"/>
      <c r="AN31" s="830"/>
      <c r="AO31" s="830"/>
      <c r="AP31" s="830">
        <v>2874</v>
      </c>
      <c r="AQ31" s="830"/>
      <c r="AR31" s="830"/>
      <c r="AS31" s="830"/>
      <c r="AT31" s="830"/>
      <c r="AU31" s="830">
        <v>14</v>
      </c>
      <c r="AV31" s="830"/>
      <c r="AW31" s="830"/>
      <c r="AX31" s="830"/>
      <c r="AY31" s="830"/>
      <c r="AZ31" s="831" t="s">
        <v>487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705</v>
      </c>
      <c r="R32" s="784"/>
      <c r="S32" s="784"/>
      <c r="T32" s="784"/>
      <c r="U32" s="784"/>
      <c r="V32" s="784">
        <v>716</v>
      </c>
      <c r="W32" s="784"/>
      <c r="X32" s="784"/>
      <c r="Y32" s="784"/>
      <c r="Z32" s="784"/>
      <c r="AA32" s="784">
        <v>-11</v>
      </c>
      <c r="AB32" s="784"/>
      <c r="AC32" s="784"/>
      <c r="AD32" s="784"/>
      <c r="AE32" s="785"/>
      <c r="AF32" s="786">
        <v>150</v>
      </c>
      <c r="AG32" s="787"/>
      <c r="AH32" s="787"/>
      <c r="AI32" s="787"/>
      <c r="AJ32" s="788"/>
      <c r="AK32" s="834">
        <v>272</v>
      </c>
      <c r="AL32" s="830"/>
      <c r="AM32" s="830"/>
      <c r="AN32" s="830"/>
      <c r="AO32" s="830"/>
      <c r="AP32" s="830">
        <v>134</v>
      </c>
      <c r="AQ32" s="830"/>
      <c r="AR32" s="830"/>
      <c r="AS32" s="830"/>
      <c r="AT32" s="830"/>
      <c r="AU32" s="830">
        <v>76</v>
      </c>
      <c r="AV32" s="830"/>
      <c r="AW32" s="830"/>
      <c r="AX32" s="830"/>
      <c r="AY32" s="830"/>
      <c r="AZ32" s="831" t="s">
        <v>487</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917</v>
      </c>
      <c r="R33" s="784"/>
      <c r="S33" s="784"/>
      <c r="T33" s="784"/>
      <c r="U33" s="784"/>
      <c r="V33" s="784">
        <v>905</v>
      </c>
      <c r="W33" s="784"/>
      <c r="X33" s="784"/>
      <c r="Y33" s="784"/>
      <c r="Z33" s="784"/>
      <c r="AA33" s="784">
        <v>12</v>
      </c>
      <c r="AB33" s="784"/>
      <c r="AC33" s="784"/>
      <c r="AD33" s="784"/>
      <c r="AE33" s="785"/>
      <c r="AF33" s="786">
        <v>113</v>
      </c>
      <c r="AG33" s="787"/>
      <c r="AH33" s="787"/>
      <c r="AI33" s="787"/>
      <c r="AJ33" s="788"/>
      <c r="AK33" s="834">
        <v>461</v>
      </c>
      <c r="AL33" s="830"/>
      <c r="AM33" s="830"/>
      <c r="AN33" s="830"/>
      <c r="AO33" s="830"/>
      <c r="AP33" s="830">
        <v>7863</v>
      </c>
      <c r="AQ33" s="830"/>
      <c r="AR33" s="830"/>
      <c r="AS33" s="830"/>
      <c r="AT33" s="830"/>
      <c r="AU33" s="830">
        <v>470</v>
      </c>
      <c r="AV33" s="830"/>
      <c r="AW33" s="830"/>
      <c r="AX33" s="830"/>
      <c r="AY33" s="830"/>
      <c r="AZ33" s="831" t="s">
        <v>487</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520</v>
      </c>
      <c r="AG63" s="844"/>
      <c r="AH63" s="844"/>
      <c r="AI63" s="844"/>
      <c r="AJ63" s="845"/>
      <c r="AK63" s="846"/>
      <c r="AL63" s="841"/>
      <c r="AM63" s="841"/>
      <c r="AN63" s="841"/>
      <c r="AO63" s="841"/>
      <c r="AP63" s="844">
        <v>10871</v>
      </c>
      <c r="AQ63" s="844"/>
      <c r="AR63" s="844"/>
      <c r="AS63" s="844"/>
      <c r="AT63" s="844"/>
      <c r="AU63" s="844">
        <v>560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10136</v>
      </c>
      <c r="R68" s="866"/>
      <c r="S68" s="866"/>
      <c r="T68" s="866"/>
      <c r="U68" s="866"/>
      <c r="V68" s="866">
        <v>9277</v>
      </c>
      <c r="W68" s="866"/>
      <c r="X68" s="866"/>
      <c r="Y68" s="866"/>
      <c r="Z68" s="866"/>
      <c r="AA68" s="866">
        <v>859</v>
      </c>
      <c r="AB68" s="866"/>
      <c r="AC68" s="866"/>
      <c r="AD68" s="866"/>
      <c r="AE68" s="866"/>
      <c r="AF68" s="866">
        <v>859</v>
      </c>
      <c r="AG68" s="866"/>
      <c r="AH68" s="866"/>
      <c r="AI68" s="866"/>
      <c r="AJ68" s="866"/>
      <c r="AK68" s="866">
        <v>110</v>
      </c>
      <c r="AL68" s="866"/>
      <c r="AM68" s="866"/>
      <c r="AN68" s="866"/>
      <c r="AO68" s="866"/>
      <c r="AP68" s="866" t="s">
        <v>551</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879</v>
      </c>
      <c r="R69" s="830"/>
      <c r="S69" s="830"/>
      <c r="T69" s="830"/>
      <c r="U69" s="830"/>
      <c r="V69" s="830">
        <v>876</v>
      </c>
      <c r="W69" s="830"/>
      <c r="X69" s="830"/>
      <c r="Y69" s="830"/>
      <c r="Z69" s="830"/>
      <c r="AA69" s="830">
        <v>2</v>
      </c>
      <c r="AB69" s="830"/>
      <c r="AC69" s="830"/>
      <c r="AD69" s="830"/>
      <c r="AE69" s="830"/>
      <c r="AF69" s="830">
        <v>2</v>
      </c>
      <c r="AG69" s="830"/>
      <c r="AH69" s="830"/>
      <c r="AI69" s="830"/>
      <c r="AJ69" s="830"/>
      <c r="AK69" s="830">
        <v>3</v>
      </c>
      <c r="AL69" s="830"/>
      <c r="AM69" s="830"/>
      <c r="AN69" s="830"/>
      <c r="AO69" s="830"/>
      <c r="AP69" s="830" t="s">
        <v>551</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11277</v>
      </c>
      <c r="R70" s="830"/>
      <c r="S70" s="830"/>
      <c r="T70" s="830"/>
      <c r="U70" s="830"/>
      <c r="V70" s="830">
        <v>10796</v>
      </c>
      <c r="W70" s="830"/>
      <c r="X70" s="830"/>
      <c r="Y70" s="830"/>
      <c r="Z70" s="830"/>
      <c r="AA70" s="830">
        <v>481</v>
      </c>
      <c r="AB70" s="830"/>
      <c r="AC70" s="830"/>
      <c r="AD70" s="830"/>
      <c r="AE70" s="830"/>
      <c r="AF70" s="830">
        <v>192</v>
      </c>
      <c r="AG70" s="830"/>
      <c r="AH70" s="830"/>
      <c r="AI70" s="830"/>
      <c r="AJ70" s="830"/>
      <c r="AK70" s="830">
        <v>373</v>
      </c>
      <c r="AL70" s="830"/>
      <c r="AM70" s="830"/>
      <c r="AN70" s="830"/>
      <c r="AO70" s="830"/>
      <c r="AP70" s="830">
        <v>5037</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247</v>
      </c>
      <c r="R71" s="830"/>
      <c r="S71" s="830"/>
      <c r="T71" s="830"/>
      <c r="U71" s="830"/>
      <c r="V71" s="830">
        <v>242</v>
      </c>
      <c r="W71" s="830"/>
      <c r="X71" s="830"/>
      <c r="Y71" s="830"/>
      <c r="Z71" s="830"/>
      <c r="AA71" s="830">
        <v>5</v>
      </c>
      <c r="AB71" s="830"/>
      <c r="AC71" s="830"/>
      <c r="AD71" s="830"/>
      <c r="AE71" s="830"/>
      <c r="AF71" s="830">
        <v>5</v>
      </c>
      <c r="AG71" s="830"/>
      <c r="AH71" s="830"/>
      <c r="AI71" s="830"/>
      <c r="AJ71" s="830"/>
      <c r="AK71" s="830">
        <v>4</v>
      </c>
      <c r="AL71" s="830"/>
      <c r="AM71" s="830"/>
      <c r="AN71" s="830"/>
      <c r="AO71" s="830"/>
      <c r="AP71" s="830" t="s">
        <v>551</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756</v>
      </c>
      <c r="R72" s="830"/>
      <c r="S72" s="830"/>
      <c r="T72" s="830"/>
      <c r="U72" s="830"/>
      <c r="V72" s="830">
        <v>659</v>
      </c>
      <c r="W72" s="830"/>
      <c r="X72" s="830"/>
      <c r="Y72" s="830"/>
      <c r="Z72" s="830"/>
      <c r="AA72" s="830">
        <v>97</v>
      </c>
      <c r="AB72" s="830"/>
      <c r="AC72" s="830"/>
      <c r="AD72" s="830"/>
      <c r="AE72" s="830"/>
      <c r="AF72" s="830">
        <v>97</v>
      </c>
      <c r="AG72" s="830"/>
      <c r="AH72" s="830"/>
      <c r="AI72" s="830"/>
      <c r="AJ72" s="830"/>
      <c r="AK72" s="830">
        <v>536</v>
      </c>
      <c r="AL72" s="830"/>
      <c r="AM72" s="830"/>
      <c r="AN72" s="830"/>
      <c r="AO72" s="830"/>
      <c r="AP72" s="830" t="s">
        <v>551</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284221</v>
      </c>
      <c r="R73" s="830"/>
      <c r="S73" s="830"/>
      <c r="T73" s="830"/>
      <c r="U73" s="830"/>
      <c r="V73" s="830">
        <v>278602</v>
      </c>
      <c r="W73" s="830"/>
      <c r="X73" s="830"/>
      <c r="Y73" s="830"/>
      <c r="Z73" s="830"/>
      <c r="AA73" s="830">
        <v>5619</v>
      </c>
      <c r="AB73" s="830"/>
      <c r="AC73" s="830"/>
      <c r="AD73" s="830"/>
      <c r="AE73" s="830"/>
      <c r="AF73" s="830">
        <v>5619</v>
      </c>
      <c r="AG73" s="830"/>
      <c r="AH73" s="830"/>
      <c r="AI73" s="830"/>
      <c r="AJ73" s="830"/>
      <c r="AK73" s="830">
        <v>6621</v>
      </c>
      <c r="AL73" s="830"/>
      <c r="AM73" s="830"/>
      <c r="AN73" s="830"/>
      <c r="AO73" s="830"/>
      <c r="AP73" s="830" t="s">
        <v>551</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6774</v>
      </c>
      <c r="AG88" s="844"/>
      <c r="AH88" s="844"/>
      <c r="AI88" s="844"/>
      <c r="AJ88" s="844"/>
      <c r="AK88" s="841"/>
      <c r="AL88" s="841"/>
      <c r="AM88" s="841"/>
      <c r="AN88" s="841"/>
      <c r="AO88" s="841"/>
      <c r="AP88" s="844">
        <v>5037</v>
      </c>
      <c r="AQ88" s="844"/>
      <c r="AR88" s="844"/>
      <c r="AS88" s="844"/>
      <c r="AT88" s="844"/>
      <c r="AU88" s="844" t="s">
        <v>551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1090461</v>
      </c>
      <c r="AB110" s="900"/>
      <c r="AC110" s="900"/>
      <c r="AD110" s="900"/>
      <c r="AE110" s="901"/>
      <c r="AF110" s="902">
        <v>1148258</v>
      </c>
      <c r="AG110" s="900"/>
      <c r="AH110" s="900"/>
      <c r="AI110" s="900"/>
      <c r="AJ110" s="901"/>
      <c r="AK110" s="902">
        <v>1118858</v>
      </c>
      <c r="AL110" s="900"/>
      <c r="AM110" s="900"/>
      <c r="AN110" s="900"/>
      <c r="AO110" s="901"/>
      <c r="AP110" s="903">
        <v>18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10487717</v>
      </c>
      <c r="BR110" s="931"/>
      <c r="BS110" s="931"/>
      <c r="BT110" s="931"/>
      <c r="BU110" s="931"/>
      <c r="BV110" s="931">
        <v>10148885</v>
      </c>
      <c r="BW110" s="931"/>
      <c r="BX110" s="931"/>
      <c r="BY110" s="931"/>
      <c r="BZ110" s="931"/>
      <c r="CA110" s="931">
        <v>9760394</v>
      </c>
      <c r="CB110" s="931"/>
      <c r="CC110" s="931"/>
      <c r="CD110" s="931"/>
      <c r="CE110" s="931"/>
      <c r="CF110" s="944">
        <v>156.80000000000001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5775493</v>
      </c>
      <c r="BR112" s="926"/>
      <c r="BS112" s="926"/>
      <c r="BT112" s="926"/>
      <c r="BU112" s="926"/>
      <c r="BV112" s="926">
        <v>6163314</v>
      </c>
      <c r="BW112" s="926"/>
      <c r="BX112" s="926"/>
      <c r="BY112" s="926"/>
      <c r="BZ112" s="926"/>
      <c r="CA112" s="926">
        <v>6456330</v>
      </c>
      <c r="CB112" s="926"/>
      <c r="CC112" s="926"/>
      <c r="CD112" s="926"/>
      <c r="CE112" s="926"/>
      <c r="CF112" s="920">
        <v>103.7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402072</v>
      </c>
      <c r="AB113" s="938"/>
      <c r="AC113" s="938"/>
      <c r="AD113" s="938"/>
      <c r="AE113" s="939"/>
      <c r="AF113" s="940">
        <v>423974</v>
      </c>
      <c r="AG113" s="938"/>
      <c r="AH113" s="938"/>
      <c r="AI113" s="938"/>
      <c r="AJ113" s="939"/>
      <c r="AK113" s="940">
        <v>418328</v>
      </c>
      <c r="AL113" s="938"/>
      <c r="AM113" s="938"/>
      <c r="AN113" s="938"/>
      <c r="AO113" s="939"/>
      <c r="AP113" s="941">
        <v>6.7</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287884</v>
      </c>
      <c r="BR113" s="926"/>
      <c r="BS113" s="926"/>
      <c r="BT113" s="926"/>
      <c r="BU113" s="926"/>
      <c r="BV113" s="926">
        <v>289627</v>
      </c>
      <c r="BW113" s="926"/>
      <c r="BX113" s="926"/>
      <c r="BY113" s="926"/>
      <c r="BZ113" s="926"/>
      <c r="CA113" s="926">
        <v>463428</v>
      </c>
      <c r="CB113" s="926"/>
      <c r="CC113" s="926"/>
      <c r="CD113" s="926"/>
      <c r="CE113" s="926"/>
      <c r="CF113" s="920">
        <v>7.4</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39911</v>
      </c>
      <c r="AB114" s="959"/>
      <c r="AC114" s="959"/>
      <c r="AD114" s="959"/>
      <c r="AE114" s="960"/>
      <c r="AF114" s="961">
        <v>47155</v>
      </c>
      <c r="AG114" s="959"/>
      <c r="AH114" s="959"/>
      <c r="AI114" s="959"/>
      <c r="AJ114" s="960"/>
      <c r="AK114" s="961">
        <v>46611</v>
      </c>
      <c r="AL114" s="959"/>
      <c r="AM114" s="959"/>
      <c r="AN114" s="959"/>
      <c r="AO114" s="960"/>
      <c r="AP114" s="962">
        <v>0.7</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1838313</v>
      </c>
      <c r="BR114" s="926"/>
      <c r="BS114" s="926"/>
      <c r="BT114" s="926"/>
      <c r="BU114" s="926"/>
      <c r="BV114" s="926">
        <v>1777577</v>
      </c>
      <c r="BW114" s="926"/>
      <c r="BX114" s="926"/>
      <c r="BY114" s="926"/>
      <c r="BZ114" s="926"/>
      <c r="CA114" s="926">
        <v>1705092</v>
      </c>
      <c r="CB114" s="926"/>
      <c r="CC114" s="926"/>
      <c r="CD114" s="926"/>
      <c r="CE114" s="926"/>
      <c r="CF114" s="920">
        <v>27.4</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2130</v>
      </c>
      <c r="AB115" s="938"/>
      <c r="AC115" s="938"/>
      <c r="AD115" s="938"/>
      <c r="AE115" s="939"/>
      <c r="AF115" s="940">
        <v>669</v>
      </c>
      <c r="AG115" s="938"/>
      <c r="AH115" s="938"/>
      <c r="AI115" s="938"/>
      <c r="AJ115" s="939"/>
      <c r="AK115" s="940">
        <v>1481</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1534574</v>
      </c>
      <c r="AB117" s="979"/>
      <c r="AC117" s="979"/>
      <c r="AD117" s="979"/>
      <c r="AE117" s="980"/>
      <c r="AF117" s="981">
        <v>1620056</v>
      </c>
      <c r="AG117" s="979"/>
      <c r="AH117" s="979"/>
      <c r="AI117" s="979"/>
      <c r="AJ117" s="980"/>
      <c r="AK117" s="981">
        <v>1585278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18389407</v>
      </c>
      <c r="BR119" s="1000"/>
      <c r="BS119" s="1000"/>
      <c r="BT119" s="1000"/>
      <c r="BU119" s="1000"/>
      <c r="BV119" s="1000">
        <v>18379403</v>
      </c>
      <c r="BW119" s="1000"/>
      <c r="BX119" s="1000"/>
      <c r="BY119" s="1000"/>
      <c r="BZ119" s="1000"/>
      <c r="CA119" s="1000">
        <v>18385244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4164254</v>
      </c>
      <c r="BR120" s="931"/>
      <c r="BS120" s="931"/>
      <c r="BT120" s="931"/>
      <c r="BU120" s="931"/>
      <c r="BV120" s="931">
        <v>4280273</v>
      </c>
      <c r="BW120" s="931"/>
      <c r="BX120" s="931"/>
      <c r="BY120" s="931"/>
      <c r="BZ120" s="931"/>
      <c r="CA120" s="931">
        <v>4436545</v>
      </c>
      <c r="CB120" s="931"/>
      <c r="CC120" s="931"/>
      <c r="CD120" s="931"/>
      <c r="CE120" s="931"/>
      <c r="CF120" s="944">
        <v>71.3</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5568753</v>
      </c>
      <c r="DH120" s="931"/>
      <c r="DI120" s="931"/>
      <c r="DJ120" s="931"/>
      <c r="DK120" s="931"/>
      <c r="DL120" s="931">
        <v>6014686</v>
      </c>
      <c r="DM120" s="931"/>
      <c r="DN120" s="931"/>
      <c r="DO120" s="931"/>
      <c r="DP120" s="931"/>
      <c r="DQ120" s="931">
        <v>6329752</v>
      </c>
      <c r="DR120" s="931"/>
      <c r="DS120" s="931"/>
      <c r="DT120" s="931"/>
      <c r="DU120" s="931"/>
      <c r="DV120" s="932">
        <v>101.7</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1991218</v>
      </c>
      <c r="BR121" s="926"/>
      <c r="BS121" s="926"/>
      <c r="BT121" s="926"/>
      <c r="BU121" s="926"/>
      <c r="BV121" s="926">
        <v>2034494</v>
      </c>
      <c r="BW121" s="926"/>
      <c r="BX121" s="926"/>
      <c r="BY121" s="926"/>
      <c r="BZ121" s="926"/>
      <c r="CA121" s="926">
        <v>2046556</v>
      </c>
      <c r="CB121" s="926"/>
      <c r="CC121" s="926"/>
      <c r="CD121" s="926"/>
      <c r="CE121" s="926"/>
      <c r="CF121" s="920">
        <v>32.9</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178672</v>
      </c>
      <c r="DH121" s="926"/>
      <c r="DI121" s="926"/>
      <c r="DJ121" s="926"/>
      <c r="DK121" s="926"/>
      <c r="DL121" s="926">
        <v>118286</v>
      </c>
      <c r="DM121" s="926"/>
      <c r="DN121" s="926"/>
      <c r="DO121" s="926"/>
      <c r="DP121" s="926"/>
      <c r="DQ121" s="926">
        <v>97837</v>
      </c>
      <c r="DR121" s="926"/>
      <c r="DS121" s="926"/>
      <c r="DT121" s="926"/>
      <c r="DU121" s="926"/>
      <c r="DV121" s="927">
        <v>1.6</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11335413</v>
      </c>
      <c r="BR122" s="1000"/>
      <c r="BS122" s="1000"/>
      <c r="BT122" s="1000"/>
      <c r="BU122" s="1000"/>
      <c r="BV122" s="1000">
        <v>10849755</v>
      </c>
      <c r="BW122" s="1000"/>
      <c r="BX122" s="1000"/>
      <c r="BY122" s="1000"/>
      <c r="BZ122" s="1000"/>
      <c r="CA122" s="1000">
        <v>10288623</v>
      </c>
      <c r="CB122" s="1000"/>
      <c r="CC122" s="1000"/>
      <c r="CD122" s="1000"/>
      <c r="CE122" s="1000"/>
      <c r="CF122" s="1017">
        <v>165.2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28068</v>
      </c>
      <c r="DH122" s="926"/>
      <c r="DI122" s="926"/>
      <c r="DJ122" s="926"/>
      <c r="DK122" s="926"/>
      <c r="DL122" s="926">
        <v>30342</v>
      </c>
      <c r="DM122" s="926"/>
      <c r="DN122" s="926"/>
      <c r="DO122" s="926"/>
      <c r="DP122" s="926"/>
      <c r="DQ122" s="926">
        <v>28741</v>
      </c>
      <c r="DR122" s="926"/>
      <c r="DS122" s="926"/>
      <c r="DT122" s="926"/>
      <c r="DU122" s="926"/>
      <c r="DV122" s="927">
        <v>0.5</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17490885</v>
      </c>
      <c r="BR123" s="1064"/>
      <c r="BS123" s="1064"/>
      <c r="BT123" s="1064"/>
      <c r="BU123" s="1064"/>
      <c r="BV123" s="1064">
        <v>17164522</v>
      </c>
      <c r="BW123" s="1064"/>
      <c r="BX123" s="1064"/>
      <c r="BY123" s="1064"/>
      <c r="BZ123" s="1064"/>
      <c r="CA123" s="1064">
        <v>16771724</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14.1</v>
      </c>
      <c r="BR124" s="1027"/>
      <c r="BS124" s="1027"/>
      <c r="BT124" s="1027"/>
      <c r="BU124" s="1027"/>
      <c r="BV124" s="1027">
        <v>19.8</v>
      </c>
      <c r="BW124" s="1027"/>
      <c r="BX124" s="1027"/>
      <c r="BY124" s="1027"/>
      <c r="BZ124" s="1027"/>
      <c r="CA124" s="1027">
        <v>25.9</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2130</v>
      </c>
      <c r="AB127" s="959"/>
      <c r="AC127" s="959"/>
      <c r="AD127" s="959"/>
      <c r="AE127" s="960"/>
      <c r="AF127" s="961">
        <v>669</v>
      </c>
      <c r="AG127" s="959"/>
      <c r="AH127" s="959"/>
      <c r="AI127" s="959"/>
      <c r="AJ127" s="960"/>
      <c r="AK127" s="961">
        <v>1481</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143579</v>
      </c>
      <c r="AB128" s="1046"/>
      <c r="AC128" s="1046"/>
      <c r="AD128" s="1046"/>
      <c r="AE128" s="1047"/>
      <c r="AF128" s="1048">
        <v>133951</v>
      </c>
      <c r="AG128" s="1046"/>
      <c r="AH128" s="1046"/>
      <c r="AI128" s="1046"/>
      <c r="AJ128" s="1047"/>
      <c r="AK128" s="1048">
        <v>138544</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13.98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7365698</v>
      </c>
      <c r="AB129" s="959"/>
      <c r="AC129" s="959"/>
      <c r="AD129" s="959"/>
      <c r="AE129" s="960"/>
      <c r="AF129" s="961">
        <v>7088160</v>
      </c>
      <c r="AG129" s="959"/>
      <c r="AH129" s="959"/>
      <c r="AI129" s="959"/>
      <c r="AJ129" s="960"/>
      <c r="AK129" s="961">
        <v>7191380</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1018646</v>
      </c>
      <c r="AB130" s="959"/>
      <c r="AC130" s="959"/>
      <c r="AD130" s="959"/>
      <c r="AE130" s="960"/>
      <c r="AF130" s="961">
        <v>958924</v>
      </c>
      <c r="AG130" s="959"/>
      <c r="AH130" s="959"/>
      <c r="AI130" s="959"/>
      <c r="AJ130" s="960"/>
      <c r="AK130" s="961">
        <v>965112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6347052</v>
      </c>
      <c r="AB131" s="986"/>
      <c r="AC131" s="986"/>
      <c r="AD131" s="986"/>
      <c r="AE131" s="987"/>
      <c r="AF131" s="985">
        <v>6129236</v>
      </c>
      <c r="AG131" s="986"/>
      <c r="AH131" s="986"/>
      <c r="AI131" s="986"/>
      <c r="AJ131" s="987"/>
      <c r="AK131" s="985">
        <v>6226268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5.866487308</v>
      </c>
      <c r="AB132" s="1097"/>
      <c r="AC132" s="1097"/>
      <c r="AD132" s="1097"/>
      <c r="AE132" s="1098"/>
      <c r="AF132" s="1099">
        <v>8.6010842079999996</v>
      </c>
      <c r="AG132" s="1097"/>
      <c r="AH132" s="1097"/>
      <c r="AI132" s="1097"/>
      <c r="AJ132" s="1098"/>
      <c r="AK132" s="1099">
        <v>7.735323953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6.7</v>
      </c>
      <c r="AB133" s="1080"/>
      <c r="AC133" s="1080"/>
      <c r="AD133" s="1080"/>
      <c r="AE133" s="1081"/>
      <c r="AF133" s="1079">
        <v>7.1</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9HZxUsGcBAPhnzo8BI/+pslyUuySDtaeBJzR9WrYCtc583blY6npiqv732sNkKvLRzSEqQ28iuG0IlV5xA5iQ==" saltValue="yo+eklvIFM78M+HmoF5e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DiMYpHrEPwQbq1wUCvk2arEATH/VrxnETMgYCWdCjzik8xeQn+A6Huya9NeZrbJpXTeVcm4cgG8GFgkjD7IQ==" saltValue="HR+Wn5QU/57OFHjgvNFrI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uifcCVyvbxVgT1SMKweTvi3kg1N4Ep/SHsR4WYZYfCQ1ljP8D6AtrAYOT5w3xwIwgIELTSUrd92WAuZfh4cmg==" saltValue="qBKdIS0Q8I4nM/d1MhRa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2150794</v>
      </c>
      <c r="AP9" s="281">
        <v>92727</v>
      </c>
      <c r="AQ9" s="282">
        <v>67248</v>
      </c>
      <c r="AR9" s="283">
        <v>37.9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427401</v>
      </c>
      <c r="AP10" s="284">
        <v>18426</v>
      </c>
      <c r="AQ10" s="285">
        <v>9038</v>
      </c>
      <c r="AR10" s="286">
        <v>103.9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8993</v>
      </c>
      <c r="AP11" s="284">
        <v>388</v>
      </c>
      <c r="AQ11" s="285">
        <v>320</v>
      </c>
      <c r="AR11" s="286">
        <v>21.3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64028</v>
      </c>
      <c r="AP13" s="284">
        <v>2760</v>
      </c>
      <c r="AQ13" s="285">
        <v>2764</v>
      </c>
      <c r="AR13" s="286">
        <v>-0.1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11794</v>
      </c>
      <c r="AP14" s="284">
        <v>508</v>
      </c>
      <c r="AQ14" s="285">
        <v>1165</v>
      </c>
      <c r="AR14" s="286">
        <v>-56.4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-149496</v>
      </c>
      <c r="AP15" s="284">
        <v>-6445</v>
      </c>
      <c r="AQ15" s="285">
        <v>-3941</v>
      </c>
      <c r="AR15" s="286">
        <v>63.5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2513514</v>
      </c>
      <c r="AP16" s="284">
        <v>108364</v>
      </c>
      <c r="AQ16" s="285">
        <v>76616</v>
      </c>
      <c r="AR16" s="286">
        <v>41.4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8.49</v>
      </c>
      <c r="AP21" s="298">
        <v>6.73</v>
      </c>
      <c r="AQ21" s="299">
        <v>1.76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95.2</v>
      </c>
      <c r="AP22" s="303">
        <v>96.9</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1118858</v>
      </c>
      <c r="AP32" s="312">
        <v>48237</v>
      </c>
      <c r="AQ32" s="313">
        <v>33390</v>
      </c>
      <c r="AR32" s="314">
        <v>44.5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418328</v>
      </c>
      <c r="AP35" s="312">
        <v>18035</v>
      </c>
      <c r="AQ35" s="313">
        <v>8851</v>
      </c>
      <c r="AR35" s="314">
        <v>103.8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46611</v>
      </c>
      <c r="AP36" s="312">
        <v>2010</v>
      </c>
      <c r="AQ36" s="313">
        <v>2033</v>
      </c>
      <c r="AR36" s="314">
        <v>-1.1000000000000001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1481</v>
      </c>
      <c r="AP37" s="312">
        <v>64</v>
      </c>
      <c r="AQ37" s="313">
        <v>640</v>
      </c>
      <c r="AR37" s="314">
        <v>-90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-138544</v>
      </c>
      <c r="AP39" s="312">
        <v>-5973</v>
      </c>
      <c r="AQ39" s="313">
        <v>-3025</v>
      </c>
      <c r="AR39" s="314">
        <v>97.5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-965112</v>
      </c>
      <c r="AP40" s="312">
        <v>-41609</v>
      </c>
      <c r="AQ40" s="313">
        <v>-26876</v>
      </c>
      <c r="AR40" s="314">
        <v>54.8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481622</v>
      </c>
      <c r="AP41" s="312">
        <v>20764</v>
      </c>
      <c r="AQ41" s="313">
        <v>15015</v>
      </c>
      <c r="AR41" s="314">
        <v>38.299999999999997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1593173</v>
      </c>
      <c r="AN51" s="334">
        <v>65307</v>
      </c>
      <c r="AO51" s="335">
        <v>73.599999999999994</v>
      </c>
      <c r="AP51" s="336">
        <v>51264</v>
      </c>
      <c r="AQ51" s="337">
        <v>8.1999999999999993</v>
      </c>
      <c r="AR51" s="338">
        <v>65.400000000000006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432622</v>
      </c>
      <c r="AN52" s="342">
        <v>17734</v>
      </c>
      <c r="AO52" s="343">
        <v>-9.3000000000000007</v>
      </c>
      <c r="AP52" s="344">
        <v>26040</v>
      </c>
      <c r="AQ52" s="345">
        <v>4.5</v>
      </c>
      <c r="AR52" s="346">
        <v>-13.8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1582894</v>
      </c>
      <c r="AN53" s="334">
        <v>65374</v>
      </c>
      <c r="AO53" s="335">
        <v>0.1</v>
      </c>
      <c r="AP53" s="336">
        <v>52068</v>
      </c>
      <c r="AQ53" s="337">
        <v>1.6</v>
      </c>
      <c r="AR53" s="338">
        <v>-1.5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841394</v>
      </c>
      <c r="AN54" s="342">
        <v>34750</v>
      </c>
      <c r="AO54" s="343">
        <v>96</v>
      </c>
      <c r="AP54" s="344">
        <v>26936</v>
      </c>
      <c r="AQ54" s="345">
        <v>3.4</v>
      </c>
      <c r="AR54" s="346">
        <v>92.6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903222</v>
      </c>
      <c r="AN55" s="334">
        <v>37879</v>
      </c>
      <c r="AO55" s="335">
        <v>-42.1</v>
      </c>
      <c r="AP55" s="336">
        <v>47161</v>
      </c>
      <c r="AQ55" s="337">
        <v>-9.4</v>
      </c>
      <c r="AR55" s="338">
        <v>-32.700000000000003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478321</v>
      </c>
      <c r="AN56" s="342">
        <v>20060</v>
      </c>
      <c r="AO56" s="343">
        <v>-42.3</v>
      </c>
      <c r="AP56" s="344">
        <v>24595</v>
      </c>
      <c r="AQ56" s="345">
        <v>-8.6999999999999993</v>
      </c>
      <c r="AR56" s="346">
        <v>-33.6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1143127</v>
      </c>
      <c r="AN57" s="334">
        <v>48679</v>
      </c>
      <c r="AO57" s="335">
        <v>28.5</v>
      </c>
      <c r="AP57" s="336">
        <v>43423</v>
      </c>
      <c r="AQ57" s="337">
        <v>-7.9</v>
      </c>
      <c r="AR57" s="338">
        <v>36.4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476657</v>
      </c>
      <c r="AN58" s="342">
        <v>20298</v>
      </c>
      <c r="AO58" s="343">
        <v>1.2</v>
      </c>
      <c r="AP58" s="344">
        <v>22207</v>
      </c>
      <c r="AQ58" s="345">
        <v>-9.6999999999999993</v>
      </c>
      <c r="AR58" s="346">
        <v>10.9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927606</v>
      </c>
      <c r="AN59" s="334">
        <v>39992</v>
      </c>
      <c r="AO59" s="335">
        <v>-17.8</v>
      </c>
      <c r="AP59" s="336">
        <v>45265</v>
      </c>
      <c r="AQ59" s="337">
        <v>4.2</v>
      </c>
      <c r="AR59" s="338">
        <v>-22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388540</v>
      </c>
      <c r="AN60" s="342">
        <v>16751</v>
      </c>
      <c r="AO60" s="343">
        <v>-17.5</v>
      </c>
      <c r="AP60" s="344">
        <v>22600</v>
      </c>
      <c r="AQ60" s="345">
        <v>1.8</v>
      </c>
      <c r="AR60" s="346">
        <v>-19.3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1230004</v>
      </c>
      <c r="AN61" s="349">
        <v>51446</v>
      </c>
      <c r="AO61" s="350">
        <v>8.5</v>
      </c>
      <c r="AP61" s="351">
        <v>47836</v>
      </c>
      <c r="AQ61" s="352">
        <v>-0.7</v>
      </c>
      <c r="AR61" s="338">
        <v>9.1999999999999993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523507</v>
      </c>
      <c r="AN62" s="342">
        <v>21919</v>
      </c>
      <c r="AO62" s="343">
        <v>5.6</v>
      </c>
      <c r="AP62" s="344">
        <v>24476</v>
      </c>
      <c r="AQ62" s="345">
        <v>-1.7</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N8bSpgvOmEFJetn24NGVpg/4Lq+mZWuWFpENR17AgW67BQxNi3GgW473EdZ7cY/Dax7z850MMM6uiuppWfgxg==" saltValue="9SRTvebrllZPnUspqr5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MgfYduvCgV1JVwSnv9YXxQtH5JB5CETt30EeoFkehTOZ4du9Fo9OwtSyqlUv5fcL756daw4hW+VOWdp1MkVssQ==" saltValue="3xU8ow0EQR/RWlfCz0VK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NL6uJTQ68QqoTAnAovhlAy5Cl406xFJOpQVrCRiXeOrHkFejy1W0S66FMIAb42YRynIZKqYU3Q1Bt/KKKY8HQQ==" saltValue="jDDtdj24rvR8MJ0cRiY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21.48</v>
      </c>
      <c r="G47" s="12">
        <v>22.21</v>
      </c>
      <c r="H47" s="12">
        <v>22.53</v>
      </c>
      <c r="I47" s="12">
        <v>23.04</v>
      </c>
      <c r="J47" s="13">
        <v>24.68</v>
      </c>
    </row>
    <row r="48" spans="2:10" ht="57.75" customHeight="1" x14ac:dyDescent="0.15">
      <c r="B48" s="14"/>
      <c r="C48" s="1141" t="s">
        <v>4</v>
      </c>
      <c r="D48" s="1141"/>
      <c r="E48" s="1142"/>
      <c r="F48" s="15">
        <v>2.4900000000000002</v>
      </c>
      <c r="G48" s="16">
        <v>2.78</v>
      </c>
      <c r="H48" s="16">
        <v>4.3899999999999997</v>
      </c>
      <c r="I48" s="16">
        <v>4.92</v>
      </c>
      <c r="J48" s="17">
        <v>3.67</v>
      </c>
    </row>
    <row r="49" spans="2:10" ht="57.75" customHeight="1" thickBot="1" x14ac:dyDescent="0.2">
      <c r="B49" s="18"/>
      <c r="C49" s="1143" t="s">
        <v>5</v>
      </c>
      <c r="D49" s="1143"/>
      <c r="E49" s="1144"/>
      <c r="F49" s="19">
        <v>4.43</v>
      </c>
      <c r="G49" s="20">
        <v>0.25</v>
      </c>
      <c r="H49" s="20">
        <v>1.44</v>
      </c>
      <c r="I49" s="20" t="s">
        <v>530</v>
      </c>
      <c r="J49" s="21" t="s">
        <v>531</v>
      </c>
    </row>
    <row r="50" spans="2:10" x14ac:dyDescent="0.15"/>
  </sheetData>
  <sheetProtection algorithmName="SHA-512" hashValue="Gqi9TkVOXE3Ha/e7A7P4otzZNYQSEZ8lt1yOVqHer9EMdDGIswUqNHVrrmT8SbP3VK92RlhXYkb+8JSWWm0bBA==" saltValue="FZrfZf5wMlV6JBW31Oxr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2.48</v>
      </c>
      <c r="G34" s="33">
        <v>2.78</v>
      </c>
      <c r="H34" s="33">
        <v>4.38</v>
      </c>
      <c r="I34" s="33">
        <v>4.92</v>
      </c>
      <c r="J34" s="34">
        <v>3.66</v>
      </c>
      <c r="K34" s="22"/>
      <c r="L34" s="22"/>
      <c r="M34" s="22"/>
      <c r="N34" s="22"/>
      <c r="O34" s="22"/>
      <c r="P34" s="22"/>
    </row>
    <row r="35" spans="1:16" ht="39" customHeight="1" x14ac:dyDescent="0.15">
      <c r="A35" s="22"/>
      <c r="B35" s="35"/>
      <c r="C35" s="1145" t="s">
        <v>533</v>
      </c>
      <c r="D35" s="1146"/>
      <c r="E35" s="1147"/>
      <c r="F35" s="36">
        <v>4.83</v>
      </c>
      <c r="G35" s="37">
        <v>4.4000000000000004</v>
      </c>
      <c r="H35" s="37">
        <v>3.75</v>
      </c>
      <c r="I35" s="37">
        <v>3.12</v>
      </c>
      <c r="J35" s="38">
        <v>2.2999999999999998</v>
      </c>
      <c r="K35" s="22"/>
      <c r="L35" s="22"/>
      <c r="M35" s="22"/>
      <c r="N35" s="22"/>
      <c r="O35" s="22"/>
      <c r="P35" s="22"/>
    </row>
    <row r="36" spans="1:16" ht="39" customHeight="1" x14ac:dyDescent="0.15">
      <c r="A36" s="22"/>
      <c r="B36" s="35"/>
      <c r="C36" s="1145" t="s">
        <v>534</v>
      </c>
      <c r="D36" s="1146"/>
      <c r="E36" s="1147"/>
      <c r="F36" s="36">
        <v>2.66</v>
      </c>
      <c r="G36" s="37">
        <v>1.47</v>
      </c>
      <c r="H36" s="37">
        <v>1.9</v>
      </c>
      <c r="I36" s="37">
        <v>2.31</v>
      </c>
      <c r="J36" s="38">
        <v>2.0699999999999998</v>
      </c>
      <c r="K36" s="22"/>
      <c r="L36" s="22"/>
      <c r="M36" s="22"/>
      <c r="N36" s="22"/>
      <c r="O36" s="22"/>
      <c r="P36" s="22"/>
    </row>
    <row r="37" spans="1:16" ht="39" customHeight="1" x14ac:dyDescent="0.15">
      <c r="A37" s="22"/>
      <c r="B37" s="35"/>
      <c r="C37" s="1145" t="s">
        <v>535</v>
      </c>
      <c r="D37" s="1146"/>
      <c r="E37" s="1147"/>
      <c r="F37" s="36" t="s">
        <v>487</v>
      </c>
      <c r="G37" s="37">
        <v>0.95</v>
      </c>
      <c r="H37" s="37">
        <v>5.19</v>
      </c>
      <c r="I37" s="37">
        <v>2.48</v>
      </c>
      <c r="J37" s="38">
        <v>1.56</v>
      </c>
      <c r="K37" s="22"/>
      <c r="L37" s="22"/>
      <c r="M37" s="22"/>
      <c r="N37" s="22"/>
      <c r="O37" s="22"/>
      <c r="P37" s="22"/>
    </row>
    <row r="38" spans="1:16" ht="39" customHeight="1" x14ac:dyDescent="0.15">
      <c r="A38" s="22"/>
      <c r="B38" s="35"/>
      <c r="C38" s="1145" t="s">
        <v>536</v>
      </c>
      <c r="D38" s="1146"/>
      <c r="E38" s="1147"/>
      <c r="F38" s="36">
        <v>1.28</v>
      </c>
      <c r="G38" s="37">
        <v>1.78</v>
      </c>
      <c r="H38" s="37">
        <v>0.89</v>
      </c>
      <c r="I38" s="37">
        <v>1.2</v>
      </c>
      <c r="J38" s="38">
        <v>0.85</v>
      </c>
      <c r="K38" s="22"/>
      <c r="L38" s="22"/>
      <c r="M38" s="22"/>
      <c r="N38" s="22"/>
      <c r="O38" s="22"/>
      <c r="P38" s="22"/>
    </row>
    <row r="39" spans="1:16" ht="39" customHeight="1" x14ac:dyDescent="0.15">
      <c r="A39" s="22"/>
      <c r="B39" s="35"/>
      <c r="C39" s="1145" t="s">
        <v>537</v>
      </c>
      <c r="D39" s="1146"/>
      <c r="E39" s="1147"/>
      <c r="F39" s="36">
        <v>0.45</v>
      </c>
      <c r="G39" s="37">
        <v>0.74</v>
      </c>
      <c r="H39" s="37">
        <v>0.28999999999999998</v>
      </c>
      <c r="I39" s="37">
        <v>0.14000000000000001</v>
      </c>
      <c r="J39" s="38">
        <v>0.41</v>
      </c>
      <c r="K39" s="22"/>
      <c r="L39" s="22"/>
      <c r="M39" s="22"/>
      <c r="N39" s="22"/>
      <c r="O39" s="22"/>
      <c r="P39" s="22"/>
    </row>
    <row r="40" spans="1:16" ht="39" customHeight="1" x14ac:dyDescent="0.15">
      <c r="A40" s="22"/>
      <c r="B40" s="35"/>
      <c r="C40" s="1145" t="s">
        <v>538</v>
      </c>
      <c r="D40" s="1146"/>
      <c r="E40" s="1147"/>
      <c r="F40" s="36">
        <v>0.01</v>
      </c>
      <c r="G40" s="37">
        <v>0.02</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0.06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DBKbtQ8V8nXfNlHSOdOlhupkMYSdtJTtgZ8rKmH0Hs+3wv5VL+BKYNyZd4kPhDqh1RsQQIGC1flp5vqGNKH5g==" saltValue="BeZbi9IfsRQ56nRdAWWW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1280</v>
      </c>
      <c r="L45" s="60">
        <v>1184</v>
      </c>
      <c r="M45" s="60">
        <v>1090</v>
      </c>
      <c r="N45" s="60">
        <v>1148</v>
      </c>
      <c r="O45" s="61">
        <v>1119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416</v>
      </c>
      <c r="L48" s="64">
        <v>415</v>
      </c>
      <c r="M48" s="64">
        <v>402</v>
      </c>
      <c r="N48" s="64">
        <v>424</v>
      </c>
      <c r="O48" s="65">
        <v>418</v>
      </c>
      <c r="P48" s="48"/>
      <c r="Q48" s="48"/>
      <c r="R48" s="48"/>
      <c r="S48" s="48"/>
      <c r="T48" s="48"/>
      <c r="U48" s="48"/>
    </row>
    <row r="49" spans="1:21" ht="30.75" customHeight="1" x14ac:dyDescent="0.15">
      <c r="A49" s="48"/>
      <c r="B49" s="1155"/>
      <c r="C49" s="1156"/>
      <c r="D49" s="62"/>
      <c r="E49" s="1161" t="s">
        <v>14</v>
      </c>
      <c r="F49" s="1161"/>
      <c r="G49" s="1161"/>
      <c r="H49" s="1161"/>
      <c r="I49" s="1161"/>
      <c r="J49" s="1162"/>
      <c r="K49" s="63">
        <v>42</v>
      </c>
      <c r="L49" s="64">
        <v>35</v>
      </c>
      <c r="M49" s="64">
        <v>40</v>
      </c>
      <c r="N49" s="64">
        <v>47</v>
      </c>
      <c r="O49" s="65">
        <v>47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13</v>
      </c>
      <c r="L50" s="64">
        <v>14</v>
      </c>
      <c r="M50" s="64">
        <v>2</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1318</v>
      </c>
      <c r="L52" s="64">
        <v>1235</v>
      </c>
      <c r="M52" s="64">
        <v>1163</v>
      </c>
      <c r="N52" s="64">
        <v>1092</v>
      </c>
      <c r="O52" s="65">
        <v>1104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433</v>
      </c>
      <c r="L53" s="69">
        <v>413</v>
      </c>
      <c r="M53" s="69">
        <v>371</v>
      </c>
      <c r="N53" s="69">
        <v>528</v>
      </c>
      <c r="O53" s="70">
        <v>481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WBwOlNOUxnah4XXOCz1t0EJ3Upq1aCSnVaTYh13dbCDaP1X8rTkDDZBKKCGOe7XKySyJyio9iy6y5eSXOfK8g==" saltValue="IB3phaav5oH7fa7+yQku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10919</v>
      </c>
      <c r="J41" s="356">
        <v>10727</v>
      </c>
      <c r="K41" s="356">
        <v>10488</v>
      </c>
      <c r="L41" s="356">
        <v>10149</v>
      </c>
      <c r="M41" s="357">
        <v>9760</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6219</v>
      </c>
      <c r="J43" s="359">
        <v>6031</v>
      </c>
      <c r="K43" s="359">
        <v>5775</v>
      </c>
      <c r="L43" s="359">
        <v>6163</v>
      </c>
      <c r="M43" s="360">
        <v>6456</v>
      </c>
    </row>
    <row r="44" spans="2:13" ht="27.75" customHeight="1" x14ac:dyDescent="0.15">
      <c r="B44" s="1186"/>
      <c r="C44" s="1187"/>
      <c r="D44" s="106"/>
      <c r="E44" s="1192" t="s">
        <v>34</v>
      </c>
      <c r="F44" s="1192"/>
      <c r="G44" s="1192"/>
      <c r="H44" s="1193"/>
      <c r="I44" s="358">
        <v>213</v>
      </c>
      <c r="J44" s="359">
        <v>250</v>
      </c>
      <c r="K44" s="359">
        <v>288</v>
      </c>
      <c r="L44" s="359">
        <v>290</v>
      </c>
      <c r="M44" s="360">
        <v>463</v>
      </c>
    </row>
    <row r="45" spans="2:13" ht="27.75" customHeight="1" x14ac:dyDescent="0.15">
      <c r="B45" s="1186"/>
      <c r="C45" s="1187"/>
      <c r="D45" s="106"/>
      <c r="E45" s="1192" t="s">
        <v>35</v>
      </c>
      <c r="F45" s="1192"/>
      <c r="G45" s="1192"/>
      <c r="H45" s="1193"/>
      <c r="I45" s="358">
        <v>1984</v>
      </c>
      <c r="J45" s="359">
        <v>1904</v>
      </c>
      <c r="K45" s="359">
        <v>1838</v>
      </c>
      <c r="L45" s="359">
        <v>1778</v>
      </c>
      <c r="M45" s="360">
        <v>1705</v>
      </c>
    </row>
    <row r="46" spans="2:13" ht="27.75" customHeight="1" x14ac:dyDescent="0.15">
      <c r="B46" s="1186"/>
      <c r="C46" s="1187"/>
      <c r="D46" s="107"/>
      <c r="E46" s="1192" t="s">
        <v>36</v>
      </c>
      <c r="F46" s="1192"/>
      <c r="G46" s="1192"/>
      <c r="H46" s="1193"/>
      <c r="I46" s="358">
        <v>0</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3575</v>
      </c>
      <c r="J50" s="359">
        <v>3637</v>
      </c>
      <c r="K50" s="359">
        <v>4164</v>
      </c>
      <c r="L50" s="359">
        <v>4280</v>
      </c>
      <c r="M50" s="360">
        <v>4437</v>
      </c>
    </row>
    <row r="51" spans="2:13" ht="27.75" customHeight="1" x14ac:dyDescent="0.15">
      <c r="B51" s="1186"/>
      <c r="C51" s="1187"/>
      <c r="D51" s="106"/>
      <c r="E51" s="1192" t="s">
        <v>42</v>
      </c>
      <c r="F51" s="1192"/>
      <c r="G51" s="1192"/>
      <c r="H51" s="1193"/>
      <c r="I51" s="358">
        <v>1795</v>
      </c>
      <c r="J51" s="359">
        <v>2067</v>
      </c>
      <c r="K51" s="359">
        <v>1991</v>
      </c>
      <c r="L51" s="359">
        <v>2034</v>
      </c>
      <c r="M51" s="360">
        <v>2047</v>
      </c>
    </row>
    <row r="52" spans="2:13" ht="27.75" customHeight="1" x14ac:dyDescent="0.15">
      <c r="B52" s="1188"/>
      <c r="C52" s="1189"/>
      <c r="D52" s="106"/>
      <c r="E52" s="1192" t="s">
        <v>43</v>
      </c>
      <c r="F52" s="1192"/>
      <c r="G52" s="1192"/>
      <c r="H52" s="1193"/>
      <c r="I52" s="358">
        <v>11800</v>
      </c>
      <c r="J52" s="359">
        <v>11615</v>
      </c>
      <c r="K52" s="359">
        <v>11335</v>
      </c>
      <c r="L52" s="359">
        <v>10850</v>
      </c>
      <c r="M52" s="360">
        <v>10289</v>
      </c>
    </row>
    <row r="53" spans="2:13" ht="27.75" customHeight="1" thickBot="1" x14ac:dyDescent="0.2">
      <c r="B53" s="1199" t="s">
        <v>19</v>
      </c>
      <c r="C53" s="1200"/>
      <c r="D53" s="110"/>
      <c r="E53" s="1201" t="s">
        <v>44</v>
      </c>
      <c r="F53" s="1201"/>
      <c r="G53" s="1201"/>
      <c r="H53" s="1202"/>
      <c r="I53" s="361">
        <v>2165</v>
      </c>
      <c r="J53" s="362">
        <v>1593</v>
      </c>
      <c r="K53" s="362">
        <v>899</v>
      </c>
      <c r="L53" s="362">
        <v>1215</v>
      </c>
      <c r="M53" s="363">
        <v>1614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8xwztPetK4tE9YYSmixR+c8l8RCaC51K713+bCC2WhKpuPHU/VFGaRWshfLoUVRzLp1D1o5rOYZAGKLSrxHjg==" saltValue="N4ol1GYXJvsQqCFWQPA3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1660</v>
      </c>
      <c r="G55" s="122">
        <v>1633</v>
      </c>
      <c r="H55" s="123">
        <v>1775</v>
      </c>
    </row>
    <row r="56" spans="2:8" ht="52.5" customHeight="1" x14ac:dyDescent="0.15">
      <c r="B56" s="124"/>
      <c r="C56" s="1213" t="s">
        <v>47</v>
      </c>
      <c r="D56" s="1213"/>
      <c r="E56" s="1214"/>
      <c r="F56" s="125">
        <v>237</v>
      </c>
      <c r="G56" s="125">
        <v>276</v>
      </c>
      <c r="H56" s="126">
        <v>326</v>
      </c>
    </row>
    <row r="57" spans="2:8" ht="53.25" customHeight="1" x14ac:dyDescent="0.15">
      <c r="B57" s="124"/>
      <c r="C57" s="1215" t="s">
        <v>48</v>
      </c>
      <c r="D57" s="1215"/>
      <c r="E57" s="1216"/>
      <c r="F57" s="127">
        <v>1562</v>
      </c>
      <c r="G57" s="127">
        <v>1637</v>
      </c>
      <c r="H57" s="128">
        <v>1691</v>
      </c>
    </row>
    <row r="58" spans="2:8" ht="45.75" customHeight="1" x14ac:dyDescent="0.15">
      <c r="B58" s="129"/>
      <c r="C58" s="1203" t="s">
        <v>552</v>
      </c>
      <c r="D58" s="1204"/>
      <c r="E58" s="1205"/>
      <c r="F58" s="130">
        <v>479</v>
      </c>
      <c r="G58" s="130">
        <v>550</v>
      </c>
      <c r="H58" s="131">
        <v>615</v>
      </c>
    </row>
    <row r="59" spans="2:8" ht="45.75" customHeight="1" x14ac:dyDescent="0.15">
      <c r="B59" s="129"/>
      <c r="C59" s="1203" t="s">
        <v>553</v>
      </c>
      <c r="D59" s="1204"/>
      <c r="E59" s="1205"/>
      <c r="F59" s="130">
        <v>644</v>
      </c>
      <c r="G59" s="130">
        <v>595</v>
      </c>
      <c r="H59" s="131">
        <v>545</v>
      </c>
    </row>
    <row r="60" spans="2:8" ht="45.75" customHeight="1" x14ac:dyDescent="0.15">
      <c r="B60" s="129"/>
      <c r="C60" s="1203" t="s">
        <v>554</v>
      </c>
      <c r="D60" s="1204"/>
      <c r="E60" s="1205"/>
      <c r="F60" s="130">
        <v>88</v>
      </c>
      <c r="G60" s="130">
        <v>101</v>
      </c>
      <c r="H60" s="131">
        <v>119</v>
      </c>
    </row>
    <row r="61" spans="2:8" ht="45.75" customHeight="1" x14ac:dyDescent="0.15">
      <c r="B61" s="129"/>
      <c r="C61" s="1203" t="s">
        <v>555</v>
      </c>
      <c r="D61" s="1204"/>
      <c r="E61" s="1205"/>
      <c r="F61" s="130">
        <v>92</v>
      </c>
      <c r="G61" s="130">
        <v>85</v>
      </c>
      <c r="H61" s="131">
        <v>75</v>
      </c>
    </row>
    <row r="62" spans="2:8" ht="45.75" customHeight="1" thickBot="1" x14ac:dyDescent="0.2">
      <c r="B62" s="132"/>
      <c r="C62" s="1206" t="s">
        <v>556</v>
      </c>
      <c r="D62" s="1207"/>
      <c r="E62" s="1208"/>
      <c r="F62" s="133">
        <v>20</v>
      </c>
      <c r="G62" s="133">
        <v>46</v>
      </c>
      <c r="H62" s="134">
        <v>74</v>
      </c>
    </row>
    <row r="63" spans="2:8" ht="52.5" customHeight="1" thickBot="1" x14ac:dyDescent="0.2">
      <c r="B63" s="135"/>
      <c r="C63" s="1209" t="s">
        <v>49</v>
      </c>
      <c r="D63" s="1209"/>
      <c r="E63" s="1210"/>
      <c r="F63" s="136">
        <v>3459</v>
      </c>
      <c r="G63" s="136">
        <v>3547</v>
      </c>
      <c r="H63" s="137">
        <v>3792</v>
      </c>
    </row>
    <row r="64" spans="2:8" x14ac:dyDescent="0.15"/>
  </sheetData>
  <sheetProtection algorithmName="SHA-512" hashValue="bi93r3rzxypq242woaei4m5J9ZBF5KcUnAPQBs1ngXvSj6fMeqE/rFfeMKGNQoBwb0pguC40okCHDiVRgg1Smg==" saltValue="frbei9bXKQLr1cnSXy8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65307</v>
      </c>
      <c r="E3" s="156"/>
      <c r="F3" s="157">
        <v>51264</v>
      </c>
      <c r="G3" s="158"/>
      <c r="H3" s="159"/>
    </row>
    <row r="4" spans="1:8" x14ac:dyDescent="0.15">
      <c r="A4" s="160"/>
      <c r="B4" s="161"/>
      <c r="C4" s="162"/>
      <c r="D4" s="163">
        <v>17734</v>
      </c>
      <c r="E4" s="164"/>
      <c r="F4" s="165">
        <v>26040</v>
      </c>
      <c r="G4" s="166"/>
      <c r="H4" s="167"/>
    </row>
    <row r="5" spans="1:8" x14ac:dyDescent="0.15">
      <c r="A5" s="148" t="s">
        <v>519</v>
      </c>
      <c r="B5" s="153"/>
      <c r="C5" s="154"/>
      <c r="D5" s="155">
        <v>65374</v>
      </c>
      <c r="E5" s="156"/>
      <c r="F5" s="157">
        <v>52068</v>
      </c>
      <c r="G5" s="158"/>
      <c r="H5" s="159"/>
    </row>
    <row r="6" spans="1:8" x14ac:dyDescent="0.15">
      <c r="A6" s="160"/>
      <c r="B6" s="161"/>
      <c r="C6" s="162"/>
      <c r="D6" s="163">
        <v>34750</v>
      </c>
      <c r="E6" s="164"/>
      <c r="F6" s="165">
        <v>26936</v>
      </c>
      <c r="G6" s="166"/>
      <c r="H6" s="167"/>
    </row>
    <row r="7" spans="1:8" x14ac:dyDescent="0.15">
      <c r="A7" s="148" t="s">
        <v>520</v>
      </c>
      <c r="B7" s="153"/>
      <c r="C7" s="154"/>
      <c r="D7" s="155">
        <v>37879</v>
      </c>
      <c r="E7" s="156"/>
      <c r="F7" s="157">
        <v>47161</v>
      </c>
      <c r="G7" s="158"/>
      <c r="H7" s="159"/>
    </row>
    <row r="8" spans="1:8" x14ac:dyDescent="0.15">
      <c r="A8" s="160"/>
      <c r="B8" s="161"/>
      <c r="C8" s="162"/>
      <c r="D8" s="163">
        <v>20060</v>
      </c>
      <c r="E8" s="164"/>
      <c r="F8" s="165">
        <v>24595</v>
      </c>
      <c r="G8" s="166"/>
      <c r="H8" s="167"/>
    </row>
    <row r="9" spans="1:8" x14ac:dyDescent="0.15">
      <c r="A9" s="148" t="s">
        <v>521</v>
      </c>
      <c r="B9" s="153"/>
      <c r="C9" s="154"/>
      <c r="D9" s="155">
        <v>48679</v>
      </c>
      <c r="E9" s="156"/>
      <c r="F9" s="157">
        <v>43423</v>
      </c>
      <c r="G9" s="158"/>
      <c r="H9" s="159"/>
    </row>
    <row r="10" spans="1:8" x14ac:dyDescent="0.15">
      <c r="A10" s="160"/>
      <c r="B10" s="161"/>
      <c r="C10" s="162"/>
      <c r="D10" s="163">
        <v>20298</v>
      </c>
      <c r="E10" s="164"/>
      <c r="F10" s="165">
        <v>22207</v>
      </c>
      <c r="G10" s="166"/>
      <c r="H10" s="167"/>
    </row>
    <row r="11" spans="1:8" x14ac:dyDescent="0.15">
      <c r="A11" s="148" t="s">
        <v>522</v>
      </c>
      <c r="B11" s="153"/>
      <c r="C11" s="154"/>
      <c r="D11" s="155">
        <v>39992</v>
      </c>
      <c r="E11" s="156"/>
      <c r="F11" s="157">
        <v>45265</v>
      </c>
      <c r="G11" s="158"/>
      <c r="H11" s="159"/>
    </row>
    <row r="12" spans="1:8" x14ac:dyDescent="0.15">
      <c r="A12" s="160"/>
      <c r="B12" s="161"/>
      <c r="C12" s="168"/>
      <c r="D12" s="163">
        <v>16751</v>
      </c>
      <c r="E12" s="164"/>
      <c r="F12" s="165">
        <v>22600</v>
      </c>
      <c r="G12" s="166"/>
      <c r="H12" s="167"/>
    </row>
    <row r="13" spans="1:8" x14ac:dyDescent="0.15">
      <c r="A13" s="148"/>
      <c r="B13" s="153"/>
      <c r="C13" s="169"/>
      <c r="D13" s="170">
        <v>51446</v>
      </c>
      <c r="E13" s="171"/>
      <c r="F13" s="172">
        <v>47836</v>
      </c>
      <c r="G13" s="173"/>
      <c r="H13" s="159"/>
    </row>
    <row r="14" spans="1:8" x14ac:dyDescent="0.15">
      <c r="A14" s="160"/>
      <c r="B14" s="161"/>
      <c r="C14" s="162"/>
      <c r="D14" s="163">
        <v>21919</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2.4900000000000002</v>
      </c>
      <c r="C19" s="174">
        <f>ROUND(VALUE(SUBSTITUTE(実質収支比率等に係る経年分析!G$48,"▲","-")),2)</f>
        <v>2.78</v>
      </c>
      <c r="D19" s="174">
        <f>ROUND(VALUE(SUBSTITUTE(実質収支比率等に係る経年分析!H$48,"▲","-")),2)</f>
        <v>4.3899999999999997</v>
      </c>
      <c r="E19" s="174">
        <f>ROUND(VALUE(SUBSTITUTE(実質収支比率等に係る経年分析!I$48,"▲","-")),2)</f>
        <v>4.92</v>
      </c>
      <c r="F19" s="174">
        <f>ROUND(VALUE(SUBSTITUTE(実質収支比率等に係る経年分析!J$48,"▲","-")),2)</f>
        <v>3.67</v>
      </c>
    </row>
    <row r="20" spans="1:11" x14ac:dyDescent="0.15">
      <c r="A20" s="174" t="s">
        <v>53</v>
      </c>
      <c r="B20" s="174">
        <f>ROUND(VALUE(SUBSTITUTE(実質収支比率等に係る経年分析!F$47,"▲","-")),2)</f>
        <v>21.48</v>
      </c>
      <c r="C20" s="174">
        <f>ROUND(VALUE(SUBSTITUTE(実質収支比率等に係る経年分析!G$47,"▲","-")),2)</f>
        <v>22.21</v>
      </c>
      <c r="D20" s="174">
        <f>ROUND(VALUE(SUBSTITUTE(実質収支比率等に係る経年分析!H$47,"▲","-")),2)</f>
        <v>22.53</v>
      </c>
      <c r="E20" s="174">
        <f>ROUND(VALUE(SUBSTITUTE(実質収支比率等に係る経年分析!I$47,"▲","-")),2)</f>
        <v>23.04</v>
      </c>
      <c r="F20" s="174">
        <f>ROUND(VALUE(SUBSTITUTE(実質収支比率等に係る経年分析!J$47,"▲","-")),2)</f>
        <v>24.68</v>
      </c>
    </row>
    <row r="21" spans="1:11" x14ac:dyDescent="0.15">
      <c r="A21" s="174" t="s">
        <v>54</v>
      </c>
      <c r="B21" s="174">
        <f>IF(ISNUMBER(VALUE(SUBSTITUTE(実質収支比率等に係る経年分析!F$49,"▲","-"))),ROUND(VALUE(SUBSTITUTE(実質収支比率等に係る経年分析!F$49,"▲","-")),2),NA())</f>
        <v>4.43</v>
      </c>
      <c r="C21" s="174">
        <f>IF(ISNUMBER(VALUE(SUBSTITUTE(実質収支比率等に係る経年分析!G$49,"▲","-"))),ROUND(VALUE(SUBSTITUTE(実質収支比率等に係る経年分析!G$49,"▲","-")),2),NA())</f>
        <v>0.25</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-2.4</v>
      </c>
      <c r="F21" s="174">
        <f>IF(ISNUMBER(VALUE(SUBSTITUTE(実質収支比率等に係る経年分析!J$49,"▲","-"))),ROUND(VALUE(SUBSTITUTE(実質収支比率等に係る経年分析!J$49,"▲","-")),2),NA())</f>
        <v>-1.7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15">
      <c r="A33" s="175" t="str">
        <f>IF(連結実質赤字比率に係る赤字・黒字の構成分析!C$37="",NA(),連結実質赤字比率に係る赤字・黒字の構成分析!C$37)</f>
        <v>美里町下水道事業会計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1.56</v>
      </c>
    </row>
    <row r="34" spans="1:16" x14ac:dyDescent="0.15">
      <c r="A34" s="175" t="str">
        <f>IF(連結実質赤字比率に係る赤字・黒字の構成分析!C$36="",NA(),連結実質赤字比率に係る赤字・黒字の構成分析!C$36)</f>
        <v>美里町病院事業会計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15">
      <c r="A35" s="175" t="str">
        <f>IF(連結実質赤字比率に係る赤字・黒字の構成分析!C$35="",NA(),連結実質赤字比率に係る赤字・黒字の構成分析!C$35)</f>
        <v>美里町水道事業会計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1318</v>
      </c>
      <c r="E42" s="176"/>
      <c r="F42" s="176"/>
      <c r="G42" s="176">
        <f>'実質公債費比率（分子）の構造'!L$52</f>
        <v>1235</v>
      </c>
      <c r="H42" s="176"/>
      <c r="I42" s="176"/>
      <c r="J42" s="176">
        <f>'実質公債費比率（分子）の構造'!M$52</f>
        <v>1163</v>
      </c>
      <c r="K42" s="176"/>
      <c r="L42" s="176"/>
      <c r="M42" s="176">
        <f>'実質公債費比率（分子）の構造'!N$52</f>
        <v>1092</v>
      </c>
      <c r="N42" s="176"/>
      <c r="O42" s="176"/>
      <c r="P42" s="176">
        <f>'実質公債費比率（分子）の構造'!O$52</f>
        <v>1104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14</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42</v>
      </c>
      <c r="C45" s="176"/>
      <c r="D45" s="176"/>
      <c r="E45" s="176">
        <f>'実質公債費比率（分子）の構造'!L$49</f>
        <v>35</v>
      </c>
      <c r="F45" s="176"/>
      <c r="G45" s="176"/>
      <c r="H45" s="176">
        <f>'実質公債費比率（分子）の構造'!M$49</f>
        <v>40</v>
      </c>
      <c r="I45" s="176"/>
      <c r="J45" s="176"/>
      <c r="K45" s="176">
        <f>'実質公債費比率（分子）の構造'!N$49</f>
        <v>47</v>
      </c>
      <c r="L45" s="176"/>
      <c r="M45" s="176"/>
      <c r="N45" s="176">
        <f>'実質公債費比率（分子）の構造'!O$49</f>
        <v>47</v>
      </c>
      <c r="O45" s="176"/>
      <c r="P45" s="176"/>
    </row>
    <row r="46" spans="1:16" x14ac:dyDescent="0.15">
      <c r="A46" s="176" t="s">
        <v>64</v>
      </c>
      <c r="B46" s="176">
        <f>'実質公債費比率（分子）の構造'!K$48</f>
        <v>416</v>
      </c>
      <c r="C46" s="176"/>
      <c r="D46" s="176"/>
      <c r="E46" s="176">
        <f>'実質公債費比率（分子）の構造'!L$48</f>
        <v>415</v>
      </c>
      <c r="F46" s="176"/>
      <c r="G46" s="176"/>
      <c r="H46" s="176">
        <f>'実質公債費比率（分子）の構造'!M$48</f>
        <v>402</v>
      </c>
      <c r="I46" s="176"/>
      <c r="J46" s="176"/>
      <c r="K46" s="176">
        <f>'実質公債費比率（分子）の構造'!N$48</f>
        <v>424</v>
      </c>
      <c r="L46" s="176"/>
      <c r="M46" s="176"/>
      <c r="N46" s="176">
        <f>'実質公債費比率（分子）の構造'!O$48</f>
        <v>418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1280</v>
      </c>
      <c r="C49" s="176"/>
      <c r="D49" s="176"/>
      <c r="E49" s="176">
        <f>'実質公債費比率（分子）の構造'!L$45</f>
        <v>1184</v>
      </c>
      <c r="F49" s="176"/>
      <c r="G49" s="176"/>
      <c r="H49" s="176">
        <f>'実質公債費比率（分子）の構造'!M$45</f>
        <v>1090</v>
      </c>
      <c r="I49" s="176"/>
      <c r="J49" s="176"/>
      <c r="K49" s="176">
        <f>'実質公債費比率（分子）の構造'!N$45</f>
        <v>1148</v>
      </c>
      <c r="L49" s="176"/>
      <c r="M49" s="176"/>
      <c r="N49" s="176">
        <f>'実質公債費比率（分子）の構造'!O$45</f>
        <v>1119</v>
      </c>
      <c r="O49" s="176"/>
      <c r="P49" s="176"/>
    </row>
    <row r="50" spans="1:16" x14ac:dyDescent="0.15">
      <c r="A50" s="176" t="s">
        <v>67</v>
      </c>
      <c r="B50" s="176" t="e">
        <f>NA()</f>
        <v>#N/A</v>
      </c>
      <c r="C50" s="176">
        <f>IF(ISNUMBER('実質公債費比率（分子）の構造'!K$53),'実質公債費比率（分子）の構造'!K$53,NA())</f>
        <v>433</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371</v>
      </c>
      <c r="J50" s="176" t="e">
        <f>NA()</f>
        <v>#N/A</v>
      </c>
      <c r="K50" s="176" t="e">
        <f>NA()</f>
        <v>#N/A</v>
      </c>
      <c r="L50" s="176">
        <f>IF(ISNUMBER('実質公債費比率（分子）の構造'!N$53),'実質公債費比率（分子）の構造'!N$53,NA())</f>
        <v>528</v>
      </c>
      <c r="M50" s="176" t="e">
        <f>NA()</f>
        <v>#N/A</v>
      </c>
      <c r="N50" s="176" t="e">
        <f>NA()</f>
        <v>#N/A</v>
      </c>
      <c r="O50" s="176">
        <f>IF(ISNUMBER('実質公債費比率（分子）の構造'!O$53),'実質公債費比率（分子）の構造'!O$53,NA())</f>
        <v>481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11800</v>
      </c>
      <c r="E56" s="175"/>
      <c r="F56" s="175"/>
      <c r="G56" s="175">
        <f>'将来負担比率（分子）の構造'!J$52</f>
        <v>11615</v>
      </c>
      <c r="H56" s="175"/>
      <c r="I56" s="175"/>
      <c r="J56" s="175">
        <f>'将来負担比率（分子）の構造'!K$52</f>
        <v>11335</v>
      </c>
      <c r="K56" s="175"/>
      <c r="L56" s="175"/>
      <c r="M56" s="175">
        <f>'将来負担比率（分子）の構造'!L$52</f>
        <v>10850</v>
      </c>
      <c r="N56" s="175"/>
      <c r="O56" s="175"/>
      <c r="P56" s="175">
        <f>'将来負担比率（分子）の構造'!M$52</f>
        <v>10289</v>
      </c>
    </row>
    <row r="57" spans="1:16" x14ac:dyDescent="0.15">
      <c r="A57" s="175" t="s">
        <v>42</v>
      </c>
      <c r="B57" s="175"/>
      <c r="C57" s="175"/>
      <c r="D57" s="175">
        <f>'将来負担比率（分子）の構造'!I$51</f>
        <v>1795</v>
      </c>
      <c r="E57" s="175"/>
      <c r="F57" s="175"/>
      <c r="G57" s="175">
        <f>'将来負担比率（分子）の構造'!J$51</f>
        <v>2067</v>
      </c>
      <c r="H57" s="175"/>
      <c r="I57" s="175"/>
      <c r="J57" s="175">
        <f>'将来負担比率（分子）の構造'!K$51</f>
        <v>1991</v>
      </c>
      <c r="K57" s="175"/>
      <c r="L57" s="175"/>
      <c r="M57" s="175">
        <f>'将来負担比率（分子）の構造'!L$51</f>
        <v>2034</v>
      </c>
      <c r="N57" s="175"/>
      <c r="O57" s="175"/>
      <c r="P57" s="175">
        <f>'将来負担比率（分子）の構造'!M$51</f>
        <v>2047</v>
      </c>
    </row>
    <row r="58" spans="1:16" x14ac:dyDescent="0.15">
      <c r="A58" s="175" t="s">
        <v>41</v>
      </c>
      <c r="B58" s="175"/>
      <c r="C58" s="175"/>
      <c r="D58" s="175">
        <f>'将来負担比率（分子）の構造'!I$50</f>
        <v>3575</v>
      </c>
      <c r="E58" s="175"/>
      <c r="F58" s="175"/>
      <c r="G58" s="175">
        <f>'将来負担比率（分子）の構造'!J$50</f>
        <v>3637</v>
      </c>
      <c r="H58" s="175"/>
      <c r="I58" s="175"/>
      <c r="J58" s="175">
        <f>'将来負担比率（分子）の構造'!K$50</f>
        <v>4164</v>
      </c>
      <c r="K58" s="175"/>
      <c r="L58" s="175"/>
      <c r="M58" s="175">
        <f>'将来負担比率（分子）の構造'!L$50</f>
        <v>4280</v>
      </c>
      <c r="N58" s="175"/>
      <c r="O58" s="175"/>
      <c r="P58" s="175">
        <f>'将来負担比率（分子）の構造'!M$50</f>
        <v>4437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1984</v>
      </c>
      <c r="C62" s="175"/>
      <c r="D62" s="175"/>
      <c r="E62" s="175">
        <f>'将来負担比率（分子）の構造'!J$45</f>
        <v>1904</v>
      </c>
      <c r="F62" s="175"/>
      <c r="G62" s="175"/>
      <c r="H62" s="175">
        <f>'将来負担比率（分子）の構造'!K$45</f>
        <v>1838</v>
      </c>
      <c r="I62" s="175"/>
      <c r="J62" s="175"/>
      <c r="K62" s="175">
        <f>'将来負担比率（分子）の構造'!L$45</f>
        <v>1778</v>
      </c>
      <c r="L62" s="175"/>
      <c r="M62" s="175"/>
      <c r="N62" s="175">
        <f>'将来負担比率（分子）の構造'!M$45</f>
        <v>1705</v>
      </c>
      <c r="O62" s="175"/>
      <c r="P62" s="175"/>
    </row>
    <row r="63" spans="1:16" x14ac:dyDescent="0.15">
      <c r="A63" s="175" t="s">
        <v>34</v>
      </c>
      <c r="B63" s="175">
        <f>'将来負担比率（分子）の構造'!I$44</f>
        <v>213</v>
      </c>
      <c r="C63" s="175"/>
      <c r="D63" s="175"/>
      <c r="E63" s="175">
        <f>'将来負担比率（分子）の構造'!J$44</f>
        <v>250</v>
      </c>
      <c r="F63" s="175"/>
      <c r="G63" s="175"/>
      <c r="H63" s="175">
        <f>'将来負担比率（分子）の構造'!K$44</f>
        <v>288</v>
      </c>
      <c r="I63" s="175"/>
      <c r="J63" s="175"/>
      <c r="K63" s="175">
        <f>'将来負担比率（分子）の構造'!L$44</f>
        <v>290</v>
      </c>
      <c r="L63" s="175"/>
      <c r="M63" s="175"/>
      <c r="N63" s="175">
        <f>'将来負担比率（分子）の構造'!M$44</f>
        <v>463</v>
      </c>
      <c r="O63" s="175"/>
      <c r="P63" s="175"/>
    </row>
    <row r="64" spans="1:16" x14ac:dyDescent="0.15">
      <c r="A64" s="175" t="s">
        <v>33</v>
      </c>
      <c r="B64" s="175">
        <f>'将来負担比率（分子）の構造'!I$43</f>
        <v>6219</v>
      </c>
      <c r="C64" s="175"/>
      <c r="D64" s="175"/>
      <c r="E64" s="175">
        <f>'将来負担比率（分子）の構造'!J$43</f>
        <v>6031</v>
      </c>
      <c r="F64" s="175"/>
      <c r="G64" s="175"/>
      <c r="H64" s="175">
        <f>'将来負担比率（分子）の構造'!K$43</f>
        <v>5775</v>
      </c>
      <c r="I64" s="175"/>
      <c r="J64" s="175"/>
      <c r="K64" s="175">
        <f>'将来負担比率（分子）の構造'!L$43</f>
        <v>6163</v>
      </c>
      <c r="L64" s="175"/>
      <c r="M64" s="175"/>
      <c r="N64" s="175">
        <f>'将来負担比率（分子）の構造'!M$43</f>
        <v>6456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10919</v>
      </c>
      <c r="C66" s="175"/>
      <c r="D66" s="175"/>
      <c r="E66" s="175">
        <f>'将来負担比率（分子）の構造'!J$41</f>
        <v>10727</v>
      </c>
      <c r="F66" s="175"/>
      <c r="G66" s="175"/>
      <c r="H66" s="175">
        <f>'将来負担比率（分子）の構造'!K$41</f>
        <v>10488</v>
      </c>
      <c r="I66" s="175"/>
      <c r="J66" s="175"/>
      <c r="K66" s="175">
        <f>'将来負担比率（分子）の構造'!L$41</f>
        <v>10149</v>
      </c>
      <c r="L66" s="175"/>
      <c r="M66" s="175"/>
      <c r="N66" s="175">
        <f>'将来負担比率（分子）の構造'!M$41</f>
        <v>9760</v>
      </c>
      <c r="O66" s="175"/>
      <c r="P66" s="175"/>
    </row>
    <row r="67" spans="1:16" x14ac:dyDescent="0.15">
      <c r="A67" s="175" t="s">
        <v>71</v>
      </c>
      <c r="B67" s="175" t="e">
        <f>NA()</f>
        <v>#N/A</v>
      </c>
      <c r="C67" s="175">
        <f>IF(ISNUMBER('将来負担比率（分子）の構造'!I$53), IF('将来負担比率（分子）の構造'!I$53 &lt; 0, 0, '将来負担比率（分子）の構造'!I$53), NA())</f>
        <v>2165</v>
      </c>
      <c r="D67" s="175" t="e">
        <f>NA()</f>
        <v>#N/A</v>
      </c>
      <c r="E67" s="175" t="e">
        <f>NA()</f>
        <v>#N/A</v>
      </c>
      <c r="F67" s="175">
        <f>IF(ISNUMBER('将来負担比率（分子）の構造'!J$53), IF('将来負担比率（分子）の構造'!J$53 &lt; 0, 0, '将来負担比率（分子）の構造'!J$53), NA())</f>
        <v>1593</v>
      </c>
      <c r="G67" s="175" t="e">
        <f>NA()</f>
        <v>#N/A</v>
      </c>
      <c r="H67" s="175" t="e">
        <f>NA()</f>
        <v>#N/A</v>
      </c>
      <c r="I67" s="175">
        <f>IF(ISNUMBER('将来負担比率（分子）の構造'!K$53), IF('将来負担比率（分子）の構造'!K$53 &lt; 0, 0, '将来負担比率（分子）の構造'!K$53), NA())</f>
        <v>899</v>
      </c>
      <c r="J67" s="175" t="e">
        <f>NA()</f>
        <v>#N/A</v>
      </c>
      <c r="K67" s="175" t="e">
        <f>NA()</f>
        <v>#N/A</v>
      </c>
      <c r="L67" s="175">
        <f>IF(ISNUMBER('将来負担比率（分子）の構造'!L$53), IF('将来負担比率（分子）の構造'!L$53 &lt; 0, 0, '将来負担比率（分子）の構造'!L$53), NA())</f>
        <v>1215</v>
      </c>
      <c r="M67" s="175" t="e">
        <f>NA()</f>
        <v>#N/A</v>
      </c>
      <c r="N67" s="175" t="e">
        <f>NA()</f>
        <v>#N/A</v>
      </c>
      <c r="O67" s="175">
        <f>IF(ISNUMBER('将来負担比率（分子）の構造'!M$53), IF('将来負担比率（分子）の構造'!M$53 &lt; 0, 0, '将来負担比率（分子）の構造'!M$53), NA())</f>
        <v>1614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1660</v>
      </c>
      <c r="C72" s="179">
        <f>基金残高に係る経年分析!G55</f>
        <v>1633</v>
      </c>
      <c r="D72" s="179">
        <f>基金残高に係る経年分析!H55</f>
        <v>1775</v>
      </c>
    </row>
    <row r="73" spans="1:16" x14ac:dyDescent="0.15">
      <c r="A73" s="178" t="s">
        <v>74</v>
      </c>
      <c r="B73" s="179">
        <f>基金残高に係る経年分析!F56</f>
        <v>237</v>
      </c>
      <c r="C73" s="179">
        <f>基金残高に係る経年分析!G56</f>
        <v>276</v>
      </c>
      <c r="D73" s="179">
        <f>基金残高に係る経年分析!H56</f>
        <v>326</v>
      </c>
    </row>
    <row r="74" spans="1:16" x14ac:dyDescent="0.15">
      <c r="A74" s="178" t="s">
        <v>75</v>
      </c>
      <c r="B74" s="179">
        <f>基金残高に係る経年分析!F57</f>
        <v>1562</v>
      </c>
      <c r="C74" s="179">
        <f>基金残高に係る経年分析!G57</f>
        <v>1637</v>
      </c>
      <c r="D74" s="179">
        <f>基金残高に係る経年分析!H57</f>
        <v>1691</v>
      </c>
    </row>
  </sheetData>
  <sheetProtection algorithmName="SHA-512" hashValue="G6ZCN2D2QWsw3sni/MoipyxJy6a631E43EXkSmLfXJZd46SciVyDZWs7DxKnWnFwFQPimcpxaZdk1Ay8iqZUFw==" saltValue="Sr5BDLA2liYbL6PifYMI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2025-03-18T00:38:00Z</cp:lastPrinted>
  <dcterms:created xsi:type="dcterms:W3CDTF">2025-02-19T00:43:27Z</dcterms:created>
  <dcterms:modified xsi:type="dcterms:W3CDTF">2025-03-19T04:48:28Z</dcterms:modified>
  <cp:category/>
</cp:coreProperties>
</file>