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AM35" i="9"/>
  <c r="C35" i="9"/>
  <c r="BW34" i="9"/>
  <c r="AM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<sst xmlns="http://schemas.openxmlformats.org/spreadsheetml/2006/main" count="991" uniqueCount="541">
  <si>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</si>
  <si>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</si>
  <si>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</si>
  <si>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</si>
  <si>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</si>
  <si>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</si>
  <si>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</si>
  <si>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</si>
  <si>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</si>
  <si>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</si>
  <si>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</si>
  <si>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</si>
  <si>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</si>
  <si>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</si>
  <si>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</si>
  <si>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</si>
  <si>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</si>
  <si>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</si>
  <si>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</si>
  <si>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</si>
  <si>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</si>
  <si>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</si>
  <si>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</si>
  <si>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</si>
  <si>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</si>
  <si>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</si>
  <si>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</si>
  <si>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</si>
  <si>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</si>
  <si>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</si>
  <si>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</si>
  <si>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</si>
  <si>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</si>
  <si>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</si>
  <si>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</si>
  <si>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</si>
  <si>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</si>
  <si>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</si>
  <si>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</si>
  <si>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</si>
  <si>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</si>
  <si>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</si>
  <si>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</si>
  <si>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</si>
  <si>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</si>
  <si>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</si>
  <si>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</si>
  <si>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</si>
  <si>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</si>
  <si>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</si>
  <si>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</si>
  <si>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</si>
  <si>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</si>
  <si>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</si>
  <si>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</si>
  <si>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</si>
  <si>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</si>
  <si>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</si>
  <si>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</si>
  <si>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</si>
  <si>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</si>
  <si>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</si>
  <si>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</si>
  <si>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</si>
  <si>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</si>
  <si>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</si>
  <si>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</si>
  <si>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</si>
  <si>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</si>
  <si>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</si>
  <si>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</si>
  <si>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</si>
  <si>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</si>
  <si>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</si>
  <si>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</si>
  <si>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</si>
  <si>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</si>
  <si>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</si>
  <si>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</si>
  <si>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</si>
  <si>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</si>
  <si>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</si>
  <si>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</si>
  <si>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</si>
  <si>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</si>
  <si>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</si>
  <si>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</si>
  <si>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</si>
  <si>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</si>
  <si>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</si>
  <si>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</si>
  <si>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</si>
  <si>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</si>
  <si>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</si>
  <si>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</si>
  <si>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</si>
  <si>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</si>
  <si>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</si>
  <si>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</si>
  <si>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</si>
  <si>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</si>
  <si>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</si>
  <si>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</si>
  <si>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</si>
  <si>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</si>
  <si>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</si>
  <si>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</si>
  <si>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</si>
  <si>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</si>
  <si>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</si>
  <si>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</si>
  <si>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</si>
  <si>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</si>
  <si>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</si>
  <si>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</si>
  <si>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</si>
  <si>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</si>
  <si>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</si>
  <si>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</si>
  <si>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</si>
  <si>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</si>
  <si>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</si>
  <si>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</si>
  <si>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</si>
  <si>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</si>
  <si>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</si>
  <si>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</si>
  <si>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</si>
  <si>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</si>
  <si>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</si>
  <si>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</si>
  <si>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</si>
  <si>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</si>
  <si>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</si>
  <si>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</si>
  <si>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</si>
  <si>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</si>
  <si>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</si>
  <si>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</si>
  <si>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</si>
  <si>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</si>
  <si>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</si>
  <si>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</si>
  <si>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</si>
  <si>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</si>
  <si>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</si>
  <si>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</si>
  <si>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</si>
  <si>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</si>
  <si>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</si>
  <si>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</si>
  <si>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</si>
  <si>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</si>
  <si>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</si>
  <si>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</si>
  <si>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</si>
  <si>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</si>
  <si>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</si>
  <si>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</si>
  <si>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</si>
  <si>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</si>
  <si>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</si>
  <si>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</si>
  <si>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</si>
  <si>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</si>
  <si>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</si>
  <si>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</si>
  <si>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</si>
  <si>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</si>
  <si>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</si>
  <si>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</si>
  <si>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</si>
  <si>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</si>
  <si>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</si>
  <si>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</si>
  <si>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</si>
  <si>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</si>
  <si>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</si>
  <si>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</si>
  <si>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</si>
  <si>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</si>
  <si>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</si>
  <si>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</si>
  <si>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</si>
  <si>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</si>
  <si>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</si>
  <si>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</si>
  <si>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</si>
  <si>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</si>
  <si>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</si>
  <si>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</si>
  <si>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</si>
  <si>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</si>
  <si>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宮城県東松島市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</si>
  <si>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</si>
  <si>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</si>
  <si>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</si>
  <si>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</si>
  <si>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</si>
  <si>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</si>
  <si>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</si>
  <si>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</si>
  <si>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</si>
  <si>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</si>
  <si>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</si>
  <si>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</si>
  <si>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</si>
  <si>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</si>
  <si>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</si>
  <si>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</si>
  <si>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</si>
  <si>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</si>
  <si>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</si>
  <si>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</si>
  <si>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</si>
  <si>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</si>
  <si>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</si>
  <si>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</si>
  <si>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</si>
  <si>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</si>
  <si>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</si>
  <si>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</si>
  <si>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</si>
  <si>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</si>
  <si>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</si>
  <si>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</si>
  <si>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</si>
  <si>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</si>
  <si>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</si>
  <si>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</si>
  <si>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</si>
  <si>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</si>
  <si>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</si>
  <si>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</si>
  <si>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</si>
  <si>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</si>
  <si>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</si>
  <si>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</si>
  <si>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</si>
  <si>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</si>
  <si>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</si>
  <si>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</si>
  <si>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</si>
  <si>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</si>
  <si>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</si>
  <si>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</si>
  <si>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</si>
  <si>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</si>
  <si>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</si>
  <si>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</si>
  <si>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</si>
  <si>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</si>
  <si>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</si>
  <si>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</si>
  <si>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</si>
  <si>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</si>
  <si>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</si>
  <si>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</si>
  <si>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</si>
  <si>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</si>
  <si>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</si>
  <si>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</si>
  <si>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</si>
  <si>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</si>
  <si>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</si>
  <si>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</si>
  <si>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</si>
  <si>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</si>
  <si>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</si>
  <si>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</si>
  <si>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</si>
  <si>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</si>
  <si>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</si>
  <si>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</si>
  <si>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</si>
  <si>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</si>
  <si>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</si>
  <si>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</si>
  <si>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</si>
  <si>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</si>
  <si>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</si>
  <si>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</si>
  <si>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</si>
  <si>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</si>
  <si>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</si>
  <si>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</si>
  <si>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</si>
  <si>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</si>
  <si>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</si>
  <si>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</si>
  <si>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</si>
  <si>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</si>
  <si>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</si>
  <si>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</si>
  <si>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</si>
  <si>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</si>
  <si>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</si>
  <si>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</si>
  <si>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</si>
  <si>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</si>
  <si>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</si>
  <si>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</si>
  <si>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</si>
  <si>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</si>
  <si>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</si>
  <si>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</si>
  <si>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</si>
  <si>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</si>
  <si>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</si>
  <si>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</si>
  <si>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</si>
  <si>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</si>
  <si>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</si>
  <si>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</si>
  <si>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</si>
  <si>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</si>
  <si>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</si>
  <si>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</si>
  <si>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</si>
  <si>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</si>
  <si>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</si>
  <si>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</si>
  <si>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</si>
  <si>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</si>
  <si>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</si>
  <si>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</si>
  <si>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</si>
  <si>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</si>
  <si>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</si>
  <si>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</si>
  <si>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</si>
  <si>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</si>
  <si>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</si>
  <si>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</si>
  <si>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</si>
  <si>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</si>
  <si>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</si>
  <si>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</si>
  <si>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</si>
  <si>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</si>
  <si>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</si>
  <si>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宮城県東松島市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</si>
  <si>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</si>
  <si>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</si>
  <si>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</si>
  <si>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</si>
  <si>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</si>
  <si>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</si>
  <si>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</si>
  <si>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</si>
  <si>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</si>
  <si>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</si>
  <si>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</si>
  <si>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</si>
  <si>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</si>
  <si>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</si>
  <si>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</si>
  <si>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</si>
  <si>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</si>
  <si>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</si>
  <si>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</si>
  <si>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</si>
  <si>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</si>
  <si>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</si>
  <si>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</si>
  <si>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</si>
  <si>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</si>
  <si>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</si>
  <si>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</si>
  <si>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</si>
  <si>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</si>
  <si>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</si>
  <si>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</si>
  <si>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</si>
  <si>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</si>
  <si>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</si>
  <si>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</si>
  <si>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</si>
  <si>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下水道事業特別会計</t>
    <phoneticPr fontId="5"/>
  </si>
  <si>
    <t>法非適用企業</t>
    <phoneticPr fontId="5"/>
  </si>
  <si>
    <t>農業集落排水事業特別会計</t>
    <phoneticPr fontId="5"/>
  </si>
  <si>
    <t>漁業集落排水事業特別会計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</si>
  <si>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</si>
  <si>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</si>
  <si>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</si>
  <si>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</si>
  <si>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</si>
  <si>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</si>
  <si>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</si>
  <si>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</si>
  <si>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</si>
  <si>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</si>
  <si>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</si>
  <si>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</si>
  <si>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</si>
  <si>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</si>
  <si>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</si>
  <si>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</si>
  <si>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</si>
  <si>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</si>
  <si>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</si>
  <si>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</si>
  <si>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</si>
  <si>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</si>
  <si>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</si>
  <si>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</si>
  <si>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</si>
  <si>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</si>
  <si>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</si>
  <si>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</si>
  <si>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</si>
  <si>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</si>
  <si>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</si>
  <si>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</si>
  <si>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</si>
  <si>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</si>
  <si>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</si>
  <si>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</si>
  <si>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</si>
  <si>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</si>
  <si>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</si>
  <si>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</si>
  <si>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</si>
  <si>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</si>
  <si>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</si>
  <si>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</si>
  <si>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</si>
  <si>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</si>
  <si>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</si>
  <si>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</si>
  <si>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</si>
  <si>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</si>
  <si>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</si>
  <si>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</si>
  <si>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</si>
  <si>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</si>
  <si>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</si>
  <si>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東矢本駅北地区土地区画整理事業特別会計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</si>
  <si>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</si>
  <si>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</si>
  <si>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</si>
  <si>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</si>
  <si>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</si>
  <si>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</si>
  <si>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</si>
  <si>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</si>
  <si>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</si>
  <si>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</si>
  <si>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</si>
  <si>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</si>
  <si>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</si>
  <si>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</si>
  <si>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</si>
  <si>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</si>
  <si>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</si>
  <si>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</si>
  <si>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</si>
  <si>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</si>
  <si>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</si>
  <si>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</si>
  <si>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</si>
  <si>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</si>
  <si>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</si>
  <si>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</si>
  <si>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</si>
  <si>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</si>
  <si>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</si>
  <si>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</si>
  <si>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</si>
  <si>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</si>
  <si>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</si>
  <si>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</si>
  <si>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</si>
  <si>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</si>
  <si>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</si>
  <si>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</si>
  <si>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</si>
  <si>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</si>
  <si>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</si>
  <si>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</si>
  <si>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</si>
  <si>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</si>
  <si>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</si>
  <si>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</si>
  <si>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</si>
  <si>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</si>
  <si>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</si>
  <si>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</si>
  <si>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</si>
  <si>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</si>
  <si>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</si>
  <si>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</si>
  <si>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</si>
  <si>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</si>
  <si>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</si>
  <si>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</si>
  <si>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</si>
  <si>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</si>
  <si>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</si>
  <si>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</si>
  <si>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</si>
  <si>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</si>
  <si>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</si>
  <si>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</si>
  <si>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</si>
  <si>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</si>
  <si>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</si>
  <si>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</si>
  <si>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</si>
  <si>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</si>
  <si>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</si>
  <si>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</si>
  <si>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</si>
  <si>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</si>
  <si>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</si>
  <si>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</si>
  <si>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</si>
  <si>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17.75</t>
  </si>
  <si>
    <t>一般会計</t>
  </si>
  <si>
    <t>下水道事業特別会計</t>
  </si>
  <si>
    <t>国民健康保険特別会計</t>
  </si>
  <si>
    <t>介護保険特別会計</t>
  </si>
  <si>
    <t>後期高齢者医療特別会計</t>
  </si>
  <si>
    <t>農業集落排水事業特別会計</t>
  </si>
  <si>
    <t>漁業集落排水事業特別会計</t>
  </si>
  <si>
    <t>土地区画整理事業特別会計</t>
  </si>
  <si>
    <t>その他会計（赤字）</t>
  </si>
  <si>
    <t>その他会計（黒字）</t>
  </si>
  <si>
    <t>㈱奥松島公社</t>
    <rPh sb="1" eb="2">
      <t>オク</t>
    </rPh>
    <rPh sb="2" eb="4">
      <t>マツシマ</t>
    </rPh>
    <rPh sb="4" eb="6">
      <t>コウシャ</t>
    </rPh>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</si>
  <si>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</si>
  <si>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</si>
  <si>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</si>
  <si>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</si>
  <si>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吉田川流域溜池大和町外2市4ケ町村組合</t>
    <rPh sb="0" eb="2">
      <t>ヨシダ</t>
    </rPh>
    <rPh sb="2" eb="3">
      <t>ガワ</t>
    </rPh>
    <rPh sb="3" eb="5">
      <t>リュウイキ</t>
    </rPh>
    <rPh sb="5" eb="7">
      <t>タメイケ</t>
    </rPh>
    <rPh sb="7" eb="10">
      <t>タイワチョウ</t>
    </rPh>
    <rPh sb="10" eb="11">
      <t>ソト</t>
    </rPh>
    <rPh sb="12" eb="13">
      <t>シ</t>
    </rPh>
    <rPh sb="15" eb="17">
      <t>チョウソン</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</si>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</sst>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60593</c:v>
                </c:pt>
                <c:pt idx="1">
                  <c:v>47703</c:v>
                </c:pt>
                <c:pt idx="2">
                  <c:v>119680</c:v>
                </c:pt>
                <c:pt idx="3">
                  <c:v>249704</c:v>
                </c:pt>
                <c:pt idx="4">
                  <c:v>825211</c:v>
                </c:pt>
              </c:numCache>
            </c:numRef>
          </c:val>
          <c:smooth val="0"/>
        </c:ser>
        <c:dLbls>
          <c:showLegendKey val="0"/>
          <c:showVal val="0"/>
          <c:showCatName val="0"/>
          <c:showSerName val="0"/>
          <c:showPercent val="0"/>
          <c:showBubbleSize val="0"/>
        </c:dLbls>
        <c:marker val="1"/>
        <c:smooth val="0"/>
        <c:axId val="163957376"/>
        <c:axId val="163959552"/>
      </c:lineChart>
      <c:catAx>
        <c:axId val="163957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959552"/>
        <c:crosses val="autoZero"/>
        <c:auto val="1"/>
        <c:lblAlgn val="ctr"/>
        <c:lblOffset val="100"/>
        <c:tickLblSkip val="1"/>
        <c:tickMarkSkip val="1"/>
        <c:noMultiLvlLbl val="0"/>
      </c:catAx>
      <c:valAx>
        <c:axId val="16395955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95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2.2599999999999998</c:v>
                </c:pt>
                <c:pt idx="1">
                  <c:v>4.9400000000000004</c:v>
                </c:pt>
                <c:pt idx="2">
                  <c:v>32.979999999999997</c:v>
                </c:pt>
                <c:pt idx="3">
                  <c:v>13.15</c:v>
                </c:pt>
                <c:pt idx="4">
                  <c:v>33.159999999999997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10.54</c:v>
                </c:pt>
                <c:pt idx="1">
                  <c:v>10.94</c:v>
                </c:pt>
                <c:pt idx="2">
                  <c:v>27.74</c:v>
                </c:pt>
                <c:pt idx="3">
                  <c:v>87.88</c:v>
                </c:pt>
                <c:pt idx="4">
                  <c:v>57.75</c:v>
                </c:pt>
              </c:numCache>
            </c:numRef>
          </c:val>
        </c:ser>
        <c:dLbls>
          <c:showLegendKey val="0"/>
          <c:showVal val="0"/>
          <c:showCatName val="0"/>
          <c:showSerName val="0"/>
          <c:showPercent val="0"/>
          <c:showBubbleSize val="0"/>
        </c:dLbls>
        <c:gapWidth val="250"/>
        <c:overlap val="100"/>
        <c:axId val="170465536"/>
        <c:axId val="17047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1.55</c:v>
                </c:pt>
                <c:pt idx="1">
                  <c:v>2.5099999999999998</c:v>
                </c:pt>
                <c:pt idx="2">
                  <c:v>42.08</c:v>
                </c:pt>
                <c:pt idx="3">
                  <c:v>8.77</c:v>
                </c:pt>
                <c:pt idx="4">
                  <c:v>-17.75</c:v>
                </c:pt>
              </c:numCache>
            </c:numRef>
          </c:val>
          <c:smooth val="0"/>
        </c:ser>
        <c:dLbls>
          <c:showLegendKey val="0"/>
          <c:showVal val="0"/>
          <c:showCatName val="0"/>
          <c:showSerName val="0"/>
          <c:showPercent val="0"/>
          <c:showBubbleSize val="0"/>
        </c:dLbls>
        <c:marker val="1"/>
        <c:smooth val="0"/>
        <c:axId val="170465536"/>
        <c:axId val="170471808"/>
      </c:lineChart>
      <c:catAx>
        <c:axId val="1704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471808"/>
        <c:crosses val="autoZero"/>
        <c:auto val="1"/>
        <c:lblAlgn val="ctr"/>
        <c:lblOffset val="100"/>
        <c:tickLblSkip val="1"/>
        <c:tickMarkSkip val="1"/>
        <c:noMultiLvlLbl val="0"/>
      </c:catAx>
      <c:valAx>
        <c:axId val="17047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0.17</c:v>
                </c:pt>
                <c:pt idx="6">
                  <c:v>#N/A</c:v>
                </c:pt>
                <c:pt idx="7">
                  <c:v>0.02</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0.06</c:v>
                </c:pt>
                <c:pt idx="4">
                  <c:v>#N/A</c:v>
                </c:pt>
                <c:pt idx="5">
                  <c:v>0.06</c:v>
                </c:pt>
                <c:pt idx="6">
                  <c:v>#N/A</c:v>
                </c:pt>
                <c:pt idx="7">
                  <c:v>7.0000000000000007E-2</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c:v>
                </c:pt>
                <c:pt idx="2">
                  <c:v>#N/A</c:v>
                </c:pt>
                <c:pt idx="3">
                  <c:v>0.83</c:v>
                </c:pt>
                <c:pt idx="4">
                  <c:v>#N/A</c:v>
                </c:pt>
                <c:pt idx="5">
                  <c:v>1.39</c:v>
                </c:pt>
                <c:pt idx="6">
                  <c:v>#N/A</c:v>
                </c:pt>
                <c:pt idx="7">
                  <c:v>0.8</c:v>
                </c:pt>
                <c:pt idx="8">
                  <c:v>#N/A</c:v>
                </c:pt>
                <c:pt idx="9">
                  <c:v>1.45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2.12</c:v>
                </c:pt>
                <c:pt idx="2">
                  <c:v>#N/A</c:v>
                </c:pt>
                <c:pt idx="3">
                  <c:v>1.5</c:v>
                </c:pt>
                <c:pt idx="4">
                  <c:v>#N/A</c:v>
                </c:pt>
                <c:pt idx="5">
                  <c:v>2.4900000000000002</c:v>
                </c:pt>
                <c:pt idx="6">
                  <c:v>#N/A</c:v>
                </c:pt>
                <c:pt idx="7">
                  <c:v>2.77</c:v>
                </c:pt>
                <c:pt idx="8">
                  <c:v>#N/A</c:v>
                </c:pt>
                <c:pt idx="9">
                  <c:v>2.21</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0.34</c:v>
                </c:pt>
                <c:pt idx="2">
                  <c:v>#N/A</c:v>
                </c:pt>
                <c:pt idx="3">
                  <c:v>0.03</c:v>
                </c:pt>
                <c:pt idx="4">
                  <c:v>#N/A</c:v>
                </c:pt>
                <c:pt idx="5">
                  <c:v>0.24</c:v>
                </c:pt>
                <c:pt idx="6">
                  <c:v>#N/A</c:v>
                </c:pt>
                <c:pt idx="7">
                  <c:v>0.54</c:v>
                </c:pt>
                <c:pt idx="8">
                  <c:v>#N/A</c:v>
                </c:pt>
                <c:pt idx="9">
                  <c:v>2.44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2.2599999999999998</c:v>
                </c:pt>
                <c:pt idx="2">
                  <c:v>#N/A</c:v>
                </c:pt>
                <c:pt idx="3">
                  <c:v>4.9400000000000004</c:v>
                </c:pt>
                <c:pt idx="4">
                  <c:v>#N/A</c:v>
                </c:pt>
                <c:pt idx="5">
                  <c:v>32.979999999999997</c:v>
                </c:pt>
                <c:pt idx="6">
                  <c:v>#N/A</c:v>
                </c:pt>
                <c:pt idx="7">
                  <c:v>13.15</c:v>
                </c:pt>
                <c:pt idx="8">
                  <c:v>#N/A</c:v>
                </c:pt>
                <c:pt idx="9">
                  <c:v>33.159999999999997</c:v>
                </c:pt>
              </c:numCache>
            </c:numRef>
          </c:val>
        </c:ser>
        <c:dLbls>
          <c:showLegendKey val="0"/>
          <c:showVal val="0"/>
          <c:showCatName val="0"/>
          <c:showSerName val="0"/>
          <c:showPercent val="0"/>
          <c:showBubbleSize val="0"/>
        </c:dLbls>
        <c:gapWidth val="150"/>
        <c:overlap val="100"/>
        <c:axId val="170525440"/>
        <c:axId val="170526976"/>
      </c:barChart>
      <c:catAx>
        <c:axId val="1705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526976"/>
        <c:crosses val="autoZero"/>
        <c:auto val="1"/>
        <c:lblAlgn val="ctr"/>
        <c:lblOffset val="100"/>
        <c:tickLblSkip val="1"/>
        <c:tickMarkSkip val="1"/>
        <c:noMultiLvlLbl val="0"/>
      </c:catAx>
      <c:valAx>
        <c:axId val="17052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2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1406</c:v>
                </c:pt>
                <c:pt idx="5">
                  <c:v>1530</c:v>
                </c:pt>
                <c:pt idx="8">
                  <c:v>1561</c:v>
                </c:pt>
                <c:pt idx="11">
                  <c:v>1669</c:v>
                </c:pt>
                <c:pt idx="14">
                  <c:v>1735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10</c:v>
                </c:pt>
                <c:pt idx="9">
                  <c:v>38</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183</c:v>
                </c:pt>
                <c:pt idx="3">
                  <c:v>110</c:v>
                </c:pt>
                <c:pt idx="6">
                  <c:v>104</c:v>
                </c:pt>
                <c:pt idx="9">
                  <c:v>122</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431</c:v>
                </c:pt>
                <c:pt idx="3">
                  <c:v>562</c:v>
                </c:pt>
                <c:pt idx="6">
                  <c:v>738</c:v>
                </c:pt>
                <c:pt idx="9">
                  <c:v>754</c:v>
                </c:pt>
                <c:pt idx="12">
                  <c:v>730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10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1912</c:v>
                </c:pt>
                <c:pt idx="3">
                  <c:v>1916</c:v>
                </c:pt>
                <c:pt idx="6">
                  <c:v>1956</c:v>
                </c:pt>
                <c:pt idx="9">
                  <c:v>2100</c:v>
                </c:pt>
                <c:pt idx="12">
                  <c:v>2126</c:v>
                </c:pt>
              </c:numCache>
            </c:numRef>
          </c:val>
        </c:ser>
        <c:dLbls>
          <c:showLegendKey val="0"/>
          <c:showVal val="0"/>
          <c:showCatName val="0"/>
          <c:showSerName val="0"/>
          <c:showPercent val="0"/>
          <c:showBubbleSize val="0"/>
        </c:dLbls>
        <c:gapWidth val="100"/>
        <c:overlap val="100"/>
        <c:axId val="162140544"/>
        <c:axId val="16214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1139</c:v>
                </c:pt>
                <c:pt idx="2">
                  <c:v>#N/A</c:v>
                </c:pt>
                <c:pt idx="3">
                  <c:v>#N/A</c:v>
                </c:pt>
                <c:pt idx="4">
                  <c:v>1077</c:v>
                </c:pt>
                <c:pt idx="5">
                  <c:v>#N/A</c:v>
                </c:pt>
                <c:pt idx="6">
                  <c:v>#N/A</c:v>
                </c:pt>
                <c:pt idx="7">
                  <c:v>1257</c:v>
                </c:pt>
                <c:pt idx="8">
                  <c:v>#N/A</c:v>
                </c:pt>
                <c:pt idx="9">
                  <c:v>#N/A</c:v>
                </c:pt>
                <c:pt idx="10">
                  <c:v>1355</c:v>
                </c:pt>
                <c:pt idx="11">
                  <c:v>#N/A</c:v>
                </c:pt>
                <c:pt idx="12">
                  <c:v>#N/A</c:v>
                </c:pt>
                <c:pt idx="13">
                  <c:v>1271</c:v>
                </c:pt>
                <c:pt idx="14">
                  <c:v>#N/A</c:v>
                </c:pt>
              </c:numCache>
            </c:numRef>
          </c:val>
          <c:smooth val="0"/>
        </c:ser>
        <c:dLbls>
          <c:showLegendKey val="0"/>
          <c:showVal val="0"/>
          <c:showCatName val="0"/>
          <c:showSerName val="0"/>
          <c:showPercent val="0"/>
          <c:showBubbleSize val="0"/>
        </c:dLbls>
        <c:marker val="1"/>
        <c:smooth val="0"/>
        <c:axId val="162140544"/>
        <c:axId val="162142464"/>
      </c:lineChart>
      <c:catAx>
        <c:axId val="1621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42464"/>
        <c:crosses val="autoZero"/>
        <c:auto val="1"/>
        <c:lblAlgn val="ctr"/>
        <c:lblOffset val="100"/>
        <c:tickLblSkip val="1"/>
        <c:tickMarkSkip val="1"/>
        <c:noMultiLvlLbl val="0"/>
      </c:catAx>
      <c:valAx>
        <c:axId val="16214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15985</c:v>
                </c:pt>
                <c:pt idx="5">
                  <c:v>17714</c:v>
                </c:pt>
                <c:pt idx="8">
                  <c:v>18063</c:v>
                </c:pt>
                <c:pt idx="11">
                  <c:v>17551</c:v>
                </c:pt>
                <c:pt idx="14">
                  <c:v>17544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1024</c:v>
                </c:pt>
                <c:pt idx="5">
                  <c:v>871</c:v>
                </c:pt>
                <c:pt idx="8">
                  <c:v>1450</c:v>
                </c:pt>
                <c:pt idx="11">
                  <c:v>1685</c:v>
                </c:pt>
                <c:pt idx="14">
                  <c:v>2211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2670</c:v>
                </c:pt>
                <c:pt idx="5">
                  <c:v>3078</c:v>
                </c:pt>
                <c:pt idx="8">
                  <c:v>6042</c:v>
                </c:pt>
                <c:pt idx="11">
                  <c:v>11843</c:v>
                </c:pt>
                <c:pt idx="14">
                  <c:v>8824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0</c:v>
                </c:pt>
                <c:pt idx="6">
                  <c:v>0</c:v>
                </c:pt>
                <c:pt idx="9">
                  <c:v>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2717</c:v>
                </c:pt>
                <c:pt idx="3">
                  <c:v>2637</c:v>
                </c:pt>
                <c:pt idx="6">
                  <c:v>2679</c:v>
                </c:pt>
                <c:pt idx="9">
                  <c:v>2648</c:v>
                </c:pt>
                <c:pt idx="12">
                  <c:v>2495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649</c:v>
                </c:pt>
                <c:pt idx="3">
                  <c:v>537</c:v>
                </c:pt>
                <c:pt idx="6">
                  <c:v>472</c:v>
                </c:pt>
                <c:pt idx="9">
                  <c:v>391</c:v>
                </c:pt>
                <c:pt idx="12">
                  <c:v>310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8602</c:v>
                </c:pt>
                <c:pt idx="3">
                  <c:v>9003</c:v>
                </c:pt>
                <c:pt idx="6">
                  <c:v>9775</c:v>
                </c:pt>
                <c:pt idx="9">
                  <c:v>10479</c:v>
                </c:pt>
                <c:pt idx="12">
                  <c:v>10798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557</c:v>
                </c:pt>
                <c:pt idx="3">
                  <c:v>507</c:v>
                </c:pt>
                <c:pt idx="6">
                  <c:v>848</c:v>
                </c:pt>
                <c:pt idx="9">
                  <c:v>770</c:v>
                </c:pt>
                <c:pt idx="12">
                  <c:v>690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16408</c:v>
                </c:pt>
                <c:pt idx="3">
                  <c:v>16480</c:v>
                </c:pt>
                <c:pt idx="6">
                  <c:v>17309</c:v>
                </c:pt>
                <c:pt idx="9">
                  <c:v>16495</c:v>
                </c:pt>
                <c:pt idx="12">
                  <c:v>16293</c:v>
                </c:pt>
              </c:numCache>
            </c:numRef>
          </c:val>
        </c:ser>
        <c:dLbls>
          <c:showLegendKey val="0"/>
          <c:showVal val="0"/>
          <c:showCatName val="0"/>
          <c:showSerName val="0"/>
          <c:showPercent val="0"/>
          <c:showBubbleSize val="0"/>
        </c:dLbls>
        <c:gapWidth val="100"/>
        <c:overlap val="100"/>
        <c:axId val="173549824"/>
        <c:axId val="17356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9255</c:v>
                </c:pt>
                <c:pt idx="2">
                  <c:v>#N/A</c:v>
                </c:pt>
                <c:pt idx="3">
                  <c:v>#N/A</c:v>
                </c:pt>
                <c:pt idx="4">
                  <c:v>7503</c:v>
                </c:pt>
                <c:pt idx="5">
                  <c:v>#N/A</c:v>
                </c:pt>
                <c:pt idx="6">
                  <c:v>#N/A</c:v>
                </c:pt>
                <c:pt idx="7">
                  <c:v>5528</c:v>
                </c:pt>
                <c:pt idx="8">
                  <c:v>#N/A</c:v>
                </c:pt>
                <c:pt idx="9">
                  <c:v>#N/A</c:v>
                </c:pt>
                <c:pt idx="10">
                  <c:v>0</c:v>
                </c:pt>
                <c:pt idx="11">
                  <c:v>#N/A</c:v>
                </c:pt>
                <c:pt idx="12">
                  <c:v>#N/A</c:v>
                </c:pt>
                <c:pt idx="13">
                  <c:v>2015</c:v>
                </c:pt>
                <c:pt idx="14">
                  <c:v>#N/A</c:v>
                </c:pt>
              </c:numCache>
            </c:numRef>
          </c:val>
          <c:smooth val="0"/>
        </c:ser>
        <c:dLbls>
          <c:showLegendKey val="0"/>
          <c:showVal val="0"/>
          <c:showCatName val="0"/>
          <c:showSerName val="0"/>
          <c:showPercent val="0"/>
          <c:showBubbleSize val="0"/>
        </c:dLbls>
        <c:marker val="1"/>
        <c:smooth val="0"/>
        <c:axId val="173549824"/>
        <c:axId val="173564288"/>
      </c:lineChart>
      <c:catAx>
        <c:axId val="1735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564288"/>
        <c:crosses val="autoZero"/>
        <c:auto val="1"/>
        <c:lblAlgn val="ctr"/>
        <c:lblOffset val="100"/>
        <c:tickLblSkip val="1"/>
        <c:tickMarkSkip val="1"/>
        <c:noMultiLvlLbl val="0"/>
      </c:catAx>
      <c:valAx>
        <c:axId val="1735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40,221
40,131
101.86
121,437,768
112,200,035
3,380,967
10,196,324
16,292,701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財政力指数は</a:t>
          </a:r>
          <a:r>
            <a:rPr lang="ja-JP" altLang="ja-JP" sz="1100">
              <a:solidFill>
                <a:schemeClr val="dk1"/>
              </a:solidFill>
              <a:effectLst/>
              <a:latin typeface="+mn-lt"/>
              <a:ea typeface="+mn-ea"/>
              <a:cs typeface="+mn-cs"/>
            </a:rPr>
            <a:t>前年度比類似団体平均、県平均ともに、下回っている。震災の影響により、依然として震災前の水準には程遠い状況だが、固定資産税において課税免除エリアの見直し・縮小による税収増や納税者の所得回復による所得税割の増、また行政改革の一環による事務の効率化や外部委託による人件費の抑制といった経常的歳出の削減よるものである。今後も継続的に事務事業の見直しに努め義務的経費の削減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166158</xdr:rowOff>
    </xdr:to>
    <xdr:cxnSp macro="">
      <xdr:nvCxnSpPr>
        <xdr:cNvPr id="74" name="直線コネクタ 73"/>
        <xdr:cNvCxnSpPr/>
      </xdr:nvCxnSpPr>
      <xdr:spPr>
        <a:xfrm>
          <a:off x="2336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7" name="直線コネクタ 76"/>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4" name="テキスト ボックス 93"/>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経常収支比率は、対前年度比</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ポイン</a:t>
          </a:r>
          <a:r>
            <a:rPr lang="ja-JP" altLang="en-US" sz="1100" b="0" i="0" baseline="0">
              <a:solidFill>
                <a:schemeClr val="dk1"/>
              </a:solidFill>
              <a:effectLst/>
              <a:latin typeface="+mn-lt"/>
              <a:ea typeface="+mn-ea"/>
              <a:cs typeface="+mn-cs"/>
            </a:rPr>
            <a:t>ト減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87.2</a:t>
          </a:r>
          <a:r>
            <a:rPr lang="ja-JP" altLang="ja-JP" sz="1100" b="0" i="0" baseline="0">
              <a:solidFill>
                <a:schemeClr val="dk1"/>
              </a:solidFill>
              <a:effectLst/>
              <a:latin typeface="+mn-lt"/>
              <a:ea typeface="+mn-ea"/>
              <a:cs typeface="+mn-cs"/>
            </a:rPr>
            <a:t>％であり、類似団体内平均、全国平均ともに、</a:t>
          </a:r>
          <a:r>
            <a:rPr lang="ja-JP" altLang="en-US" sz="1100" b="0" i="0" baseline="0">
              <a:solidFill>
                <a:schemeClr val="dk1"/>
              </a:solidFill>
              <a:effectLst/>
              <a:latin typeface="+mn-lt"/>
              <a:ea typeface="+mn-ea"/>
              <a:cs typeface="+mn-cs"/>
            </a:rPr>
            <a:t>下回った状況となっている。</a:t>
          </a:r>
          <a:r>
            <a:rPr lang="ja-JP" altLang="ja-JP" sz="1100" b="0" i="0" baseline="0">
              <a:solidFill>
                <a:schemeClr val="dk1"/>
              </a:solidFill>
              <a:effectLst/>
              <a:latin typeface="+mn-lt"/>
              <a:ea typeface="+mn-ea"/>
              <a:cs typeface="+mn-cs"/>
            </a:rPr>
            <a:t>今年度の当比率が</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なった要因としては、</a:t>
          </a:r>
          <a:r>
            <a:rPr lang="ja-JP" altLang="en-US" sz="1100" b="0" i="0" baseline="0">
              <a:solidFill>
                <a:schemeClr val="dk1"/>
              </a:solidFill>
              <a:effectLst/>
              <a:latin typeface="+mn-lt"/>
              <a:ea typeface="+mn-ea"/>
              <a:cs typeface="+mn-cs"/>
            </a:rPr>
            <a:t>納税者の収入回復による市税収入の増により、経常一般財源が増加したことによるものである。義務的経費のうち大きなウエイトを占める人件費については市</a:t>
          </a:r>
          <a:r>
            <a:rPr lang="ja-JP" altLang="ja-JP" sz="1100" b="0" i="0" baseline="0">
              <a:solidFill>
                <a:schemeClr val="dk1"/>
              </a:solidFill>
              <a:effectLst/>
              <a:latin typeface="+mn-lt"/>
              <a:ea typeface="+mn-ea"/>
              <a:cs typeface="+mn-cs"/>
            </a:rPr>
            <a:t>行財政改革実施計画に基づき、職員の定員管理を引き続き実施するものの、震災による業務量の増加から、大きな削減は見込</a:t>
          </a:r>
          <a:r>
            <a:rPr lang="ja-JP" altLang="en-US" sz="1100" b="0" i="0" baseline="0">
              <a:solidFill>
                <a:schemeClr val="dk1"/>
              </a:solidFill>
              <a:effectLst/>
              <a:latin typeface="+mn-lt"/>
              <a:ea typeface="+mn-ea"/>
              <a:cs typeface="+mn-cs"/>
            </a:rPr>
            <a:t>めない状況である。</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人件費の次に大きな割合を占める公債費についても依然として</a:t>
          </a:r>
          <a:r>
            <a:rPr lang="ja-JP" altLang="ja-JP" sz="1100" b="0" i="0" baseline="0">
              <a:solidFill>
                <a:schemeClr val="dk1"/>
              </a:solidFill>
              <a:effectLst/>
              <a:latin typeface="+mn-lt"/>
              <a:ea typeface="+mn-ea"/>
              <a:cs typeface="+mn-cs"/>
            </a:rPr>
            <a:t>支出割合</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い状況であり、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起債発行額を調整し、公債費を減らしていくとともに、事務事業の見直し、「選択と集中」による義務的経費の削減に努め、財政構造の弾力化を図っていく。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67673</xdr:rowOff>
    </xdr:from>
    <xdr:to>
      <xdr:col>7</xdr:col>
      <xdr:colOff>152400</xdr:colOff>
      <xdr:row>62</xdr:row>
      <xdr:rowOff>151312</xdr:rowOff>
    </xdr:to>
    <xdr:cxnSp macro="">
      <xdr:nvCxnSpPr>
        <xdr:cNvPr id="133" name="直線コネクタ 132"/>
        <xdr:cNvCxnSpPr/>
      </xdr:nvCxnSpPr>
      <xdr:spPr>
        <a:xfrm flipV="1">
          <a:off x="4114800" y="10526123"/>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37556</xdr:rowOff>
    </xdr:from>
    <xdr:to>
      <xdr:col>6</xdr:col>
      <xdr:colOff>0</xdr:colOff>
      <xdr:row>62</xdr:row>
      <xdr:rowOff>151312</xdr:rowOff>
    </xdr:to>
    <xdr:cxnSp macro="">
      <xdr:nvCxnSpPr>
        <xdr:cNvPr id="136" name="直線コネクタ 135"/>
        <xdr:cNvCxnSpPr/>
      </xdr:nvCxnSpPr>
      <xdr:spPr>
        <a:xfrm>
          <a:off x="3225800" y="1066745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62</xdr:row>
      <xdr:rowOff>37556</xdr:rowOff>
    </xdr:to>
    <xdr:cxnSp macro="">
      <xdr:nvCxnSpPr>
        <xdr:cNvPr id="139" name="直線コネクタ 138"/>
        <xdr:cNvCxnSpPr/>
      </xdr:nvCxnSpPr>
      <xdr:spPr>
        <a:xfrm>
          <a:off x="2336800" y="10384790"/>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111578</xdr:rowOff>
    </xdr:to>
    <xdr:cxnSp macro="">
      <xdr:nvCxnSpPr>
        <xdr:cNvPr id="142" name="直線コネクタ 141"/>
        <xdr:cNvCxnSpPr/>
      </xdr:nvCxnSpPr>
      <xdr:spPr>
        <a:xfrm flipV="1">
          <a:off x="1447800" y="103847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2" name="円/楕円 151"/>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3"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100512</xdr:rowOff>
    </xdr:from>
    <xdr:to>
      <xdr:col>6</xdr:col>
      <xdr:colOff>50800</xdr:colOff>
      <xdr:row>63</xdr:row>
      <xdr:rowOff>30662</xdr:rowOff>
    </xdr:to>
    <xdr:sp macro="" textlink="">
      <xdr:nvSpPr>
        <xdr:cNvPr id="154" name="円/楕円 153"/>
        <xdr:cNvSpPr/>
      </xdr:nvSpPr>
      <xdr:spPr>
        <a:xfrm>
          <a:off x="4064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15439</xdr:rowOff>
    </xdr:from>
    <xdr:ext cx="736600" cy="259045"/>
    <xdr:sp macro="" textlink="">
      <xdr:nvSpPr>
        <xdr:cNvPr id="155" name="テキスト ボックス 154"/>
        <xdr:cNvSpPr txBox="1"/>
      </xdr:nvSpPr>
      <xdr:spPr>
        <a:xfrm>
          <a:off x="3733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158206</xdr:rowOff>
    </xdr:from>
    <xdr:to>
      <xdr:col>4</xdr:col>
      <xdr:colOff>533400</xdr:colOff>
      <xdr:row>62</xdr:row>
      <xdr:rowOff>88356</xdr:rowOff>
    </xdr:to>
    <xdr:sp macro="" textlink="">
      <xdr:nvSpPr>
        <xdr:cNvPr id="156" name="円/楕円 155"/>
        <xdr:cNvSpPr/>
      </xdr:nvSpPr>
      <xdr:spPr>
        <a:xfrm>
          <a:off x="3175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73133</xdr:rowOff>
    </xdr:from>
    <xdr:ext cx="762000" cy="259045"/>
    <xdr:sp macro="" textlink="">
      <xdr:nvSpPr>
        <xdr:cNvPr id="157" name="テキスト ボックス 156"/>
        <xdr:cNvSpPr txBox="1"/>
      </xdr:nvSpPr>
      <xdr:spPr>
        <a:xfrm>
          <a:off x="2844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8" name="円/楕円 157"/>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9" name="テキスト ボックス 158"/>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60" name="円/楕円 159"/>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1105</xdr:rowOff>
    </xdr:from>
    <xdr:ext cx="762000" cy="259045"/>
    <xdr:sp macro="" textlink="">
      <xdr:nvSpPr>
        <xdr:cNvPr id="161" name="テキスト ボックス 160"/>
        <xdr:cNvSpPr txBox="1"/>
      </xdr:nvSpPr>
      <xdr:spPr>
        <a:xfrm>
          <a:off x="1066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[632,685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今年度の決算額は</a:t>
          </a:r>
          <a:r>
            <a:rPr kumimoji="1" lang="en-US" altLang="ja-JP" sz="1100">
              <a:latin typeface="ＭＳ Ｐゴシック"/>
            </a:rPr>
            <a:t>632,685</a:t>
          </a:r>
          <a:r>
            <a:rPr kumimoji="1" lang="ja-JP" altLang="en-US" sz="1100">
              <a:latin typeface="ＭＳ Ｐゴシック"/>
            </a:rPr>
            <a:t>円と、前年度と比較し大幅な増加となっており、類似団体内順位でも下から</a:t>
          </a:r>
          <a:r>
            <a:rPr kumimoji="1" lang="en-US" altLang="ja-JP" sz="1100">
              <a:latin typeface="ＭＳ Ｐゴシック"/>
            </a:rPr>
            <a:t>2</a:t>
          </a:r>
          <a:r>
            <a:rPr kumimoji="1" lang="ja-JP" altLang="en-US" sz="1100">
              <a:latin typeface="ＭＳ Ｐゴシック"/>
            </a:rPr>
            <a:t>番目となっている。人件費については、事務の外部委託等抑制に努めているが、震災からの復旧・復興に係る業務量の増加により職員数の大幅な抑制はできないでいるのが現状である。物件費については廃棄物収集運搬業務等の東日本大震災の復旧・復興に係る経費により以前として高い水準を維持している。</a:t>
          </a:r>
          <a:r>
            <a:rPr lang="ja-JP" altLang="ja-JP" sz="1100" b="0" i="0" baseline="0">
              <a:solidFill>
                <a:schemeClr val="dk1"/>
              </a:solidFill>
              <a:effectLst/>
              <a:latin typeface="+mn-lt"/>
              <a:ea typeface="+mn-ea"/>
              <a:cs typeface="+mn-cs"/>
            </a:rPr>
            <a:t>今後の方針として、通常分の人件費・物件費等については、引き続き事務事業の見直しに取り組んでいくとともに、不要不急な経費の精査と、内部管理経費の削減を行い、市民</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人当たりのコストの低減を図っていく。</a:t>
          </a:r>
          <a:endParaRPr kumimoji="1" lang="ja-JP" altLang="en-US" sz="11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15805</xdr:rowOff>
    </xdr:from>
    <xdr:to>
      <xdr:col>7</xdr:col>
      <xdr:colOff>152400</xdr:colOff>
      <xdr:row>83</xdr:row>
      <xdr:rowOff>79206</xdr:rowOff>
    </xdr:to>
    <xdr:cxnSp macro="">
      <xdr:nvCxnSpPr>
        <xdr:cNvPr id="195" name="直線コネクタ 194"/>
        <xdr:cNvCxnSpPr/>
      </xdr:nvCxnSpPr>
      <xdr:spPr>
        <a:xfrm>
          <a:off x="4114800" y="14246155"/>
          <a:ext cx="838200" cy="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151399</xdr:rowOff>
    </xdr:from>
    <xdr:to>
      <xdr:col>6</xdr:col>
      <xdr:colOff>0</xdr:colOff>
      <xdr:row>83</xdr:row>
      <xdr:rowOff>15805</xdr:rowOff>
    </xdr:to>
    <xdr:cxnSp macro="">
      <xdr:nvCxnSpPr>
        <xdr:cNvPr id="198" name="直線コネクタ 197"/>
        <xdr:cNvCxnSpPr/>
      </xdr:nvCxnSpPr>
      <xdr:spPr>
        <a:xfrm>
          <a:off x="3225800" y="14210299"/>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7854</xdr:rowOff>
    </xdr:from>
    <xdr:to>
      <xdr:col>4</xdr:col>
      <xdr:colOff>482600</xdr:colOff>
      <xdr:row>82</xdr:row>
      <xdr:rowOff>151399</xdr:rowOff>
    </xdr:to>
    <xdr:cxnSp macro="">
      <xdr:nvCxnSpPr>
        <xdr:cNvPr id="201" name="直線コネクタ 200"/>
        <xdr:cNvCxnSpPr/>
      </xdr:nvCxnSpPr>
      <xdr:spPr>
        <a:xfrm>
          <a:off x="2336800" y="13895304"/>
          <a:ext cx="889000" cy="3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5890</xdr:rowOff>
    </xdr:from>
    <xdr:to>
      <xdr:col>3</xdr:col>
      <xdr:colOff>279400</xdr:colOff>
      <xdr:row>81</xdr:row>
      <xdr:rowOff>7854</xdr:rowOff>
    </xdr:to>
    <xdr:cxnSp macro="">
      <xdr:nvCxnSpPr>
        <xdr:cNvPr id="204" name="直線コネクタ 203"/>
        <xdr:cNvCxnSpPr/>
      </xdr:nvCxnSpPr>
      <xdr:spPr>
        <a:xfrm>
          <a:off x="1447800" y="13893340"/>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28406</xdr:rowOff>
    </xdr:from>
    <xdr:to>
      <xdr:col>7</xdr:col>
      <xdr:colOff>203200</xdr:colOff>
      <xdr:row>83</xdr:row>
      <xdr:rowOff>130006</xdr:rowOff>
    </xdr:to>
    <xdr:sp macro="" textlink="">
      <xdr:nvSpPr>
        <xdr:cNvPr id="214" name="円/楕円 213"/>
        <xdr:cNvSpPr/>
      </xdr:nvSpPr>
      <xdr:spPr>
        <a:xfrm>
          <a:off x="4902200" y="142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483</xdr:rowOff>
    </xdr:from>
    <xdr:ext cx="762000" cy="259045"/>
    <xdr:sp macro="" textlink="">
      <xdr:nvSpPr>
        <xdr:cNvPr id="215" name="人件費・物件費等の状況該当値テキスト"/>
        <xdr:cNvSpPr txBox="1"/>
      </xdr:nvSpPr>
      <xdr:spPr>
        <a:xfrm>
          <a:off x="5041900" y="142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632,685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136455</xdr:rowOff>
    </xdr:from>
    <xdr:to>
      <xdr:col>6</xdr:col>
      <xdr:colOff>50800</xdr:colOff>
      <xdr:row>83</xdr:row>
      <xdr:rowOff>66605</xdr:rowOff>
    </xdr:to>
    <xdr:sp macro="" textlink="">
      <xdr:nvSpPr>
        <xdr:cNvPr id="216" name="円/楕円 215"/>
        <xdr:cNvSpPr/>
      </xdr:nvSpPr>
      <xdr:spPr>
        <a:xfrm>
          <a:off x="4064000" y="1419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51382</xdr:rowOff>
    </xdr:from>
    <xdr:ext cx="736600" cy="259045"/>
    <xdr:sp macro="" textlink="">
      <xdr:nvSpPr>
        <xdr:cNvPr id="217" name="テキスト ボックス 216"/>
        <xdr:cNvSpPr txBox="1"/>
      </xdr:nvSpPr>
      <xdr:spPr>
        <a:xfrm>
          <a:off x="3733800" y="1428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553,860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100599</xdr:rowOff>
    </xdr:from>
    <xdr:to>
      <xdr:col>4</xdr:col>
      <xdr:colOff>533400</xdr:colOff>
      <xdr:row>83</xdr:row>
      <xdr:rowOff>30749</xdr:rowOff>
    </xdr:to>
    <xdr:sp macro="" textlink="">
      <xdr:nvSpPr>
        <xdr:cNvPr id="218" name="円/楕円 217"/>
        <xdr:cNvSpPr/>
      </xdr:nvSpPr>
      <xdr:spPr>
        <a:xfrm>
          <a:off x="3175000" y="141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15526</xdr:rowOff>
    </xdr:from>
    <xdr:ext cx="762000" cy="259045"/>
    <xdr:sp macro="" textlink="">
      <xdr:nvSpPr>
        <xdr:cNvPr id="219" name="テキスト ボックス 218"/>
        <xdr:cNvSpPr txBox="1"/>
      </xdr:nvSpPr>
      <xdr:spPr>
        <a:xfrm>
          <a:off x="2844800" y="1424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128504</xdr:rowOff>
    </xdr:from>
    <xdr:to>
      <xdr:col>3</xdr:col>
      <xdr:colOff>330200</xdr:colOff>
      <xdr:row>81</xdr:row>
      <xdr:rowOff>58654</xdr:rowOff>
    </xdr:to>
    <xdr:sp macro="" textlink="">
      <xdr:nvSpPr>
        <xdr:cNvPr id="220" name="円/楕円 219"/>
        <xdr:cNvSpPr/>
      </xdr:nvSpPr>
      <xdr:spPr>
        <a:xfrm>
          <a:off x="2286000" y="1384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68831</xdr:rowOff>
    </xdr:from>
    <xdr:ext cx="762000" cy="259045"/>
    <xdr:sp macro="" textlink="">
      <xdr:nvSpPr>
        <xdr:cNvPr id="221" name="テキスト ボックス 220"/>
        <xdr:cNvSpPr txBox="1"/>
      </xdr:nvSpPr>
      <xdr:spPr>
        <a:xfrm>
          <a:off x="1955800" y="1361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117,660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126540</xdr:rowOff>
    </xdr:from>
    <xdr:to>
      <xdr:col>2</xdr:col>
      <xdr:colOff>127000</xdr:colOff>
      <xdr:row>81</xdr:row>
      <xdr:rowOff>56690</xdr:rowOff>
    </xdr:to>
    <xdr:sp macro="" textlink="">
      <xdr:nvSpPr>
        <xdr:cNvPr id="222" name="円/楕円 221"/>
        <xdr:cNvSpPr/>
      </xdr:nvSpPr>
      <xdr:spPr>
        <a:xfrm>
          <a:off x="1397000" y="138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66867</xdr:rowOff>
    </xdr:from>
    <xdr:ext cx="762000" cy="259045"/>
    <xdr:sp macro="" textlink="">
      <xdr:nvSpPr>
        <xdr:cNvPr id="223" name="テキスト ボックス 222"/>
        <xdr:cNvSpPr txBox="1"/>
      </xdr:nvSpPr>
      <xdr:spPr>
        <a:xfrm>
          <a:off x="1066800" y="1361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本市のラスパイレス指数は</a:t>
          </a:r>
          <a:r>
            <a:rPr lang="en-US" altLang="ja-JP" sz="1100" b="0" i="0" baseline="0">
              <a:solidFill>
                <a:schemeClr val="dk1"/>
              </a:solidFill>
              <a:effectLst/>
              <a:latin typeface="+mn-lt"/>
              <a:ea typeface="+mn-ea"/>
              <a:cs typeface="+mn-cs"/>
            </a:rPr>
            <a:t>92.8</a:t>
          </a:r>
          <a:r>
            <a:rPr lang="ja-JP" altLang="ja-JP" sz="1100" b="0" i="0" baseline="0">
              <a:solidFill>
                <a:schemeClr val="dk1"/>
              </a:solidFill>
              <a:effectLst/>
              <a:latin typeface="+mn-lt"/>
              <a:ea typeface="+mn-ea"/>
              <a:cs typeface="+mn-cs"/>
            </a:rPr>
            <a:t>で、類似団体内平均、全国市平均をともに下回っている。給与体系については、今後も国の人事院勧告等を踏まえながら、給与体系の見直し、給与の適正化に努めていく。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87</xdr:row>
      <xdr:rowOff>107104</xdr:rowOff>
    </xdr:to>
    <xdr:cxnSp macro="">
      <xdr:nvCxnSpPr>
        <xdr:cNvPr id="257" name="直線コネクタ 256"/>
        <xdr:cNvCxnSpPr/>
      </xdr:nvCxnSpPr>
      <xdr:spPr>
        <a:xfrm flipV="1">
          <a:off x="16179800" y="14717607"/>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107104</xdr:rowOff>
    </xdr:from>
    <xdr:to>
      <xdr:col>23</xdr:col>
      <xdr:colOff>406400</xdr:colOff>
      <xdr:row>88</xdr:row>
      <xdr:rowOff>16087</xdr:rowOff>
    </xdr:to>
    <xdr:cxnSp macro="">
      <xdr:nvCxnSpPr>
        <xdr:cNvPr id="260" name="直線コネクタ 259"/>
        <xdr:cNvCxnSpPr/>
      </xdr:nvCxnSpPr>
      <xdr:spPr>
        <a:xfrm flipV="1">
          <a:off x="15290800" y="1502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88</xdr:row>
      <xdr:rowOff>16087</xdr:rowOff>
    </xdr:to>
    <xdr:cxnSp macro="">
      <xdr:nvCxnSpPr>
        <xdr:cNvPr id="263" name="直線コネクタ 262"/>
        <xdr:cNvCxnSpPr/>
      </xdr:nvCxnSpPr>
      <xdr:spPr>
        <a:xfrm>
          <a:off x="14401800" y="14765866"/>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1059</xdr:rowOff>
    </xdr:from>
    <xdr:to>
      <xdr:col>21</xdr:col>
      <xdr:colOff>0</xdr:colOff>
      <xdr:row>86</xdr:row>
      <xdr:rowOff>21166</xdr:rowOff>
    </xdr:to>
    <xdr:cxnSp macro="">
      <xdr:nvCxnSpPr>
        <xdr:cNvPr id="266" name="直線コネクタ 265"/>
        <xdr:cNvCxnSpPr/>
      </xdr:nvCxnSpPr>
      <xdr:spPr>
        <a:xfrm>
          <a:off x="13512800" y="147457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56304</xdr:rowOff>
    </xdr:from>
    <xdr:to>
      <xdr:col>23</xdr:col>
      <xdr:colOff>457200</xdr:colOff>
      <xdr:row>87</xdr:row>
      <xdr:rowOff>157904</xdr:rowOff>
    </xdr:to>
    <xdr:sp macro="" textlink="">
      <xdr:nvSpPr>
        <xdr:cNvPr id="278" name="円/楕円 277"/>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168081</xdr:rowOff>
    </xdr:from>
    <xdr:ext cx="736600" cy="259045"/>
    <xdr:sp macro="" textlink="">
      <xdr:nvSpPr>
        <xdr:cNvPr id="279" name="テキスト ボックス 278"/>
        <xdr:cNvSpPr txBox="1"/>
      </xdr:nvSpPr>
      <xdr:spPr>
        <a:xfrm>
          <a:off x="15798800" y="1474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80" name="円/楕円 279"/>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77064</xdr:rowOff>
    </xdr:from>
    <xdr:ext cx="762000" cy="259045"/>
    <xdr:sp macro="" textlink="">
      <xdr:nvSpPr>
        <xdr:cNvPr id="281" name="テキスト ボックス 280"/>
        <xdr:cNvSpPr txBox="1"/>
      </xdr:nvSpPr>
      <xdr:spPr>
        <a:xfrm>
          <a:off x="14909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84" name="円/楕円 283"/>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85" name="テキスト ボックス 284"/>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震災以前は定員適正化計画に基づく、新規採用の抑制による職員数の削減を図ってきている。震災以降、復旧・復興に係る業務に従事する職員数が増加しているものの、依然として類似団体内平均を下回っている。震災からの復興期間内につき、大幅な職員数の削減は困難ではあるが、住民サービスに支障をきたすことがない範囲での職員数の適正管理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56183</xdr:rowOff>
    </xdr:from>
    <xdr:to>
      <xdr:col>24</xdr:col>
      <xdr:colOff>558800</xdr:colOff>
      <xdr:row>61</xdr:row>
      <xdr:rowOff>104442</xdr:rowOff>
    </xdr:to>
    <xdr:cxnSp macro="">
      <xdr:nvCxnSpPr>
        <xdr:cNvPr id="322" name="直線コネクタ 321"/>
        <xdr:cNvCxnSpPr/>
      </xdr:nvCxnSpPr>
      <xdr:spPr>
        <a:xfrm>
          <a:off x="16179800" y="1051463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7922</xdr:rowOff>
    </xdr:from>
    <xdr:to>
      <xdr:col>23</xdr:col>
      <xdr:colOff>406400</xdr:colOff>
      <xdr:row>61</xdr:row>
      <xdr:rowOff>56183</xdr:rowOff>
    </xdr:to>
    <xdr:cxnSp macro="">
      <xdr:nvCxnSpPr>
        <xdr:cNvPr id="325" name="直線コネクタ 324"/>
        <xdr:cNvCxnSpPr/>
      </xdr:nvCxnSpPr>
      <xdr:spPr>
        <a:xfrm>
          <a:off x="15290800" y="1046637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141454</xdr:rowOff>
    </xdr:from>
    <xdr:to>
      <xdr:col>22</xdr:col>
      <xdr:colOff>203200</xdr:colOff>
      <xdr:row>61</xdr:row>
      <xdr:rowOff>7922</xdr:rowOff>
    </xdr:to>
    <xdr:cxnSp macro="">
      <xdr:nvCxnSpPr>
        <xdr:cNvPr id="328" name="直線コネクタ 327"/>
        <xdr:cNvCxnSpPr/>
      </xdr:nvCxnSpPr>
      <xdr:spPr>
        <a:xfrm>
          <a:off x="14401800" y="104284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60</xdr:row>
      <xdr:rowOff>141454</xdr:rowOff>
    </xdr:to>
    <xdr:cxnSp macro="">
      <xdr:nvCxnSpPr>
        <xdr:cNvPr id="331" name="直線コネクタ 330"/>
        <xdr:cNvCxnSpPr/>
      </xdr:nvCxnSpPr>
      <xdr:spPr>
        <a:xfrm>
          <a:off x="13512800" y="1042385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53642</xdr:rowOff>
    </xdr:from>
    <xdr:to>
      <xdr:col>24</xdr:col>
      <xdr:colOff>609600</xdr:colOff>
      <xdr:row>61</xdr:row>
      <xdr:rowOff>155242</xdr:rowOff>
    </xdr:to>
    <xdr:sp macro="" textlink="">
      <xdr:nvSpPr>
        <xdr:cNvPr id="341" name="円/楕円 340"/>
        <xdr:cNvSpPr/>
      </xdr:nvSpPr>
      <xdr:spPr>
        <a:xfrm>
          <a:off x="169672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70169</xdr:rowOff>
    </xdr:from>
    <xdr:ext cx="762000" cy="259045"/>
    <xdr:sp macro="" textlink="">
      <xdr:nvSpPr>
        <xdr:cNvPr id="342" name="定員管理の状況該当値テキスト"/>
        <xdr:cNvSpPr txBox="1"/>
      </xdr:nvSpPr>
      <xdr:spPr>
        <a:xfrm>
          <a:off x="171069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5383</xdr:rowOff>
    </xdr:from>
    <xdr:to>
      <xdr:col>23</xdr:col>
      <xdr:colOff>457200</xdr:colOff>
      <xdr:row>61</xdr:row>
      <xdr:rowOff>106983</xdr:rowOff>
    </xdr:to>
    <xdr:sp macro="" textlink="">
      <xdr:nvSpPr>
        <xdr:cNvPr id="343" name="円/楕円 342"/>
        <xdr:cNvSpPr/>
      </xdr:nvSpPr>
      <xdr:spPr>
        <a:xfrm>
          <a:off x="16129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117160</xdr:rowOff>
    </xdr:from>
    <xdr:ext cx="736600" cy="259045"/>
    <xdr:sp macro="" textlink="">
      <xdr:nvSpPr>
        <xdr:cNvPr id="344" name="テキスト ボックス 343"/>
        <xdr:cNvSpPr txBox="1"/>
      </xdr:nvSpPr>
      <xdr:spPr>
        <a:xfrm>
          <a:off x="15798800" y="1023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128572</xdr:rowOff>
    </xdr:from>
    <xdr:to>
      <xdr:col>22</xdr:col>
      <xdr:colOff>254000</xdr:colOff>
      <xdr:row>61</xdr:row>
      <xdr:rowOff>58722</xdr:rowOff>
    </xdr:to>
    <xdr:sp macro="" textlink="">
      <xdr:nvSpPr>
        <xdr:cNvPr id="345" name="円/楕円 344"/>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68899</xdr:rowOff>
    </xdr:from>
    <xdr:ext cx="762000" cy="259045"/>
    <xdr:sp macro="" textlink="">
      <xdr:nvSpPr>
        <xdr:cNvPr id="346" name="テキスト ボックス 345"/>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90654</xdr:rowOff>
    </xdr:from>
    <xdr:to>
      <xdr:col>21</xdr:col>
      <xdr:colOff>50800</xdr:colOff>
      <xdr:row>61</xdr:row>
      <xdr:rowOff>20804</xdr:rowOff>
    </xdr:to>
    <xdr:sp macro="" textlink="">
      <xdr:nvSpPr>
        <xdr:cNvPr id="347" name="円/楕円 346"/>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30981</xdr:rowOff>
    </xdr:from>
    <xdr:ext cx="762000" cy="259045"/>
    <xdr:sp macro="" textlink="">
      <xdr:nvSpPr>
        <xdr:cNvPr id="348" name="テキスト ボックス 347"/>
        <xdr:cNvSpPr txBox="1"/>
      </xdr:nvSpPr>
      <xdr:spPr>
        <a:xfrm>
          <a:off x="14020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86058</xdr:rowOff>
    </xdr:from>
    <xdr:to>
      <xdr:col>19</xdr:col>
      <xdr:colOff>533400</xdr:colOff>
      <xdr:row>61</xdr:row>
      <xdr:rowOff>16208</xdr:rowOff>
    </xdr:to>
    <xdr:sp macro="" textlink="">
      <xdr:nvSpPr>
        <xdr:cNvPr id="349" name="円/楕円 348"/>
        <xdr:cNvSpPr/>
      </xdr:nvSpPr>
      <xdr:spPr>
        <a:xfrm>
          <a:off x="13462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26385</xdr:rowOff>
    </xdr:from>
    <xdr:ext cx="762000" cy="259045"/>
    <xdr:sp macro="" textlink="">
      <xdr:nvSpPr>
        <xdr:cNvPr id="350" name="テキスト ボックス 349"/>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今年度の実質公債比率は</a:t>
          </a:r>
          <a:r>
            <a:rPr lang="en-US" altLang="ja-JP" sz="1100">
              <a:solidFill>
                <a:schemeClr val="dk1"/>
              </a:solidFill>
              <a:effectLst/>
              <a:latin typeface="+mn-lt"/>
              <a:ea typeface="+mn-ea"/>
              <a:cs typeface="+mn-cs"/>
            </a:rPr>
            <a:t>15.2</a:t>
          </a:r>
          <a:r>
            <a:rPr lang="ja-JP" altLang="ja-JP" sz="1100">
              <a:solidFill>
                <a:schemeClr val="dk1"/>
              </a:solidFill>
              <a:effectLst/>
              <a:latin typeface="+mn-lt"/>
              <a:ea typeface="+mn-ea"/>
              <a:cs typeface="+mn-cs"/>
            </a:rPr>
            <a:t>％となり、類似団体内、県内平均、全国平均のいずれよりも高い水準となっている。特に過年度に発行した合併特例債の償還により、今後当比率の悪化が見込まれるため、さらなる負担が増加しないよう、普通建設事業に係る優先度を明確化し、プライマリーバランスを意識した地方債発行により当比率の上昇の抑制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97609</xdr:rowOff>
    </xdr:from>
    <xdr:to>
      <xdr:col>24</xdr:col>
      <xdr:colOff>558800</xdr:colOff>
      <xdr:row>38</xdr:row>
      <xdr:rowOff>132080</xdr:rowOff>
    </xdr:to>
    <xdr:cxnSp macro="">
      <xdr:nvCxnSpPr>
        <xdr:cNvPr id="386" name="直線コネクタ 385"/>
        <xdr:cNvCxnSpPr/>
      </xdr:nvCxnSpPr>
      <xdr:spPr>
        <a:xfrm>
          <a:off x="16179800" y="661270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70031</xdr:rowOff>
    </xdr:from>
    <xdr:to>
      <xdr:col>23</xdr:col>
      <xdr:colOff>406400</xdr:colOff>
      <xdr:row>38</xdr:row>
      <xdr:rowOff>97609</xdr:rowOff>
    </xdr:to>
    <xdr:cxnSp macro="">
      <xdr:nvCxnSpPr>
        <xdr:cNvPr id="389" name="直線コネクタ 388"/>
        <xdr:cNvCxnSpPr/>
      </xdr:nvCxnSpPr>
      <xdr:spPr>
        <a:xfrm>
          <a:off x="15290800" y="65851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63137</xdr:rowOff>
    </xdr:from>
    <xdr:to>
      <xdr:col>22</xdr:col>
      <xdr:colOff>203200</xdr:colOff>
      <xdr:row>38</xdr:row>
      <xdr:rowOff>70031</xdr:rowOff>
    </xdr:to>
    <xdr:cxnSp macro="">
      <xdr:nvCxnSpPr>
        <xdr:cNvPr id="392" name="直線コネクタ 391"/>
        <xdr:cNvCxnSpPr/>
      </xdr:nvCxnSpPr>
      <xdr:spPr>
        <a:xfrm>
          <a:off x="14401800" y="65782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63137</xdr:rowOff>
    </xdr:from>
    <xdr:to>
      <xdr:col>21</xdr:col>
      <xdr:colOff>0</xdr:colOff>
      <xdr:row>38</xdr:row>
      <xdr:rowOff>94162</xdr:rowOff>
    </xdr:to>
    <xdr:cxnSp macro="">
      <xdr:nvCxnSpPr>
        <xdr:cNvPr id="395" name="直線コネクタ 394"/>
        <xdr:cNvCxnSpPr/>
      </xdr:nvCxnSpPr>
      <xdr:spPr>
        <a:xfrm flipV="1">
          <a:off x="13512800" y="657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5" name="円/楕円 404"/>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53357</xdr:rowOff>
    </xdr:from>
    <xdr:ext cx="762000" cy="259045"/>
    <xdr:sp macro="" textlink="">
      <xdr:nvSpPr>
        <xdr:cNvPr id="406" name="公債費負担の状況該当値テキスト"/>
        <xdr:cNvSpPr txBox="1"/>
      </xdr:nvSpPr>
      <xdr:spPr>
        <a:xfrm>
          <a:off x="17106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46809</xdr:rowOff>
    </xdr:from>
    <xdr:to>
      <xdr:col>23</xdr:col>
      <xdr:colOff>457200</xdr:colOff>
      <xdr:row>38</xdr:row>
      <xdr:rowOff>148409</xdr:rowOff>
    </xdr:to>
    <xdr:sp macro="" textlink="">
      <xdr:nvSpPr>
        <xdr:cNvPr id="407" name="円/楕円 406"/>
        <xdr:cNvSpPr/>
      </xdr:nvSpPr>
      <xdr:spPr>
        <a:xfrm>
          <a:off x="16129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133186</xdr:rowOff>
    </xdr:from>
    <xdr:ext cx="736600" cy="259045"/>
    <xdr:sp macro="" textlink="">
      <xdr:nvSpPr>
        <xdr:cNvPr id="408" name="テキスト ボックス 407"/>
        <xdr:cNvSpPr txBox="1"/>
      </xdr:nvSpPr>
      <xdr:spPr>
        <a:xfrm>
          <a:off x="15798800" y="664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19231</xdr:rowOff>
    </xdr:from>
    <xdr:to>
      <xdr:col>22</xdr:col>
      <xdr:colOff>254000</xdr:colOff>
      <xdr:row>38</xdr:row>
      <xdr:rowOff>120831</xdr:rowOff>
    </xdr:to>
    <xdr:sp macro="" textlink="">
      <xdr:nvSpPr>
        <xdr:cNvPr id="409" name="円/楕円 408"/>
        <xdr:cNvSpPr/>
      </xdr:nvSpPr>
      <xdr:spPr>
        <a:xfrm>
          <a:off x="15240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131008</xdr:rowOff>
    </xdr:from>
    <xdr:ext cx="762000" cy="259045"/>
    <xdr:sp macro="" textlink="">
      <xdr:nvSpPr>
        <xdr:cNvPr id="410" name="テキスト ボックス 409"/>
        <xdr:cNvSpPr txBox="1"/>
      </xdr:nvSpPr>
      <xdr:spPr>
        <a:xfrm>
          <a:off x="14909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12337</xdr:rowOff>
    </xdr:from>
    <xdr:to>
      <xdr:col>21</xdr:col>
      <xdr:colOff>50800</xdr:colOff>
      <xdr:row>38</xdr:row>
      <xdr:rowOff>113937</xdr:rowOff>
    </xdr:to>
    <xdr:sp macro="" textlink="">
      <xdr:nvSpPr>
        <xdr:cNvPr id="411" name="円/楕円 410"/>
        <xdr:cNvSpPr/>
      </xdr:nvSpPr>
      <xdr:spPr>
        <a:xfrm>
          <a:off x="14351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124114</xdr:rowOff>
    </xdr:from>
    <xdr:ext cx="762000" cy="259045"/>
    <xdr:sp macro="" textlink="">
      <xdr:nvSpPr>
        <xdr:cNvPr id="412" name="テキスト ボックス 411"/>
        <xdr:cNvSpPr txBox="1"/>
      </xdr:nvSpPr>
      <xdr:spPr>
        <a:xfrm>
          <a:off x="14020800" y="62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43362</xdr:rowOff>
    </xdr:from>
    <xdr:to>
      <xdr:col>19</xdr:col>
      <xdr:colOff>533400</xdr:colOff>
      <xdr:row>38</xdr:row>
      <xdr:rowOff>144962</xdr:rowOff>
    </xdr:to>
    <xdr:sp macro="" textlink="">
      <xdr:nvSpPr>
        <xdr:cNvPr id="413" name="円/楕円 412"/>
        <xdr:cNvSpPr/>
      </xdr:nvSpPr>
      <xdr:spPr>
        <a:xfrm>
          <a:off x="134620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155138</xdr:rowOff>
    </xdr:from>
    <xdr:ext cx="762000" cy="259045"/>
    <xdr:sp macro="" textlink="">
      <xdr:nvSpPr>
        <xdr:cNvPr id="414" name="テキスト ボックス 413"/>
        <xdr:cNvSpPr txBox="1"/>
      </xdr:nvSpPr>
      <xdr:spPr>
        <a:xfrm>
          <a:off x="13131800" y="632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昨年度比率は、災害廃棄物処理事業に係る国庫補助金の不用額分につき財政調整基金積立額の増加し一時的な回復となった。今年度についても過年度に交付された震災復興特別交付税精算分による財政調整基金残高の増により当該比率は依然として類似団体内においても上位で推移し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も当該比率の適正化のため、影響のある</a:t>
          </a:r>
          <a:r>
            <a:rPr lang="ja-JP" altLang="ja-JP" sz="1100" b="0" i="0" baseline="0">
              <a:solidFill>
                <a:schemeClr val="dk1"/>
              </a:solidFill>
              <a:effectLst/>
              <a:latin typeface="+mn-lt"/>
              <a:ea typeface="+mn-ea"/>
              <a:cs typeface="+mn-cs"/>
            </a:rPr>
            <a:t>起債対象事業の優先度、緊急性を考慮し、新たな地方債の発行を抑制しながら、将来世代に対する負担が増えないよう財政運営を行っていく</a:t>
          </a:r>
          <a:r>
            <a:rPr lang="ja-JP" altLang="en-US" sz="1100" b="0" i="0" baseline="0">
              <a:solidFill>
                <a:schemeClr val="dk1"/>
              </a:solidFill>
              <a:effectLst/>
              <a:latin typeface="+mn-lt"/>
              <a:ea typeface="+mn-ea"/>
              <a:cs typeface="+mn-cs"/>
            </a:rPr>
            <a:t>。</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8"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49" name="フローチャート : 判断 448"/>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98859</xdr:rowOff>
    </xdr:from>
    <xdr:to>
      <xdr:col>22</xdr:col>
      <xdr:colOff>203200</xdr:colOff>
      <xdr:row>14</xdr:row>
      <xdr:rowOff>141489</xdr:rowOff>
    </xdr:to>
    <xdr:cxnSp macro="">
      <xdr:nvCxnSpPr>
        <xdr:cNvPr id="450" name="直線コネクタ 449"/>
        <xdr:cNvCxnSpPr/>
      </xdr:nvCxnSpPr>
      <xdr:spPr>
        <a:xfrm flipV="1">
          <a:off x="14401800" y="2499159"/>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1" name="フローチャート : 判断 450"/>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2" name="テキスト ボックス 451"/>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141489</xdr:rowOff>
    </xdr:from>
    <xdr:to>
      <xdr:col>21</xdr:col>
      <xdr:colOff>0</xdr:colOff>
      <xdr:row>15</xdr:row>
      <xdr:rowOff>19103</xdr:rowOff>
    </xdr:to>
    <xdr:cxnSp macro="">
      <xdr:nvCxnSpPr>
        <xdr:cNvPr id="453" name="直線コネクタ 452"/>
        <xdr:cNvCxnSpPr/>
      </xdr:nvCxnSpPr>
      <xdr:spPr>
        <a:xfrm flipV="1">
          <a:off x="13512800" y="2541789"/>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4" name="フローチャート : 判断 453"/>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5" name="テキスト ボックス 454"/>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6" name="フローチャート : 判断 455"/>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7" name="テキスト ボックス 456"/>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8" name="フローチャート : 判断 457"/>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59" name="テキスト ボックス 458"/>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138472</xdr:rowOff>
    </xdr:from>
    <xdr:to>
      <xdr:col>24</xdr:col>
      <xdr:colOff>609600</xdr:colOff>
      <xdr:row>14</xdr:row>
      <xdr:rowOff>68622</xdr:rowOff>
    </xdr:to>
    <xdr:sp macro="" textlink="">
      <xdr:nvSpPr>
        <xdr:cNvPr id="465" name="円/楕円 464"/>
        <xdr:cNvSpPr/>
      </xdr:nvSpPr>
      <xdr:spPr>
        <a:xfrm>
          <a:off x="16967200" y="23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59749</xdr:rowOff>
    </xdr:from>
    <xdr:ext cx="762000" cy="259045"/>
    <xdr:sp macro="" textlink="">
      <xdr:nvSpPr>
        <xdr:cNvPr id="466" name="将来負担の状況該当値テキスト"/>
        <xdr:cNvSpPr txBox="1"/>
      </xdr:nvSpPr>
      <xdr:spPr>
        <a:xfrm>
          <a:off x="17106900" y="22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48059</xdr:rowOff>
    </xdr:from>
    <xdr:to>
      <xdr:col>22</xdr:col>
      <xdr:colOff>254000</xdr:colOff>
      <xdr:row>14</xdr:row>
      <xdr:rowOff>149659</xdr:rowOff>
    </xdr:to>
    <xdr:sp macro="" textlink="">
      <xdr:nvSpPr>
        <xdr:cNvPr id="467" name="円/楕円 466"/>
        <xdr:cNvSpPr/>
      </xdr:nvSpPr>
      <xdr:spPr>
        <a:xfrm>
          <a:off x="15240000" y="2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159836</xdr:rowOff>
    </xdr:from>
    <xdr:ext cx="762000" cy="259045"/>
    <xdr:sp macro="" textlink="">
      <xdr:nvSpPr>
        <xdr:cNvPr id="468" name="テキスト ボックス 467"/>
        <xdr:cNvSpPr txBox="1"/>
      </xdr:nvSpPr>
      <xdr:spPr>
        <a:xfrm>
          <a:off x="14909800" y="221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90689</xdr:rowOff>
    </xdr:from>
    <xdr:to>
      <xdr:col>21</xdr:col>
      <xdr:colOff>50800</xdr:colOff>
      <xdr:row>15</xdr:row>
      <xdr:rowOff>20839</xdr:rowOff>
    </xdr:to>
    <xdr:sp macro="" textlink="">
      <xdr:nvSpPr>
        <xdr:cNvPr id="469" name="円/楕円 468"/>
        <xdr:cNvSpPr/>
      </xdr:nvSpPr>
      <xdr:spPr>
        <a:xfrm>
          <a:off x="14351000" y="24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31016</xdr:rowOff>
    </xdr:from>
    <xdr:ext cx="762000" cy="259045"/>
    <xdr:sp macro="" textlink="">
      <xdr:nvSpPr>
        <xdr:cNvPr id="470" name="テキスト ボックス 469"/>
        <xdr:cNvSpPr txBox="1"/>
      </xdr:nvSpPr>
      <xdr:spPr>
        <a:xfrm>
          <a:off x="14020800" y="22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139753</xdr:rowOff>
    </xdr:from>
    <xdr:to>
      <xdr:col>19</xdr:col>
      <xdr:colOff>533400</xdr:colOff>
      <xdr:row>15</xdr:row>
      <xdr:rowOff>69903</xdr:rowOff>
    </xdr:to>
    <xdr:sp macro="" textlink="">
      <xdr:nvSpPr>
        <xdr:cNvPr id="471" name="円/楕円 470"/>
        <xdr:cNvSpPr/>
      </xdr:nvSpPr>
      <xdr:spPr>
        <a:xfrm>
          <a:off x="13462000" y="25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80080</xdr:rowOff>
    </xdr:from>
    <xdr:ext cx="762000" cy="259045"/>
    <xdr:sp macro="" textlink="">
      <xdr:nvSpPr>
        <xdr:cNvPr id="472" name="テキスト ボックス 471"/>
        <xdr:cNvSpPr txBox="1"/>
      </xdr:nvSpPr>
      <xdr:spPr>
        <a:xfrm>
          <a:off x="13131800" y="230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宮城県東松島市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40,221
40,131
101.86
121,437,768
112,200,035
3,380,967
10,196,324
16,292,701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ポイント減少している。また、類似団体内順位でも上位となっている。</a:t>
          </a:r>
          <a:r>
            <a:rPr lang="ja-JP" altLang="en-US" sz="1100" b="0" i="0" baseline="0">
              <a:solidFill>
                <a:schemeClr val="dk1"/>
              </a:solidFill>
              <a:effectLst/>
              <a:latin typeface="+mn-lt"/>
              <a:ea typeface="+mn-ea"/>
              <a:cs typeface="+mn-cs"/>
            </a:rPr>
            <a:t>これについては、震災以前より定員適正化計画に基づいた職員数の削除及び行財政改革の一環による各種業務の外部委託により人件費が抑制されたためである。今後は</a:t>
          </a:r>
          <a:r>
            <a:rPr lang="ja-JP" altLang="ja-JP" sz="1100" b="0" i="0" baseline="0">
              <a:solidFill>
                <a:schemeClr val="dk1"/>
              </a:solidFill>
              <a:effectLst/>
              <a:latin typeface="+mn-lt"/>
              <a:ea typeface="+mn-ea"/>
              <a:cs typeface="+mn-cs"/>
            </a:rPr>
            <a:t>東日本大震災からの復旧・復興事業の進捗状況を考慮しつつ、定員の適正管理に努めていく。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168148</xdr:rowOff>
    </xdr:to>
    <xdr:cxnSp macro="">
      <xdr:nvCxnSpPr>
        <xdr:cNvPr id="63" name="直線コネクタ 62"/>
        <xdr:cNvCxnSpPr/>
      </xdr:nvCxnSpPr>
      <xdr:spPr>
        <a:xfrm flipV="1">
          <a:off x="3987800" y="6262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143002</xdr:rowOff>
    </xdr:to>
    <xdr:cxnSp macro="">
      <xdr:nvCxnSpPr>
        <xdr:cNvPr id="66" name="直線コネクタ 65"/>
        <xdr:cNvCxnSpPr/>
      </xdr:nvCxnSpPr>
      <xdr:spPr>
        <a:xfrm flipV="1">
          <a:off x="3098800" y="63403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143002</xdr:rowOff>
    </xdr:to>
    <xdr:cxnSp macro="">
      <xdr:nvCxnSpPr>
        <xdr:cNvPr id="69" name="直線コネクタ 68"/>
        <xdr:cNvCxnSpPr/>
      </xdr:nvCxnSpPr>
      <xdr:spPr>
        <a:xfrm>
          <a:off x="2209800" y="63449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60706</xdr:rowOff>
    </xdr:to>
    <xdr:cxnSp macro="">
      <xdr:nvCxnSpPr>
        <xdr:cNvPr id="72" name="直線コネクタ 71"/>
        <xdr:cNvCxnSpPr/>
      </xdr:nvCxnSpPr>
      <xdr:spPr>
        <a:xfrm flipV="1">
          <a:off x="1320800" y="6344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2" name="円/楕円 81"/>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3"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4" name="円/楕円 83"/>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85" name="テキスト ボックス 84"/>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6" name="円/楕円 85"/>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7" name="テキスト ボックス 86"/>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8" name="円/楕円 87"/>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89" name="テキスト ボックス 88"/>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0" name="円/楕円 89"/>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91" name="テキスト ボックス 90"/>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費に係る経常収支比率は、今年度</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％であり</a:t>
          </a:r>
          <a:r>
            <a:rPr lang="ja-JP" altLang="en-US" sz="1100" b="0" i="0" baseline="0">
              <a:solidFill>
                <a:schemeClr val="dk1"/>
              </a:solidFill>
              <a:effectLst/>
              <a:latin typeface="+mn-lt"/>
              <a:ea typeface="+mn-ea"/>
              <a:cs typeface="+mn-cs"/>
            </a:rPr>
            <a:t>、昨年度同様の比率を維持しており、類似団体内においても平均を大幅に下回る結果となっている。物件費自体は各種業務委託料や指定管理料の増により総額として増えている状況にあり、この部分については人件費からのシフト部分と考えられる。今後も低比率を維持するため、経常収支に係る費用については他費とも合わせ総量的な削減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20864</xdr:rowOff>
    </xdr:to>
    <xdr:cxnSp macro="">
      <xdr:nvCxnSpPr>
        <xdr:cNvPr id="126" name="直線コネクタ 125"/>
        <xdr:cNvCxnSpPr/>
      </xdr:nvCxnSpPr>
      <xdr:spPr>
        <a:xfrm flipV="1">
          <a:off x="15671800" y="2570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15</xdr:row>
      <xdr:rowOff>20864</xdr:rowOff>
    </xdr:to>
    <xdr:cxnSp macro="">
      <xdr:nvCxnSpPr>
        <xdr:cNvPr id="129" name="直線コネクタ 128"/>
        <xdr:cNvCxnSpPr/>
      </xdr:nvCxnSpPr>
      <xdr:spPr>
        <a:xfrm>
          <a:off x="14782800" y="23531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113393</xdr:rowOff>
    </xdr:from>
    <xdr:to>
      <xdr:col>21</xdr:col>
      <xdr:colOff>361950</xdr:colOff>
      <xdr:row>13</xdr:row>
      <xdr:rowOff>124279</xdr:rowOff>
    </xdr:to>
    <xdr:cxnSp macro="">
      <xdr:nvCxnSpPr>
        <xdr:cNvPr id="132" name="直線コネクタ 131"/>
        <xdr:cNvCxnSpPr/>
      </xdr:nvCxnSpPr>
      <xdr:spPr>
        <a:xfrm>
          <a:off x="13893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13</xdr:row>
      <xdr:rowOff>167821</xdr:rowOff>
    </xdr:to>
    <xdr:cxnSp macro="">
      <xdr:nvCxnSpPr>
        <xdr:cNvPr id="135" name="直線コネクタ 134"/>
        <xdr:cNvCxnSpPr/>
      </xdr:nvCxnSpPr>
      <xdr:spPr>
        <a:xfrm flipV="1">
          <a:off x="13004800" y="2342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5" name="円/楕円 144"/>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6"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7" name="円/楕円 146"/>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8" name="テキスト ボックス 147"/>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49" name="円/楕円 148"/>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0" name="テキスト ボックス 149"/>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62593</xdr:rowOff>
    </xdr:from>
    <xdr:to>
      <xdr:col>20</xdr:col>
      <xdr:colOff>209550</xdr:colOff>
      <xdr:row>13</xdr:row>
      <xdr:rowOff>164193</xdr:rowOff>
    </xdr:to>
    <xdr:sp macro="" textlink="">
      <xdr:nvSpPr>
        <xdr:cNvPr id="151" name="円/楕円 150"/>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2920</xdr:rowOff>
    </xdr:from>
    <xdr:ext cx="762000" cy="259045"/>
    <xdr:sp macro="" textlink="">
      <xdr:nvSpPr>
        <xdr:cNvPr id="152" name="テキスト ボックス 151"/>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3" name="円/楕円 152"/>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4" name="テキスト ボックス 153"/>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扶助費に係る経常収支比率は、今年度</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％であり、</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ポイント上昇している。これは、少子高齢化社会への対応、公共福祉施策の充実に向けて、医療助成費や生活保護費といった社会保障経費が上昇しているためである。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当該比率の悪化が懸念されるところであるが、</a:t>
          </a:r>
          <a:r>
            <a:rPr lang="ja-JP" altLang="ja-JP" sz="1100" b="0" i="0" baseline="0">
              <a:solidFill>
                <a:schemeClr val="dk1"/>
              </a:solidFill>
              <a:effectLst/>
              <a:latin typeface="+mn-lt"/>
              <a:ea typeface="+mn-ea"/>
              <a:cs typeface="+mn-cs"/>
            </a:rPr>
            <a:t>資格審査等の適正化により、経費の上昇を抑えるよう努めていく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152400</xdr:rowOff>
    </xdr:from>
    <xdr:to>
      <xdr:col>7</xdr:col>
      <xdr:colOff>15875</xdr:colOff>
      <xdr:row>55</xdr:row>
      <xdr:rowOff>107950</xdr:rowOff>
    </xdr:to>
    <xdr:cxnSp macro="">
      <xdr:nvCxnSpPr>
        <xdr:cNvPr id="187" name="直線コネクタ 186"/>
        <xdr:cNvCxnSpPr/>
      </xdr:nvCxnSpPr>
      <xdr:spPr>
        <a:xfrm>
          <a:off x="3987800" y="9410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54</xdr:row>
      <xdr:rowOff>165100</xdr:rowOff>
    </xdr:to>
    <xdr:cxnSp macro="">
      <xdr:nvCxnSpPr>
        <xdr:cNvPr id="190" name="直線コネクタ 189"/>
        <xdr:cNvCxnSpPr/>
      </xdr:nvCxnSpPr>
      <xdr:spPr>
        <a:xfrm flipV="1">
          <a:off x="3098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93" name="直線コネクタ 192"/>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6" name="直線コネクタ 195"/>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6" name="円/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7"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101600</xdr:rowOff>
    </xdr:from>
    <xdr:to>
      <xdr:col>5</xdr:col>
      <xdr:colOff>600075</xdr:colOff>
      <xdr:row>55</xdr:row>
      <xdr:rowOff>31750</xdr:rowOff>
    </xdr:to>
    <xdr:sp macro="" textlink="">
      <xdr:nvSpPr>
        <xdr:cNvPr id="208" name="円/楕円 207"/>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41927</xdr:rowOff>
    </xdr:from>
    <xdr:ext cx="736600" cy="259045"/>
    <xdr:sp macro="" textlink="">
      <xdr:nvSpPr>
        <xdr:cNvPr id="209" name="テキスト ボックス 208"/>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0" name="円/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1" name="テキスト ボックス 21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その他</a:t>
          </a:r>
          <a:r>
            <a:rPr lang="ja-JP" altLang="ja-JP" sz="1100" b="0" i="0" baseline="0">
              <a:solidFill>
                <a:schemeClr val="dk1"/>
              </a:solidFill>
              <a:effectLst/>
              <a:latin typeface="+mn-lt"/>
              <a:ea typeface="+mn-ea"/>
              <a:cs typeface="+mn-cs"/>
            </a:rPr>
            <a:t>に係る経常収支比率は、今年度</a:t>
          </a:r>
          <a:r>
            <a:rPr lang="en-US" altLang="ja-JP" sz="1100" b="0" i="0" baseline="0">
              <a:solidFill>
                <a:schemeClr val="dk1"/>
              </a:solidFill>
              <a:effectLst/>
              <a:latin typeface="+mn-lt"/>
              <a:ea typeface="+mn-ea"/>
              <a:cs typeface="+mn-cs"/>
            </a:rPr>
            <a:t>18.6</a:t>
          </a:r>
          <a:r>
            <a:rPr lang="ja-JP" altLang="en-US" sz="1100" b="0" i="0" baseline="0">
              <a:solidFill>
                <a:schemeClr val="dk1"/>
              </a:solidFill>
              <a:effectLst/>
              <a:latin typeface="+mn-lt"/>
              <a:ea typeface="+mn-ea"/>
              <a:cs typeface="+mn-cs"/>
            </a:rPr>
            <a:t>％とな</a:t>
          </a:r>
          <a:r>
            <a:rPr lang="ja-JP" altLang="ja-JP" sz="1100" b="0" i="0" baseline="0">
              <a:solidFill>
                <a:schemeClr val="dk1"/>
              </a:solidFill>
              <a:effectLst/>
              <a:latin typeface="+mn-lt"/>
              <a:ea typeface="+mn-ea"/>
              <a:cs typeface="+mn-cs"/>
            </a:rPr>
            <a:t>り、</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一貫して上昇してきた当該比率も回復している。これは、経常収支の増加に伴い、繰出金が抑制された影響が大きい。しかしながら、今後は公共施設の老朽化に伴い、維持補修費の面で歳出増が見込まれている状況であり、一時的な回復といえるであろう。公共施設管理を徹底し、経常経費が急激に増大しないように注視していきたい。</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60</xdr:row>
      <xdr:rowOff>5080</xdr:rowOff>
    </xdr:to>
    <xdr:cxnSp macro="">
      <xdr:nvCxnSpPr>
        <xdr:cNvPr id="248" name="直線コネクタ 247"/>
        <xdr:cNvCxnSpPr/>
      </xdr:nvCxnSpPr>
      <xdr:spPr>
        <a:xfrm flipV="1">
          <a:off x="15671800" y="101168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60</xdr:row>
      <xdr:rowOff>5080</xdr:rowOff>
    </xdr:to>
    <xdr:cxnSp macro="">
      <xdr:nvCxnSpPr>
        <xdr:cNvPr id="251" name="直線コネクタ 250"/>
        <xdr:cNvCxnSpPr/>
      </xdr:nvCxnSpPr>
      <xdr:spPr>
        <a:xfrm>
          <a:off x="14782800" y="10078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134620</xdr:rowOff>
    </xdr:to>
    <xdr:cxnSp macro="">
      <xdr:nvCxnSpPr>
        <xdr:cNvPr id="254" name="直線コネクタ 253"/>
        <xdr:cNvCxnSpPr/>
      </xdr:nvCxnSpPr>
      <xdr:spPr>
        <a:xfrm>
          <a:off x="13893800" y="1000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58</xdr:row>
      <xdr:rowOff>58420</xdr:rowOff>
    </xdr:to>
    <xdr:cxnSp macro="">
      <xdr:nvCxnSpPr>
        <xdr:cNvPr id="257" name="直線コネクタ 256"/>
        <xdr:cNvCxnSpPr/>
      </xdr:nvCxnSpPr>
      <xdr:spPr>
        <a:xfrm>
          <a:off x="13004800" y="9773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7" name="円/楕円 266"/>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8"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125730</xdr:rowOff>
    </xdr:from>
    <xdr:to>
      <xdr:col>22</xdr:col>
      <xdr:colOff>615950</xdr:colOff>
      <xdr:row>60</xdr:row>
      <xdr:rowOff>55880</xdr:rowOff>
    </xdr:to>
    <xdr:sp macro="" textlink="">
      <xdr:nvSpPr>
        <xdr:cNvPr id="269" name="円/楕円 268"/>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40657</xdr:rowOff>
    </xdr:from>
    <xdr:ext cx="736600" cy="259045"/>
    <xdr:sp macro="" textlink="">
      <xdr:nvSpPr>
        <xdr:cNvPr id="270" name="テキスト ボックス 269"/>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1" name="円/楕円 270"/>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2" name="テキスト ボックス 271"/>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3" name="円/楕円 27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4" name="テキスト ボックス 27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5" name="円/楕円 274"/>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6" name="テキスト ボックス 27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補助費</a:t>
          </a:r>
          <a:r>
            <a:rPr lang="ja-JP" altLang="ja-JP" sz="1100" b="0" i="0" baseline="0">
              <a:solidFill>
                <a:schemeClr val="dk1"/>
              </a:solidFill>
              <a:effectLst/>
              <a:latin typeface="+mn-lt"/>
              <a:ea typeface="+mn-ea"/>
              <a:cs typeface="+mn-cs"/>
            </a:rPr>
            <a:t>に係る経常収支比率は、今年度</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％であり</a:t>
          </a:r>
          <a:r>
            <a:rPr lang="ja-JP" altLang="en-US" sz="1100" b="0" i="0" baseline="0">
              <a:solidFill>
                <a:schemeClr val="dk1"/>
              </a:solidFill>
              <a:effectLst/>
              <a:latin typeface="+mn-lt"/>
              <a:ea typeface="+mn-ea"/>
              <a:cs typeface="+mn-cs"/>
            </a:rPr>
            <a:t>昨年度比</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増となった。類似団体平均と同比率であるが、全国、県平均を上回っている状況である。主な要因としては広域行政事務組合に係る負担金の増である。主な今後の方針としては、引き続き「東松島市行財政改革実施計画」に基づき、必要性、公平性、有効性の観点から補助金の見直しと経費縮減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49276</xdr:rowOff>
    </xdr:to>
    <xdr:cxnSp macro="">
      <xdr:nvCxnSpPr>
        <xdr:cNvPr id="306" name="直線コネクタ 305"/>
        <xdr:cNvCxnSpPr/>
      </xdr:nvCxnSpPr>
      <xdr:spPr>
        <a:xfrm>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108712</xdr:rowOff>
    </xdr:to>
    <xdr:cxnSp macro="">
      <xdr:nvCxnSpPr>
        <xdr:cNvPr id="309" name="直線コネクタ 308"/>
        <xdr:cNvCxnSpPr/>
      </xdr:nvCxnSpPr>
      <xdr:spPr>
        <a:xfrm flipV="1">
          <a:off x="14782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12" name="直線コネクタ 311"/>
        <xdr:cNvCxnSpPr/>
      </xdr:nvCxnSpPr>
      <xdr:spPr>
        <a:xfrm>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122428</xdr:rowOff>
    </xdr:to>
    <xdr:cxnSp macro="">
      <xdr:nvCxnSpPr>
        <xdr:cNvPr id="315" name="直線コネクタ 314"/>
        <xdr:cNvCxnSpPr/>
      </xdr:nvCxnSpPr>
      <xdr:spPr>
        <a:xfrm flipV="1">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5" name="円/楕円 324"/>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142003</xdr:rowOff>
    </xdr:from>
    <xdr:ext cx="762000" cy="259045"/>
    <xdr:sp macro="" textlink="">
      <xdr:nvSpPr>
        <xdr:cNvPr id="326"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7" name="円/楕円 326"/>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8" name="テキスト ボックス 327"/>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0" name="テキスト ボックス 32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1" name="円/楕円 330"/>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2" name="テキスト ボックス 33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3" name="円/楕円 332"/>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4" name="テキスト ボックス 333"/>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公債費に係る経常収支比率は、前年度比</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おり、これは、前年度における県ケヤキ債の満期一括償還（</a:t>
          </a:r>
          <a:r>
            <a:rPr lang="en-US" altLang="ja-JP" sz="1100" b="0" i="0" baseline="0">
              <a:solidFill>
                <a:schemeClr val="dk1"/>
              </a:solidFill>
              <a:effectLst/>
              <a:latin typeface="+mn-lt"/>
              <a:ea typeface="+mn-ea"/>
              <a:cs typeface="+mn-cs"/>
            </a:rPr>
            <a:t>300,000</a:t>
          </a:r>
          <a:r>
            <a:rPr lang="ja-JP" altLang="en-US" sz="1100" b="0" i="0" baseline="0">
              <a:solidFill>
                <a:schemeClr val="dk1"/>
              </a:solidFill>
              <a:effectLst/>
              <a:latin typeface="+mn-lt"/>
              <a:ea typeface="+mn-ea"/>
              <a:cs typeface="+mn-cs"/>
            </a:rPr>
            <a:t>千円）や被災施設等に係る地方債の繰上償還を行ったことによるものである。今後合併特例債の償還が本格化するため、経常収支に占める公債費割合の悪化が懸念されるが、適切な財政規律を維持しながら計画的に事業を実施していき、起債の抑制を図り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115570</xdr:rowOff>
    </xdr:to>
    <xdr:cxnSp macro="">
      <xdr:nvCxnSpPr>
        <xdr:cNvPr id="366" name="直線コネクタ 365"/>
        <xdr:cNvCxnSpPr/>
      </xdr:nvCxnSpPr>
      <xdr:spPr>
        <a:xfrm flipV="1">
          <a:off x="3987800" y="128866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75</xdr:row>
      <xdr:rowOff>115570</xdr:rowOff>
    </xdr:to>
    <xdr:cxnSp macro="">
      <xdr:nvCxnSpPr>
        <xdr:cNvPr id="369" name="直線コネクタ 368"/>
        <xdr:cNvCxnSpPr/>
      </xdr:nvCxnSpPr>
      <xdr:spPr>
        <a:xfrm>
          <a:off x="3098800" y="12911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161290</xdr:rowOff>
    </xdr:from>
    <xdr:to>
      <xdr:col>4</xdr:col>
      <xdr:colOff>346075</xdr:colOff>
      <xdr:row>75</xdr:row>
      <xdr:rowOff>52705</xdr:rowOff>
    </xdr:to>
    <xdr:cxnSp macro="">
      <xdr:nvCxnSpPr>
        <xdr:cNvPr id="372" name="直線コネクタ 371"/>
        <xdr:cNvCxnSpPr/>
      </xdr:nvCxnSpPr>
      <xdr:spPr>
        <a:xfrm>
          <a:off x="2209800" y="128485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161290</xdr:rowOff>
    </xdr:from>
    <xdr:to>
      <xdr:col>3</xdr:col>
      <xdr:colOff>142875</xdr:colOff>
      <xdr:row>75</xdr:row>
      <xdr:rowOff>6985</xdr:rowOff>
    </xdr:to>
    <xdr:cxnSp macro="">
      <xdr:nvCxnSpPr>
        <xdr:cNvPr id="375" name="直線コネクタ 374"/>
        <xdr:cNvCxnSpPr/>
      </xdr:nvCxnSpPr>
      <xdr:spPr>
        <a:xfrm flipV="1">
          <a:off x="1320800" y="128485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5" name="円/楕円 384"/>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86"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7" name="円/楕円 386"/>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88" name="テキスト ボックス 387"/>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xdr:rowOff>
    </xdr:from>
    <xdr:to>
      <xdr:col>4</xdr:col>
      <xdr:colOff>396875</xdr:colOff>
      <xdr:row>75</xdr:row>
      <xdr:rowOff>103505</xdr:rowOff>
    </xdr:to>
    <xdr:sp macro="" textlink="">
      <xdr:nvSpPr>
        <xdr:cNvPr id="389" name="円/楕円 388"/>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88282</xdr:rowOff>
    </xdr:from>
    <xdr:ext cx="762000" cy="259045"/>
    <xdr:sp macro="" textlink="">
      <xdr:nvSpPr>
        <xdr:cNvPr id="390" name="テキスト ボックス 389"/>
        <xdr:cNvSpPr txBox="1"/>
      </xdr:nvSpPr>
      <xdr:spPr>
        <a:xfrm>
          <a:off x="2717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110490</xdr:rowOff>
    </xdr:from>
    <xdr:to>
      <xdr:col>3</xdr:col>
      <xdr:colOff>193675</xdr:colOff>
      <xdr:row>75</xdr:row>
      <xdr:rowOff>40640</xdr:rowOff>
    </xdr:to>
    <xdr:sp macro="" textlink="">
      <xdr:nvSpPr>
        <xdr:cNvPr id="391" name="円/楕円 390"/>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92" name="テキスト ボックス 391"/>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127635</xdr:rowOff>
    </xdr:from>
    <xdr:to>
      <xdr:col>1</xdr:col>
      <xdr:colOff>676275</xdr:colOff>
      <xdr:row>75</xdr:row>
      <xdr:rowOff>57785</xdr:rowOff>
    </xdr:to>
    <xdr:sp macro="" textlink="">
      <xdr:nvSpPr>
        <xdr:cNvPr id="393" name="円/楕円 392"/>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67962</xdr:rowOff>
    </xdr:from>
    <xdr:ext cx="762000" cy="259045"/>
    <xdr:sp macro="" textlink="">
      <xdr:nvSpPr>
        <xdr:cNvPr id="394" name="テキスト ボックス 39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今年度の比率に関しては、東日本大震災以前の水準である６０％台を回復し、類似団体内でも平均を上回る結果となっている。その理由は行財政改革の一環による事務の効率化や外部委託による人件費の抑制を行った効果によるものである。今後も継続した事務事業の見直し、歳出経費の抑制を図りながら、健全な財政運営を進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77470</xdr:rowOff>
    </xdr:to>
    <xdr:cxnSp macro="">
      <xdr:nvCxnSpPr>
        <xdr:cNvPr id="427" name="直線コネクタ 426"/>
        <xdr:cNvCxnSpPr/>
      </xdr:nvCxnSpPr>
      <xdr:spPr>
        <a:xfrm flipV="1">
          <a:off x="15671800" y="131724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77</xdr:row>
      <xdr:rowOff>77470</xdr:rowOff>
    </xdr:to>
    <xdr:cxnSp macro="">
      <xdr:nvCxnSpPr>
        <xdr:cNvPr id="430" name="直線コネクタ 429"/>
        <xdr:cNvCxnSpPr/>
      </xdr:nvCxnSpPr>
      <xdr:spPr>
        <a:xfrm>
          <a:off x="14782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77</xdr:row>
      <xdr:rowOff>77470</xdr:rowOff>
    </xdr:to>
    <xdr:cxnSp macro="">
      <xdr:nvCxnSpPr>
        <xdr:cNvPr id="433" name="直線コネクタ 432"/>
        <xdr:cNvCxnSpPr/>
      </xdr:nvCxnSpPr>
      <xdr:spPr>
        <a:xfrm>
          <a:off x="13893800" y="130924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62230</xdr:rowOff>
    </xdr:to>
    <xdr:cxnSp macro="">
      <xdr:nvCxnSpPr>
        <xdr:cNvPr id="436" name="直線コネクタ 435"/>
        <xdr:cNvCxnSpPr/>
      </xdr:nvCxnSpPr>
      <xdr:spPr>
        <a:xfrm>
          <a:off x="13004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6" name="円/楕円 445"/>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7"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48" name="円/楕円 44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49" name="テキスト ボックス 448"/>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0" name="円/楕円 449"/>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51" name="テキスト ボックス 45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52" name="円/楕円 451"/>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53" name="テキスト ボックス 452"/>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4" name="円/楕円 453"/>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55" name="テキスト ボックス 454"/>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宮城県東松島市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47663</xdr:rowOff>
    </xdr:from>
    <xdr:to>
      <xdr:col>4</xdr:col>
      <xdr:colOff>1117600</xdr:colOff>
      <xdr:row>18</xdr:row>
      <xdr:rowOff>90386</xdr:rowOff>
    </xdr:to>
    <xdr:cxnSp macro="">
      <xdr:nvCxnSpPr>
        <xdr:cNvPr id="50" name="直線コネクタ 49"/>
        <xdr:cNvCxnSpPr/>
      </xdr:nvCxnSpPr>
      <xdr:spPr bwMode="auto">
        <a:xfrm flipV="1">
          <a:off x="5003800" y="3181388"/>
          <a:ext cx="647700" cy="4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45479</xdr:rowOff>
    </xdr:from>
    <xdr:to>
      <xdr:col>4</xdr:col>
      <xdr:colOff>469900</xdr:colOff>
      <xdr:row>18</xdr:row>
      <xdr:rowOff>90386</xdr:rowOff>
    </xdr:to>
    <xdr:cxnSp macro="">
      <xdr:nvCxnSpPr>
        <xdr:cNvPr id="53" name="直線コネクタ 52"/>
        <xdr:cNvCxnSpPr/>
      </xdr:nvCxnSpPr>
      <xdr:spPr bwMode="auto">
        <a:xfrm>
          <a:off x="4305300" y="3179204"/>
          <a:ext cx="698500" cy="4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45479</xdr:rowOff>
    </xdr:from>
    <xdr:to>
      <xdr:col>3</xdr:col>
      <xdr:colOff>904875</xdr:colOff>
      <xdr:row>18</xdr:row>
      <xdr:rowOff>123063</xdr:rowOff>
    </xdr:to>
    <xdr:cxnSp macro="">
      <xdr:nvCxnSpPr>
        <xdr:cNvPr id="56" name="直線コネクタ 55"/>
        <xdr:cNvCxnSpPr/>
      </xdr:nvCxnSpPr>
      <xdr:spPr bwMode="auto">
        <a:xfrm flipV="1">
          <a:off x="3606800" y="3179204"/>
          <a:ext cx="698500" cy="7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123063</xdr:rowOff>
    </xdr:from>
    <xdr:to>
      <xdr:col>3</xdr:col>
      <xdr:colOff>206375</xdr:colOff>
      <xdr:row>18</xdr:row>
      <xdr:rowOff>135827</xdr:rowOff>
    </xdr:to>
    <xdr:cxnSp macro="">
      <xdr:nvCxnSpPr>
        <xdr:cNvPr id="59" name="直線コネクタ 58"/>
        <xdr:cNvCxnSpPr/>
      </xdr:nvCxnSpPr>
      <xdr:spPr bwMode="auto">
        <a:xfrm flipV="1">
          <a:off x="2908300" y="3256788"/>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168313</xdr:rowOff>
    </xdr:from>
    <xdr:to>
      <xdr:col>5</xdr:col>
      <xdr:colOff>34925</xdr:colOff>
      <xdr:row>18</xdr:row>
      <xdr:rowOff>98463</xdr:rowOff>
    </xdr:to>
    <xdr:sp macro="" textlink="">
      <xdr:nvSpPr>
        <xdr:cNvPr id="69" name="円/楕円 68"/>
        <xdr:cNvSpPr/>
      </xdr:nvSpPr>
      <xdr:spPr bwMode="auto">
        <a:xfrm>
          <a:off x="5600700" y="313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140390</xdr:rowOff>
    </xdr:from>
    <xdr:ext cx="762000" cy="259045"/>
    <xdr:sp macro="" textlink="">
      <xdr:nvSpPr>
        <xdr:cNvPr id="70" name="人口1人当たり決算額の推移該当値テキスト130"/>
        <xdr:cNvSpPr txBox="1"/>
      </xdr:nvSpPr>
      <xdr:spPr>
        <a:xfrm>
          <a:off x="5740400" y="31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39586</xdr:rowOff>
    </xdr:from>
    <xdr:to>
      <xdr:col>4</xdr:col>
      <xdr:colOff>520700</xdr:colOff>
      <xdr:row>18</xdr:row>
      <xdr:rowOff>141186</xdr:rowOff>
    </xdr:to>
    <xdr:sp macro="" textlink="">
      <xdr:nvSpPr>
        <xdr:cNvPr id="71" name="円/楕円 70"/>
        <xdr:cNvSpPr/>
      </xdr:nvSpPr>
      <xdr:spPr bwMode="auto">
        <a:xfrm>
          <a:off x="4953000" y="31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125963</xdr:rowOff>
    </xdr:from>
    <xdr:ext cx="736600" cy="259045"/>
    <xdr:sp macro="" textlink="">
      <xdr:nvSpPr>
        <xdr:cNvPr id="72" name="テキスト ボックス 71"/>
        <xdr:cNvSpPr txBox="1"/>
      </xdr:nvSpPr>
      <xdr:spPr>
        <a:xfrm>
          <a:off x="4622800" y="325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166129</xdr:rowOff>
    </xdr:from>
    <xdr:to>
      <xdr:col>3</xdr:col>
      <xdr:colOff>955675</xdr:colOff>
      <xdr:row>18</xdr:row>
      <xdr:rowOff>96279</xdr:rowOff>
    </xdr:to>
    <xdr:sp macro="" textlink="">
      <xdr:nvSpPr>
        <xdr:cNvPr id="73" name="円/楕円 72"/>
        <xdr:cNvSpPr/>
      </xdr:nvSpPr>
      <xdr:spPr bwMode="auto">
        <a:xfrm>
          <a:off x="4254500" y="31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81056</xdr:rowOff>
    </xdr:from>
    <xdr:ext cx="762000" cy="259045"/>
    <xdr:sp macro="" textlink="">
      <xdr:nvSpPr>
        <xdr:cNvPr id="74" name="テキスト ボックス 73"/>
        <xdr:cNvSpPr txBox="1"/>
      </xdr:nvSpPr>
      <xdr:spPr>
        <a:xfrm>
          <a:off x="3924300" y="32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72263</xdr:rowOff>
    </xdr:from>
    <xdr:to>
      <xdr:col>3</xdr:col>
      <xdr:colOff>257175</xdr:colOff>
      <xdr:row>19</xdr:row>
      <xdr:rowOff>2413</xdr:rowOff>
    </xdr:to>
    <xdr:sp macro="" textlink="">
      <xdr:nvSpPr>
        <xdr:cNvPr id="75" name="円/楕円 74"/>
        <xdr:cNvSpPr/>
      </xdr:nvSpPr>
      <xdr:spPr bwMode="auto">
        <a:xfrm>
          <a:off x="3556000" y="320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158640</xdr:rowOff>
    </xdr:from>
    <xdr:ext cx="762000" cy="259045"/>
    <xdr:sp macro="" textlink="">
      <xdr:nvSpPr>
        <xdr:cNvPr id="76" name="テキスト ボックス 75"/>
        <xdr:cNvSpPr txBox="1"/>
      </xdr:nvSpPr>
      <xdr:spPr>
        <a:xfrm>
          <a:off x="3225800" y="32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85027</xdr:rowOff>
    </xdr:from>
    <xdr:to>
      <xdr:col>2</xdr:col>
      <xdr:colOff>692150</xdr:colOff>
      <xdr:row>19</xdr:row>
      <xdr:rowOff>15177</xdr:rowOff>
    </xdr:to>
    <xdr:sp macro="" textlink="">
      <xdr:nvSpPr>
        <xdr:cNvPr id="77" name="円/楕円 76"/>
        <xdr:cNvSpPr/>
      </xdr:nvSpPr>
      <xdr:spPr bwMode="auto">
        <a:xfrm>
          <a:off x="2857500" y="32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171404</xdr:rowOff>
    </xdr:from>
    <xdr:ext cx="762000" cy="259045"/>
    <xdr:sp macro="" textlink="">
      <xdr:nvSpPr>
        <xdr:cNvPr id="78" name="テキスト ボックス 77"/>
        <xdr:cNvSpPr txBox="1"/>
      </xdr:nvSpPr>
      <xdr:spPr>
        <a:xfrm>
          <a:off x="2527300" y="33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303998</xdr:rowOff>
    </xdr:from>
    <xdr:to>
      <xdr:col>4</xdr:col>
      <xdr:colOff>1117600</xdr:colOff>
      <xdr:row>37</xdr:row>
      <xdr:rowOff>311335</xdr:rowOff>
    </xdr:to>
    <xdr:cxnSp macro="">
      <xdr:nvCxnSpPr>
        <xdr:cNvPr id="112" name="直線コネクタ 111"/>
        <xdr:cNvCxnSpPr/>
      </xdr:nvCxnSpPr>
      <xdr:spPr bwMode="auto">
        <a:xfrm>
          <a:off x="5003800" y="7428698"/>
          <a:ext cx="647700" cy="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303998</xdr:rowOff>
    </xdr:from>
    <xdr:to>
      <xdr:col>4</xdr:col>
      <xdr:colOff>469900</xdr:colOff>
      <xdr:row>37</xdr:row>
      <xdr:rowOff>313694</xdr:rowOff>
    </xdr:to>
    <xdr:cxnSp macro="">
      <xdr:nvCxnSpPr>
        <xdr:cNvPr id="115" name="直線コネクタ 114"/>
        <xdr:cNvCxnSpPr/>
      </xdr:nvCxnSpPr>
      <xdr:spPr bwMode="auto">
        <a:xfrm flipV="1">
          <a:off x="4305300" y="7428698"/>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313694</xdr:rowOff>
    </xdr:from>
    <xdr:to>
      <xdr:col>3</xdr:col>
      <xdr:colOff>904875</xdr:colOff>
      <xdr:row>37</xdr:row>
      <xdr:rowOff>334683</xdr:rowOff>
    </xdr:to>
    <xdr:cxnSp macro="">
      <xdr:nvCxnSpPr>
        <xdr:cNvPr id="118" name="直線コネクタ 117"/>
        <xdr:cNvCxnSpPr/>
      </xdr:nvCxnSpPr>
      <xdr:spPr bwMode="auto">
        <a:xfrm flipV="1">
          <a:off x="3606800" y="7438394"/>
          <a:ext cx="698500" cy="2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331662</xdr:rowOff>
    </xdr:from>
    <xdr:to>
      <xdr:col>3</xdr:col>
      <xdr:colOff>206375</xdr:colOff>
      <xdr:row>37</xdr:row>
      <xdr:rowOff>334683</xdr:rowOff>
    </xdr:to>
    <xdr:cxnSp macro="">
      <xdr:nvCxnSpPr>
        <xdr:cNvPr id="121" name="直線コネクタ 120"/>
        <xdr:cNvCxnSpPr/>
      </xdr:nvCxnSpPr>
      <xdr:spPr bwMode="auto">
        <a:xfrm>
          <a:off x="2908300" y="7456362"/>
          <a:ext cx="698500" cy="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260535</xdr:rowOff>
    </xdr:from>
    <xdr:to>
      <xdr:col>5</xdr:col>
      <xdr:colOff>34925</xdr:colOff>
      <xdr:row>38</xdr:row>
      <xdr:rowOff>19235</xdr:rowOff>
    </xdr:to>
    <xdr:sp macro="" textlink="">
      <xdr:nvSpPr>
        <xdr:cNvPr id="131" name="円/楕円 130"/>
        <xdr:cNvSpPr/>
      </xdr:nvSpPr>
      <xdr:spPr bwMode="auto">
        <a:xfrm>
          <a:off x="5600700" y="738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42112</xdr:rowOff>
    </xdr:from>
    <xdr:ext cx="762000" cy="259045"/>
    <xdr:sp macro="" textlink="">
      <xdr:nvSpPr>
        <xdr:cNvPr id="132" name="人口1人当たり決算額の推移該当値テキスト445"/>
        <xdr:cNvSpPr txBox="1"/>
      </xdr:nvSpPr>
      <xdr:spPr>
        <a:xfrm>
          <a:off x="5740400" y="716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253198</xdr:rowOff>
    </xdr:from>
    <xdr:to>
      <xdr:col>4</xdr:col>
      <xdr:colOff>520700</xdr:colOff>
      <xdr:row>38</xdr:row>
      <xdr:rowOff>11898</xdr:rowOff>
    </xdr:to>
    <xdr:sp macro="" textlink="">
      <xdr:nvSpPr>
        <xdr:cNvPr id="133" name="円/楕円 132"/>
        <xdr:cNvSpPr/>
      </xdr:nvSpPr>
      <xdr:spPr bwMode="auto">
        <a:xfrm>
          <a:off x="4953000" y="737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22075</xdr:rowOff>
    </xdr:from>
    <xdr:ext cx="736600" cy="259045"/>
    <xdr:sp macro="" textlink="">
      <xdr:nvSpPr>
        <xdr:cNvPr id="134" name="テキスト ボックス 133"/>
        <xdr:cNvSpPr txBox="1"/>
      </xdr:nvSpPr>
      <xdr:spPr>
        <a:xfrm>
          <a:off x="4622800" y="714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262894</xdr:rowOff>
    </xdr:from>
    <xdr:to>
      <xdr:col>3</xdr:col>
      <xdr:colOff>955675</xdr:colOff>
      <xdr:row>38</xdr:row>
      <xdr:rowOff>21594</xdr:rowOff>
    </xdr:to>
    <xdr:sp macro="" textlink="">
      <xdr:nvSpPr>
        <xdr:cNvPr id="135" name="円/楕円 134"/>
        <xdr:cNvSpPr/>
      </xdr:nvSpPr>
      <xdr:spPr bwMode="auto">
        <a:xfrm>
          <a:off x="4254500" y="738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6371</xdr:rowOff>
    </xdr:from>
    <xdr:ext cx="762000" cy="259045"/>
    <xdr:sp macro="" textlink="">
      <xdr:nvSpPr>
        <xdr:cNvPr id="136" name="テキスト ボックス 135"/>
        <xdr:cNvSpPr txBox="1"/>
      </xdr:nvSpPr>
      <xdr:spPr>
        <a:xfrm>
          <a:off x="3924300" y="747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283883</xdr:rowOff>
    </xdr:from>
    <xdr:to>
      <xdr:col>3</xdr:col>
      <xdr:colOff>257175</xdr:colOff>
      <xdr:row>38</xdr:row>
      <xdr:rowOff>42583</xdr:rowOff>
    </xdr:to>
    <xdr:sp macro="" textlink="">
      <xdr:nvSpPr>
        <xdr:cNvPr id="137" name="円/楕円 136"/>
        <xdr:cNvSpPr/>
      </xdr:nvSpPr>
      <xdr:spPr bwMode="auto">
        <a:xfrm>
          <a:off x="3556000" y="740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27360</xdr:rowOff>
    </xdr:from>
    <xdr:ext cx="762000" cy="259045"/>
    <xdr:sp macro="" textlink="">
      <xdr:nvSpPr>
        <xdr:cNvPr id="138" name="テキスト ボックス 137"/>
        <xdr:cNvSpPr txBox="1"/>
      </xdr:nvSpPr>
      <xdr:spPr>
        <a:xfrm>
          <a:off x="3225800" y="749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280862</xdr:rowOff>
    </xdr:from>
    <xdr:to>
      <xdr:col>2</xdr:col>
      <xdr:colOff>692150</xdr:colOff>
      <xdr:row>38</xdr:row>
      <xdr:rowOff>39562</xdr:rowOff>
    </xdr:to>
    <xdr:sp macro="" textlink="">
      <xdr:nvSpPr>
        <xdr:cNvPr id="139" name="円/楕円 138"/>
        <xdr:cNvSpPr/>
      </xdr:nvSpPr>
      <xdr:spPr bwMode="auto">
        <a:xfrm>
          <a:off x="2857500" y="740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24339</xdr:rowOff>
    </xdr:from>
    <xdr:ext cx="762000" cy="259045"/>
    <xdr:sp macro="" textlink="">
      <xdr:nvSpPr>
        <xdr:cNvPr id="140" name="テキスト ボックス 139"/>
        <xdr:cNvSpPr txBox="1"/>
      </xdr:nvSpPr>
      <xdr:spPr>
        <a:xfrm>
          <a:off x="2527300" y="749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標準財政規模に対する実質収支額</a:t>
          </a:r>
          <a:r>
            <a:rPr lang="ja-JP" altLang="en-US" sz="1100" b="0" i="0" baseline="0">
              <a:solidFill>
                <a:schemeClr val="dk1"/>
              </a:solidFill>
              <a:effectLst/>
              <a:latin typeface="+mn-lt"/>
              <a:ea typeface="+mn-ea"/>
              <a:cs typeface="+mn-cs"/>
            </a:rPr>
            <a:t>、財政調整基金残高は昨年度に引き続き</a:t>
          </a:r>
          <a:r>
            <a:rPr lang="ja-JP" altLang="ja-JP" sz="1100" b="0" i="0" baseline="0">
              <a:solidFill>
                <a:schemeClr val="dk1"/>
              </a:solidFill>
              <a:effectLst/>
              <a:latin typeface="+mn-lt"/>
              <a:ea typeface="+mn-ea"/>
              <a:cs typeface="+mn-cs"/>
            </a:rPr>
            <a:t>高い数値となっている</a:t>
          </a:r>
          <a:r>
            <a:rPr lang="ja-JP" altLang="en-US" sz="1100" b="0" i="0" baseline="0">
              <a:solidFill>
                <a:schemeClr val="dk1"/>
              </a:solidFill>
              <a:effectLst/>
              <a:latin typeface="+mn-lt"/>
              <a:ea typeface="+mn-ea"/>
              <a:cs typeface="+mn-cs"/>
            </a:rPr>
            <a:t>。財政調整基金残高については、災害公営住宅整備や移転元地の維持管理といった</a:t>
          </a:r>
          <a:r>
            <a:rPr lang="ja-JP" altLang="ja-JP" sz="1100" b="0" i="0" baseline="0">
              <a:solidFill>
                <a:schemeClr val="dk1"/>
              </a:solidFill>
              <a:effectLst/>
              <a:latin typeface="+mn-lt"/>
              <a:ea typeface="+mn-ea"/>
              <a:cs typeface="+mn-cs"/>
            </a:rPr>
            <a:t>東日本大震災の復旧・復興事業に係る</a:t>
          </a:r>
          <a:r>
            <a:rPr lang="ja-JP" altLang="en-US" sz="1100" b="0" i="0" baseline="0">
              <a:solidFill>
                <a:schemeClr val="dk1"/>
              </a:solidFill>
              <a:effectLst/>
              <a:latin typeface="+mn-lt"/>
              <a:ea typeface="+mn-ea"/>
              <a:cs typeface="+mn-cs"/>
            </a:rPr>
            <a:t>震災復興特別交付税の増による、</a:t>
          </a:r>
          <a:r>
            <a:rPr lang="ja-JP" altLang="ja-JP" sz="1100" b="0" i="0" baseline="0">
              <a:solidFill>
                <a:schemeClr val="dk1"/>
              </a:solidFill>
              <a:effectLst/>
              <a:latin typeface="+mn-lt"/>
              <a:ea typeface="+mn-ea"/>
              <a:cs typeface="+mn-cs"/>
            </a:rPr>
            <a:t>一時的な</a:t>
          </a:r>
          <a:r>
            <a:rPr lang="ja-JP" altLang="en-US" sz="1100" b="0" i="0" baseline="0">
              <a:solidFill>
                <a:schemeClr val="dk1"/>
              </a:solidFill>
              <a:effectLst/>
              <a:latin typeface="+mn-lt"/>
              <a:ea typeface="+mn-ea"/>
              <a:cs typeface="+mn-cs"/>
            </a:rPr>
            <a:t>積み増しによる</a:t>
          </a:r>
          <a:r>
            <a:rPr lang="ja-JP" altLang="ja-JP" sz="1100" b="0" i="0" baseline="0">
              <a:solidFill>
                <a:schemeClr val="dk1"/>
              </a:solidFill>
              <a:effectLst/>
              <a:latin typeface="+mn-lt"/>
              <a:ea typeface="+mn-ea"/>
              <a:cs typeface="+mn-cs"/>
            </a:rPr>
            <a:t>ものである</a:t>
          </a:r>
          <a:r>
            <a:rPr lang="ja-JP" altLang="en-US" sz="1100" b="0" i="0" baseline="0">
              <a:solidFill>
                <a:schemeClr val="dk1"/>
              </a:solidFill>
              <a:effectLst/>
              <a:latin typeface="+mn-lt"/>
              <a:ea typeface="+mn-ea"/>
              <a:cs typeface="+mn-cs"/>
            </a:rPr>
            <a:t>。通常ベースでの</a:t>
          </a:r>
          <a:r>
            <a:rPr lang="ja-JP" altLang="ja-JP" sz="1100" b="0" i="0" baseline="0">
              <a:solidFill>
                <a:schemeClr val="dk1"/>
              </a:solidFill>
              <a:effectLst/>
              <a:latin typeface="+mn-lt"/>
              <a:ea typeface="+mn-ea"/>
              <a:cs typeface="+mn-cs"/>
            </a:rPr>
            <a:t>財政調整</a:t>
          </a:r>
          <a:r>
            <a:rPr lang="ja-JP" altLang="en-US" sz="1100" b="0" i="0" baseline="0">
              <a:solidFill>
                <a:schemeClr val="dk1"/>
              </a:solidFill>
              <a:effectLst/>
              <a:latin typeface="+mn-lt"/>
              <a:ea typeface="+mn-ea"/>
              <a:cs typeface="+mn-cs"/>
            </a:rPr>
            <a:t>基金の残高については</a:t>
          </a:r>
          <a:r>
            <a:rPr lang="en-US" altLang="ja-JP" sz="1100" b="0" i="0" baseline="0">
              <a:solidFill>
                <a:schemeClr val="dk1"/>
              </a:solidFill>
              <a:effectLst/>
              <a:latin typeface="+mn-lt"/>
              <a:ea typeface="+mn-ea"/>
              <a:cs typeface="+mn-cs"/>
            </a:rPr>
            <a:t>1,021,153</a:t>
          </a:r>
          <a:r>
            <a:rPr lang="ja-JP" altLang="en-US" sz="1100" b="0" i="0" baseline="0">
              <a:solidFill>
                <a:schemeClr val="dk1"/>
              </a:solidFill>
              <a:effectLst/>
              <a:latin typeface="+mn-lt"/>
              <a:ea typeface="+mn-ea"/>
              <a:cs typeface="+mn-cs"/>
            </a:rPr>
            <a:t>千円（見込み）であり、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としては財政調整基金の取り崩しを行う</a:t>
          </a:r>
          <a:r>
            <a:rPr lang="ja-JP" altLang="ja-JP" sz="1100" b="0" i="0" baseline="0">
              <a:solidFill>
                <a:schemeClr val="dk1"/>
              </a:solidFill>
              <a:effectLst/>
              <a:latin typeface="+mn-lt"/>
              <a:ea typeface="+mn-ea"/>
              <a:cs typeface="+mn-cs"/>
            </a:rPr>
            <a:t>事業及び経費</a:t>
          </a:r>
          <a:r>
            <a:rPr lang="ja-JP" altLang="en-US" sz="1100" b="0" i="0" baseline="0">
              <a:solidFill>
                <a:schemeClr val="dk1"/>
              </a:solidFill>
              <a:effectLst/>
              <a:latin typeface="+mn-lt"/>
              <a:ea typeface="+mn-ea"/>
              <a:cs typeface="+mn-cs"/>
            </a:rPr>
            <a:t>については内容を精査した上で行い、適正値を維持していけるよう努める。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連結実質赤字比率に係る黒字額は、前年度と比較し、一般会計において大幅な増加（前年度比</a:t>
          </a:r>
          <a:r>
            <a:rPr lang="en-US" altLang="ja-JP" sz="1100" b="0" i="0" baseline="0">
              <a:solidFill>
                <a:schemeClr val="dk1"/>
              </a:solidFill>
              <a:effectLst/>
              <a:latin typeface="+mn-lt"/>
              <a:ea typeface="+mn-ea"/>
              <a:cs typeface="+mn-cs"/>
            </a:rPr>
            <a:t>20.01</a:t>
          </a:r>
          <a:r>
            <a:rPr lang="ja-JP" altLang="ja-JP" sz="1100" b="0" i="0" baseline="0">
              <a:solidFill>
                <a:schemeClr val="dk1"/>
              </a:solidFill>
              <a:effectLst/>
              <a:latin typeface="+mn-lt"/>
              <a:ea typeface="+mn-ea"/>
              <a:cs typeface="+mn-cs"/>
            </a:rPr>
            <a:t>ポイント増）となっている。平成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年度決算において、黒字額が増加した要因は、</a:t>
          </a:r>
          <a:r>
            <a:rPr lang="ja-JP" altLang="en-US" sz="1100" b="0" i="0" baseline="0">
              <a:solidFill>
                <a:schemeClr val="dk1"/>
              </a:solidFill>
              <a:effectLst/>
              <a:latin typeface="+mn-lt"/>
              <a:ea typeface="+mn-ea"/>
              <a:cs typeface="+mn-cs"/>
            </a:rPr>
            <a:t>昨年同様、</a:t>
          </a:r>
          <a:r>
            <a:rPr lang="ja-JP" altLang="ja-JP" sz="1100" b="0" i="0" baseline="0">
              <a:solidFill>
                <a:schemeClr val="dk1"/>
              </a:solidFill>
              <a:effectLst/>
              <a:latin typeface="+mn-lt"/>
              <a:ea typeface="+mn-ea"/>
              <a:cs typeface="+mn-cs"/>
            </a:rPr>
            <a:t>東日本大震災に関連する事業の執行残が多額になったことにより、実質収支が増加したことが挙げられる。</a:t>
          </a:r>
          <a:endParaRPr lang="ja-JP" altLang="ja-JP" sz="1400">
            <a:effectLst/>
          </a:endParaRPr>
        </a:p>
        <a:p>
          <a:pPr rtl="0"/>
          <a:r>
            <a:rPr lang="ja-JP" altLang="ja-JP" sz="1100" b="0" i="0" baseline="0">
              <a:solidFill>
                <a:schemeClr val="dk1"/>
              </a:solidFill>
              <a:effectLst/>
              <a:latin typeface="+mn-lt"/>
              <a:ea typeface="+mn-ea"/>
              <a:cs typeface="+mn-cs"/>
            </a:rPr>
            <a:t>今後においても、一般会計をはじめ、すべての会計において、赤字額が出ないよう、予算の適正な管理、そして財政運営に努める。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元利償還金については、</a:t>
          </a:r>
          <a:r>
            <a:rPr lang="ja-JP" altLang="ja-JP" sz="1100">
              <a:solidFill>
                <a:schemeClr val="dk1"/>
              </a:solidFill>
              <a:effectLst/>
              <a:latin typeface="+mn-lt"/>
              <a:ea typeface="+mn-ea"/>
              <a:cs typeface="+mn-cs"/>
            </a:rPr>
            <a:t>過年度に発行した合併特例債の</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百万円の増となっている。今後も元利償還金については微増が</a:t>
          </a:r>
          <a:r>
            <a:rPr lang="ja-JP" altLang="ja-JP" sz="1100">
              <a:solidFill>
                <a:schemeClr val="dk1"/>
              </a:solidFill>
              <a:effectLst/>
              <a:latin typeface="+mn-lt"/>
              <a:ea typeface="+mn-ea"/>
              <a:cs typeface="+mn-cs"/>
            </a:rPr>
            <a:t>見込まれるため、さらなる負担が増加しないよう、普通建設事業に係る優先度を明確化し、プライマリーバランスを意識した地方債発行により当比率の上昇の抑制を図っていく。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将来負担額については、新たな地方債の発行をできるだけ抑制し後世への負担を残さないよう取り組んでいることから、一般会計に係る地方債現在高は減少の傾向にある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今年度の充当可能基金については、</a:t>
          </a:r>
          <a:r>
            <a:rPr lang="en-US" altLang="ja-JP" sz="1100" b="0" i="0" baseline="0">
              <a:solidFill>
                <a:schemeClr val="dk1"/>
              </a:solidFill>
              <a:effectLst/>
              <a:latin typeface="+mn-lt"/>
              <a:ea typeface="+mn-ea"/>
              <a:cs typeface="+mn-cs"/>
            </a:rPr>
            <a:t>3,019</a:t>
          </a:r>
          <a:r>
            <a:rPr lang="ja-JP" altLang="en-US" sz="1100" b="0" i="0" baseline="0">
              <a:solidFill>
                <a:schemeClr val="dk1"/>
              </a:solidFill>
              <a:effectLst/>
              <a:latin typeface="+mn-lt"/>
              <a:ea typeface="+mn-ea"/>
              <a:cs typeface="+mn-cs"/>
            </a:rPr>
            <a:t>百万円と大幅な減となっているが、過年度の災害廃棄物処理事業に係る国庫補助金の返還によるものである。反対に、充当可能特定歳入について、今年度大幅に増加しているが、これは納税者の所得増に係り、税収が回復したことによるものとなっている。</a:t>
          </a:r>
          <a:r>
            <a:rPr lang="ja-JP" altLang="ja-JP" sz="1100" b="0" i="0" baseline="0">
              <a:solidFill>
                <a:schemeClr val="dk1"/>
              </a:solidFill>
              <a:effectLst/>
              <a:latin typeface="+mn-lt"/>
              <a:ea typeface="+mn-ea"/>
              <a:cs typeface="+mn-cs"/>
            </a:rPr>
            <a:t>本市の将来負担の状況は改善されてきているものの、今後の行政運営から見ると、公共施設の老朽化による耐震補強や修繕が見込まれることから、地方債の発行を要する事業が</a:t>
          </a:r>
          <a:r>
            <a:rPr lang="ja-JP" altLang="en-US" sz="1100" b="0" i="0" baseline="0">
              <a:solidFill>
                <a:schemeClr val="dk1"/>
              </a:solidFill>
              <a:effectLst/>
              <a:latin typeface="+mn-lt"/>
              <a:ea typeface="+mn-ea"/>
              <a:cs typeface="+mn-cs"/>
            </a:rPr>
            <a:t>の増加が見込まれている状況にある。今後は起債対象</a:t>
          </a:r>
          <a:r>
            <a:rPr lang="ja-JP" altLang="ja-JP" sz="1100" b="0" i="0" baseline="0">
              <a:solidFill>
                <a:schemeClr val="dk1"/>
              </a:solidFill>
              <a:effectLst/>
              <a:latin typeface="+mn-lt"/>
              <a:ea typeface="+mn-ea"/>
              <a:cs typeface="+mn-cs"/>
            </a:rPr>
            <a:t>事業の優先度、緊急性を考慮し、新たな地方債の発行を抑制しながら、将来世代に対する負担が増えないよう財政運営を行っていく必要がある</a:t>
          </a:r>
          <a:r>
            <a:rPr lang="ja-JP" altLang="en-US" sz="1100" b="0" i="0" baseline="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121437768</v>
      </c>
      <c r="BO4" s="349"/>
      <c r="BP4" s="349"/>
      <c r="BQ4" s="349"/>
      <c r="BR4" s="349"/>
      <c r="BS4" s="349"/>
      <c r="BT4" s="349"/>
      <c r="BU4" s="350"/>
      <c r="BV4" s="348">
        <v>131293090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33.200000000000003</v>
      </c>
      <c r="CU4" s="355"/>
      <c r="CV4" s="355"/>
      <c r="CW4" s="355"/>
      <c r="CX4" s="355"/>
      <c r="CY4" s="355"/>
      <c r="CZ4" s="355"/>
      <c r="DA4" s="356"/>
      <c r="DB4" s="354">
        <v>13.1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112200035</v>
      </c>
      <c r="BO5" s="386"/>
      <c r="BP5" s="386"/>
      <c r="BQ5" s="386"/>
      <c r="BR5" s="386"/>
      <c r="BS5" s="386"/>
      <c r="BT5" s="386"/>
      <c r="BU5" s="387"/>
      <c r="BV5" s="385">
        <v>120688825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94.6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9237733</v>
      </c>
      <c r="BO6" s="386"/>
      <c r="BP6" s="386"/>
      <c r="BQ6" s="386"/>
      <c r="BR6" s="386"/>
      <c r="BS6" s="386"/>
      <c r="BT6" s="386"/>
      <c r="BU6" s="387"/>
      <c r="BV6" s="385">
        <v>10604265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93.5</v>
      </c>
      <c r="CU6" s="423"/>
      <c r="CV6" s="423"/>
      <c r="CW6" s="423"/>
      <c r="CX6" s="423"/>
      <c r="CY6" s="423"/>
      <c r="CZ6" s="423"/>
      <c r="DA6" s="424"/>
      <c r="DB6" s="422">
        <v>102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5856766</v>
      </c>
      <c r="BO7" s="386"/>
      <c r="BP7" s="386"/>
      <c r="BQ7" s="386"/>
      <c r="BR7" s="386"/>
      <c r="BS7" s="386"/>
      <c r="BT7" s="386"/>
      <c r="BU7" s="387"/>
      <c r="BV7" s="385">
        <v>9289591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10196324</v>
      </c>
      <c r="CU7" s="386"/>
      <c r="CV7" s="386"/>
      <c r="CW7" s="386"/>
      <c r="CX7" s="386"/>
      <c r="CY7" s="386"/>
      <c r="CZ7" s="386"/>
      <c r="DA7" s="387"/>
      <c r="DB7" s="385">
        <v>9999717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3380967</v>
      </c>
      <c r="BO8" s="386"/>
      <c r="BP8" s="386"/>
      <c r="BQ8" s="386"/>
      <c r="BR8" s="386"/>
      <c r="BS8" s="386"/>
      <c r="BT8" s="386"/>
      <c r="BU8" s="387"/>
      <c r="BV8" s="385">
        <v>1314674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42903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2066293</v>
      </c>
      <c r="BO9" s="386"/>
      <c r="BP9" s="386"/>
      <c r="BQ9" s="386"/>
      <c r="BR9" s="386"/>
      <c r="BS9" s="386"/>
      <c r="BT9" s="386"/>
      <c r="BU9" s="387"/>
      <c r="BV9" s="385">
        <v>-1493921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6.8</v>
      </c>
      <c r="CU9" s="383"/>
      <c r="CV9" s="383"/>
      <c r="CW9" s="383"/>
      <c r="CX9" s="383"/>
      <c r="CY9" s="383"/>
      <c r="CZ9" s="383"/>
      <c r="DA9" s="384"/>
      <c r="DB9" s="382">
        <v>7.4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43235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2922</v>
      </c>
      <c r="BO10" s="386"/>
      <c r="BP10" s="386"/>
      <c r="BQ10" s="386"/>
      <c r="BR10" s="386"/>
      <c r="BS10" s="386"/>
      <c r="BT10" s="386"/>
      <c r="BU10" s="387"/>
      <c r="BV10" s="385">
        <v>2370795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22823</v>
      </c>
      <c r="BO11" s="386"/>
      <c r="BP11" s="386"/>
      <c r="BQ11" s="386"/>
      <c r="BR11" s="386"/>
      <c r="BS11" s="386"/>
      <c r="BT11" s="386"/>
      <c r="BU11" s="387"/>
      <c r="BV11" s="385">
        <v>532</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40221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3902000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40131</v>
      </c>
      <c r="S13" s="467"/>
      <c r="T13" s="467"/>
      <c r="U13" s="467"/>
      <c r="V13" s="468"/>
      <c r="W13" s="401" t="s">
        <v>123</v>
      </c>
      <c r="X13" s="402"/>
      <c r="Y13" s="402"/>
      <c r="Z13" s="402"/>
      <c r="AA13" s="402"/>
      <c r="AB13" s="392"/>
      <c r="AC13" s="436">
        <v>1819</v>
      </c>
      <c r="AD13" s="437"/>
      <c r="AE13" s="437"/>
      <c r="AF13" s="437"/>
      <c r="AG13" s="476"/>
      <c r="AH13" s="436">
        <v>2116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-1809962</v>
      </c>
      <c r="BO13" s="386"/>
      <c r="BP13" s="386"/>
      <c r="BQ13" s="386"/>
      <c r="BR13" s="386"/>
      <c r="BS13" s="386"/>
      <c r="BT13" s="386"/>
      <c r="BU13" s="387"/>
      <c r="BV13" s="385">
        <v>877406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40343</v>
      </c>
      <c r="S14" s="467"/>
      <c r="T14" s="467"/>
      <c r="U14" s="467"/>
      <c r="V14" s="468"/>
      <c r="W14" s="375"/>
      <c r="X14" s="376"/>
      <c r="Y14" s="376"/>
      <c r="Z14" s="376"/>
      <c r="AA14" s="376"/>
      <c r="AB14" s="365"/>
      <c r="AC14" s="469">
        <v>9.1</v>
      </c>
      <c r="AD14" s="470"/>
      <c r="AE14" s="470"/>
      <c r="AF14" s="470"/>
      <c r="AG14" s="471"/>
      <c r="AH14" s="469">
        <v>10.4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23.6</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40266</v>
      </c>
      <c r="S15" s="467"/>
      <c r="T15" s="467"/>
      <c r="U15" s="467"/>
      <c r="V15" s="468"/>
      <c r="W15" s="401" t="s">
        <v>129</v>
      </c>
      <c r="X15" s="402"/>
      <c r="Y15" s="402"/>
      <c r="Z15" s="402"/>
      <c r="AA15" s="402"/>
      <c r="AB15" s="392"/>
      <c r="AC15" s="436">
        <v>5054</v>
      </c>
      <c r="AD15" s="437"/>
      <c r="AE15" s="437"/>
      <c r="AF15" s="437"/>
      <c r="AG15" s="476"/>
      <c r="AH15" s="436">
        <v>5470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3148361</v>
      </c>
      <c r="BO15" s="349"/>
      <c r="BP15" s="349"/>
      <c r="BQ15" s="349"/>
      <c r="BR15" s="349"/>
      <c r="BS15" s="349"/>
      <c r="BT15" s="349"/>
      <c r="BU15" s="350"/>
      <c r="BV15" s="348">
        <v>3160786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25.4</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7970928</v>
      </c>
      <c r="BO16" s="386"/>
      <c r="BP16" s="386"/>
      <c r="BQ16" s="386"/>
      <c r="BR16" s="386"/>
      <c r="BS16" s="386"/>
      <c r="BT16" s="386"/>
      <c r="BU16" s="387"/>
      <c r="BV16" s="385">
        <v>7812507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13012</v>
      </c>
      <c r="AD17" s="437"/>
      <c r="AE17" s="437"/>
      <c r="AF17" s="437"/>
      <c r="AG17" s="476"/>
      <c r="AH17" s="436">
        <v>12767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3988096</v>
      </c>
      <c r="BO17" s="386"/>
      <c r="BP17" s="386"/>
      <c r="BQ17" s="386"/>
      <c r="BR17" s="386"/>
      <c r="BS17" s="386"/>
      <c r="BT17" s="386"/>
      <c r="BU17" s="387"/>
      <c r="BV17" s="385">
        <v>4004780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101.86</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8957245</v>
      </c>
      <c r="BO18" s="386"/>
      <c r="BP18" s="386"/>
      <c r="BQ18" s="386"/>
      <c r="BR18" s="386"/>
      <c r="BS18" s="386"/>
      <c r="BT18" s="386"/>
      <c r="BU18" s="387"/>
      <c r="BV18" s="385">
        <v>8991168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30228974</v>
      </c>
      <c r="BO19" s="386"/>
      <c r="BP19" s="386"/>
      <c r="BQ19" s="386"/>
      <c r="BR19" s="386"/>
      <c r="BS19" s="386"/>
      <c r="BT19" s="386"/>
      <c r="BU19" s="387"/>
      <c r="BV19" s="385">
        <v>31369400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14013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16292701</v>
      </c>
      <c r="BO23" s="386"/>
      <c r="BP23" s="386"/>
      <c r="BQ23" s="386"/>
      <c r="BR23" s="386"/>
      <c r="BS23" s="386"/>
      <c r="BT23" s="386"/>
      <c r="BU23" s="387"/>
      <c r="BV23" s="385">
        <v>16494570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8910</v>
      </c>
      <c r="R24" s="437"/>
      <c r="S24" s="437"/>
      <c r="T24" s="437"/>
      <c r="U24" s="437"/>
      <c r="V24" s="476"/>
      <c r="W24" s="531"/>
      <c r="X24" s="519"/>
      <c r="Y24" s="520"/>
      <c r="Z24" s="435" t="s">
        <v>152</v>
      </c>
      <c r="AA24" s="415"/>
      <c r="AB24" s="415"/>
      <c r="AC24" s="415"/>
      <c r="AD24" s="415"/>
      <c r="AE24" s="415"/>
      <c r="AF24" s="415"/>
      <c r="AG24" s="416"/>
      <c r="AH24" s="436">
        <v>335</v>
      </c>
      <c r="AI24" s="437"/>
      <c r="AJ24" s="437"/>
      <c r="AK24" s="437"/>
      <c r="AL24" s="476"/>
      <c r="AM24" s="436">
        <v>969825</v>
      </c>
      <c r="AN24" s="437"/>
      <c r="AO24" s="437"/>
      <c r="AP24" s="437"/>
      <c r="AQ24" s="437"/>
      <c r="AR24" s="476"/>
      <c r="AS24" s="436">
        <v>2895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9745593</v>
      </c>
      <c r="BO24" s="386"/>
      <c r="BP24" s="386"/>
      <c r="BQ24" s="386"/>
      <c r="BR24" s="386"/>
      <c r="BS24" s="386"/>
      <c r="BT24" s="386"/>
      <c r="BU24" s="387"/>
      <c r="BV24" s="385">
        <v>9044983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7070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16572318</v>
      </c>
      <c r="BO25" s="349"/>
      <c r="BP25" s="349"/>
      <c r="BQ25" s="349"/>
      <c r="BR25" s="349"/>
      <c r="BS25" s="349"/>
      <c r="BT25" s="349"/>
      <c r="BU25" s="350"/>
      <c r="BV25" s="348">
        <v>15279070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6000</v>
      </c>
      <c r="R26" s="437"/>
      <c r="S26" s="437"/>
      <c r="T26" s="437"/>
      <c r="U26" s="437"/>
      <c r="V26" s="476"/>
      <c r="W26" s="531"/>
      <c r="X26" s="519"/>
      <c r="Y26" s="520"/>
      <c r="Z26" s="435" t="s">
        <v>158</v>
      </c>
      <c r="AA26" s="539"/>
      <c r="AB26" s="539"/>
      <c r="AC26" s="539"/>
      <c r="AD26" s="539"/>
      <c r="AE26" s="539"/>
      <c r="AF26" s="539"/>
      <c r="AG26" s="540"/>
      <c r="AH26" s="436">
        <v>12</v>
      </c>
      <c r="AI26" s="437"/>
      <c r="AJ26" s="437"/>
      <c r="AK26" s="437"/>
      <c r="AL26" s="476"/>
      <c r="AM26" s="436">
        <v>30420</v>
      </c>
      <c r="AN26" s="437"/>
      <c r="AO26" s="437"/>
      <c r="AP26" s="437"/>
      <c r="AQ26" s="437"/>
      <c r="AR26" s="476"/>
      <c r="AS26" s="436">
        <v>2535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4220</v>
      </c>
      <c r="R27" s="437"/>
      <c r="S27" s="437"/>
      <c r="T27" s="437"/>
      <c r="U27" s="437"/>
      <c r="V27" s="476"/>
      <c r="W27" s="531"/>
      <c r="X27" s="519"/>
      <c r="Y27" s="520"/>
      <c r="Z27" s="435" t="s">
        <v>161</v>
      </c>
      <c r="AA27" s="415"/>
      <c r="AB27" s="415"/>
      <c r="AC27" s="415"/>
      <c r="AD27" s="415"/>
      <c r="AE27" s="415"/>
      <c r="AF27" s="415"/>
      <c r="AG27" s="416"/>
      <c r="AH27" s="436">
        <v>6</v>
      </c>
      <c r="AI27" s="437"/>
      <c r="AJ27" s="437"/>
      <c r="AK27" s="437"/>
      <c r="AL27" s="476"/>
      <c r="AM27" s="436">
        <v>18088</v>
      </c>
      <c r="AN27" s="437"/>
      <c r="AO27" s="437"/>
      <c r="AP27" s="437"/>
      <c r="AQ27" s="437"/>
      <c r="AR27" s="476"/>
      <c r="AS27" s="436">
        <v>3015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1800000</v>
      </c>
      <c r="BO27" s="553"/>
      <c r="BP27" s="553"/>
      <c r="BQ27" s="553"/>
      <c r="BR27" s="553"/>
      <c r="BS27" s="553"/>
      <c r="BT27" s="553"/>
      <c r="BU27" s="554"/>
      <c r="BV27" s="552">
        <v>1800000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3720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5888366</v>
      </c>
      <c r="BO28" s="349"/>
      <c r="BP28" s="349"/>
      <c r="BQ28" s="349"/>
      <c r="BR28" s="349"/>
      <c r="BS28" s="349"/>
      <c r="BT28" s="349"/>
      <c r="BU28" s="350"/>
      <c r="BV28" s="348">
        <v>8787444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3480</v>
      </c>
      <c r="R29" s="437"/>
      <c r="S29" s="437"/>
      <c r="T29" s="437"/>
      <c r="U29" s="437"/>
      <c r="V29" s="476"/>
      <c r="W29" s="531"/>
      <c r="X29" s="519"/>
      <c r="Y29" s="520"/>
      <c r="Z29" s="435" t="s">
        <v>168</v>
      </c>
      <c r="AA29" s="415"/>
      <c r="AB29" s="415"/>
      <c r="AC29" s="415"/>
      <c r="AD29" s="415"/>
      <c r="AE29" s="415"/>
      <c r="AF29" s="415"/>
      <c r="AG29" s="416"/>
      <c r="AH29" s="436">
        <v>341</v>
      </c>
      <c r="AI29" s="437"/>
      <c r="AJ29" s="437"/>
      <c r="AK29" s="437"/>
      <c r="AL29" s="476"/>
      <c r="AM29" s="436">
        <v>987913</v>
      </c>
      <c r="AN29" s="437"/>
      <c r="AO29" s="437"/>
      <c r="AP29" s="437"/>
      <c r="AQ29" s="437"/>
      <c r="AR29" s="476"/>
      <c r="AS29" s="436">
        <v>2897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602843</v>
      </c>
      <c r="BO29" s="386"/>
      <c r="BP29" s="386"/>
      <c r="BQ29" s="386"/>
      <c r="BR29" s="386"/>
      <c r="BS29" s="386"/>
      <c r="BT29" s="386"/>
      <c r="BU29" s="387"/>
      <c r="BV29" s="385">
        <v>602692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92.8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58314069</v>
      </c>
      <c r="BO30" s="553"/>
      <c r="BP30" s="553"/>
      <c r="BQ30" s="553"/>
      <c r="BR30" s="553"/>
      <c r="BS30" s="553"/>
      <c r="BT30" s="553"/>
      <c r="BU30" s="554"/>
      <c r="BV30" s="552">
        <v>63966768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石巻地区広域行政事務組合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㈱奥松島公社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石巻地方広域水道企業団</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漁業集落排水事業特別会計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吉田川流域溜池大和町外2市4ケ町村組合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8</v>
      </c>
      <c r="BF37" s="564"/>
      <c r="BG37" s="565" t="str">
        <f>IF('各会計、関係団体の財政状況及び健全化判断比率'!B34="","",'各会計、関係団体の財政状況及び健全化判断比率'!B34)</f>
        <v>土地区画整理事業特別会計</v>
      </c>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宮城県市町村職員退職手当組合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宮城県市町村非常勤消防団員補償報償組合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宮城県市町村自治振興センター</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宮城県後期高齢者医療広域連合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宮城県後期高齢者医療事業会計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1"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16408</v>
      </c>
      <c r="J41" s="83">
        <v>16480</v>
      </c>
      <c r="K41" s="83">
        <v>17309</v>
      </c>
      <c r="L41" s="83">
        <v>16495</v>
      </c>
      <c r="M41" s="84">
        <v>16293</v>
      </c>
    </row>
    <row r="42" spans="2:13" ht="27.75" customHeight="1">
      <c r="B42" s="1169"/>
      <c r="C42" s="1170"/>
      <c r="D42" s="85"/>
      <c r="E42" s="1175" t="s">
        <v>26</v>
      </c>
      <c r="F42" s="1175"/>
      <c r="G42" s="1175"/>
      <c r="H42" s="1176"/>
      <c r="I42" s="86">
        <v>557</v>
      </c>
      <c r="J42" s="87">
        <v>507</v>
      </c>
      <c r="K42" s="87">
        <v>848</v>
      </c>
      <c r="L42" s="87">
        <v>770</v>
      </c>
      <c r="M42" s="88">
        <v>690</v>
      </c>
    </row>
    <row r="43" spans="2:13" ht="27.75" customHeight="1">
      <c r="B43" s="1169"/>
      <c r="C43" s="1170"/>
      <c r="D43" s="85"/>
      <c r="E43" s="1175" t="s">
        <v>27</v>
      </c>
      <c r="F43" s="1175"/>
      <c r="G43" s="1175"/>
      <c r="H43" s="1176"/>
      <c r="I43" s="86">
        <v>8602</v>
      </c>
      <c r="J43" s="87">
        <v>9003</v>
      </c>
      <c r="K43" s="87">
        <v>9775</v>
      </c>
      <c r="L43" s="87">
        <v>10479</v>
      </c>
      <c r="M43" s="88">
        <v>10798</v>
      </c>
    </row>
    <row r="44" spans="2:13" ht="27.75" customHeight="1">
      <c r="B44" s="1169"/>
      <c r="C44" s="1170"/>
      <c r="D44" s="85"/>
      <c r="E44" s="1175" t="s">
        <v>28</v>
      </c>
      <c r="F44" s="1175"/>
      <c r="G44" s="1175"/>
      <c r="H44" s="1176"/>
      <c r="I44" s="86">
        <v>649</v>
      </c>
      <c r="J44" s="87">
        <v>537</v>
      </c>
      <c r="K44" s="87">
        <v>472</v>
      </c>
      <c r="L44" s="87">
        <v>391</v>
      </c>
      <c r="M44" s="88">
        <v>310</v>
      </c>
    </row>
    <row r="45" spans="2:13" ht="27.75" customHeight="1">
      <c r="B45" s="1169"/>
      <c r="C45" s="1170"/>
      <c r="D45" s="85"/>
      <c r="E45" s="1175" t="s">
        <v>29</v>
      </c>
      <c r="F45" s="1175"/>
      <c r="G45" s="1175"/>
      <c r="H45" s="1176"/>
      <c r="I45" s="86">
        <v>2717</v>
      </c>
      <c r="J45" s="87">
        <v>2637</v>
      </c>
      <c r="K45" s="87">
        <v>2679</v>
      </c>
      <c r="L45" s="87">
        <v>2648</v>
      </c>
      <c r="M45" s="88">
        <v>2495</v>
      </c>
    </row>
    <row r="46" spans="2:13" ht="27.75" customHeight="1">
      <c r="B46" s="1169"/>
      <c r="C46" s="1170"/>
      <c r="D46" s="85"/>
      <c r="E46" s="1175" t="s">
        <v>30</v>
      </c>
      <c r="F46" s="1175"/>
      <c r="G46" s="1175"/>
      <c r="H46" s="1176"/>
      <c r="I46" s="86">
        <v>2</v>
      </c>
      <c r="J46" s="87" t="s">
        <v>473</v>
      </c>
      <c r="K46" s="87" t="s">
        <v>473</v>
      </c>
      <c r="L46" s="87" t="s">
        <v>473</v>
      </c>
      <c r="M46" s="88">
        <v>9</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2670</v>
      </c>
      <c r="J49" s="87">
        <v>3078</v>
      </c>
      <c r="K49" s="87">
        <v>6042</v>
      </c>
      <c r="L49" s="87">
        <v>11843</v>
      </c>
      <c r="M49" s="88">
        <v>8824</v>
      </c>
    </row>
    <row r="50" spans="2:13" ht="27.75" customHeight="1">
      <c r="B50" s="1169"/>
      <c r="C50" s="1170"/>
      <c r="D50" s="85"/>
      <c r="E50" s="1175" t="s">
        <v>35</v>
      </c>
      <c r="F50" s="1175"/>
      <c r="G50" s="1175"/>
      <c r="H50" s="1176"/>
      <c r="I50" s="86">
        <v>1024</v>
      </c>
      <c r="J50" s="87">
        <v>871</v>
      </c>
      <c r="K50" s="87">
        <v>1450</v>
      </c>
      <c r="L50" s="87">
        <v>1685</v>
      </c>
      <c r="M50" s="88">
        <v>2211</v>
      </c>
    </row>
    <row r="51" spans="2:13" ht="27.75" customHeight="1">
      <c r="B51" s="1171"/>
      <c r="C51" s="1172"/>
      <c r="D51" s="85"/>
      <c r="E51" s="1175" t="s">
        <v>36</v>
      </c>
      <c r="F51" s="1175"/>
      <c r="G51" s="1175"/>
      <c r="H51" s="1176"/>
      <c r="I51" s="86">
        <v>15985</v>
      </c>
      <c r="J51" s="87">
        <v>17714</v>
      </c>
      <c r="K51" s="87">
        <v>18063</v>
      </c>
      <c r="L51" s="87">
        <v>17551</v>
      </c>
      <c r="M51" s="88">
        <v>17544</v>
      </c>
    </row>
    <row r="52" spans="2:13" ht="27.75" customHeight="1" thickBot="1">
      <c r="B52" s="1179" t="s">
        <v>37</v>
      </c>
      <c r="C52" s="1180"/>
      <c r="D52" s="90"/>
      <c r="E52" s="1181" t="s">
        <v>38</v>
      </c>
      <c r="F52" s="1181"/>
      <c r="G52" s="1181"/>
      <c r="H52" s="1182"/>
      <c r="I52" s="91">
        <v>9255</v>
      </c>
      <c r="J52" s="92">
        <v>7503</v>
      </c>
      <c r="K52" s="92">
        <v>5528</v>
      </c>
      <c r="L52" s="92">
        <v>-298</v>
      </c>
      <c r="M52" s="93">
        <v>2015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60593</v>
      </c>
      <c r="E3" s="116"/>
      <c r="F3" s="117">
        <v>76282</v>
      </c>
      <c r="G3" s="118"/>
      <c r="H3" s="119"/>
    </row>
    <row r="4" spans="1:8">
      <c r="A4" s="120"/>
      <c r="B4" s="121"/>
      <c r="C4" s="122"/>
      <c r="D4" s="123">
        <v>38980</v>
      </c>
      <c r="E4" s="124"/>
      <c r="F4" s="125">
        <v>41092</v>
      </c>
      <c r="G4" s="126"/>
      <c r="H4" s="127"/>
    </row>
    <row r="5" spans="1:8">
      <c r="A5" s="108" t="s">
        <v>506</v>
      </c>
      <c r="B5" s="113"/>
      <c r="C5" s="114"/>
      <c r="D5" s="115">
        <v>47703</v>
      </c>
      <c r="E5" s="116"/>
      <c r="F5" s="117">
        <v>78670</v>
      </c>
      <c r="G5" s="118"/>
      <c r="H5" s="119"/>
    </row>
    <row r="6" spans="1:8">
      <c r="A6" s="120"/>
      <c r="B6" s="121"/>
      <c r="C6" s="122"/>
      <c r="D6" s="123">
        <v>21725</v>
      </c>
      <c r="E6" s="124"/>
      <c r="F6" s="125">
        <v>38094</v>
      </c>
      <c r="G6" s="126"/>
      <c r="H6" s="127"/>
    </row>
    <row r="7" spans="1:8">
      <c r="A7" s="108" t="s">
        <v>507</v>
      </c>
      <c r="B7" s="113"/>
      <c r="C7" s="114"/>
      <c r="D7" s="115">
        <v>119680</v>
      </c>
      <c r="E7" s="116"/>
      <c r="F7" s="117">
        <v>67201</v>
      </c>
      <c r="G7" s="118"/>
      <c r="H7" s="119"/>
    </row>
    <row r="8" spans="1:8">
      <c r="A8" s="120"/>
      <c r="B8" s="121"/>
      <c r="C8" s="122"/>
      <c r="D8" s="123">
        <v>27282</v>
      </c>
      <c r="E8" s="124"/>
      <c r="F8" s="125">
        <v>35210</v>
      </c>
      <c r="G8" s="126"/>
      <c r="H8" s="127"/>
    </row>
    <row r="9" spans="1:8">
      <c r="A9" s="108" t="s">
        <v>508</v>
      </c>
      <c r="B9" s="113"/>
      <c r="C9" s="114"/>
      <c r="D9" s="115">
        <v>249704</v>
      </c>
      <c r="E9" s="116"/>
      <c r="F9" s="117">
        <v>75709</v>
      </c>
      <c r="G9" s="118"/>
      <c r="H9" s="119"/>
    </row>
    <row r="10" spans="1:8">
      <c r="A10" s="120"/>
      <c r="B10" s="121"/>
      <c r="C10" s="122"/>
      <c r="D10" s="123">
        <v>20736</v>
      </c>
      <c r="E10" s="124"/>
      <c r="F10" s="125">
        <v>35212</v>
      </c>
      <c r="G10" s="126"/>
      <c r="H10" s="127"/>
    </row>
    <row r="11" spans="1:8">
      <c r="A11" s="108" t="s">
        <v>509</v>
      </c>
      <c r="B11" s="113"/>
      <c r="C11" s="114"/>
      <c r="D11" s="115">
        <v>825211</v>
      </c>
      <c r="E11" s="116"/>
      <c r="F11" s="117">
        <v>90961</v>
      </c>
      <c r="G11" s="118"/>
      <c r="H11" s="119"/>
    </row>
    <row r="12" spans="1:8">
      <c r="A12" s="120"/>
      <c r="B12" s="121"/>
      <c r="C12" s="128"/>
      <c r="D12" s="123">
        <v>9647</v>
      </c>
      <c r="E12" s="124"/>
      <c r="F12" s="125">
        <v>37720</v>
      </c>
      <c r="G12" s="126"/>
      <c r="H12" s="127"/>
    </row>
    <row r="13" spans="1:8">
      <c r="A13" s="108"/>
      <c r="B13" s="113"/>
      <c r="C13" s="129"/>
      <c r="D13" s="130">
        <v>260578</v>
      </c>
      <c r="E13" s="131"/>
      <c r="F13" s="132">
        <v>77765</v>
      </c>
      <c r="G13" s="133"/>
      <c r="H13" s="119"/>
    </row>
    <row r="14" spans="1:8">
      <c r="A14" s="120"/>
      <c r="B14" s="121"/>
      <c r="C14" s="122"/>
      <c r="D14" s="123">
        <v>23674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2.2599999999999998</v>
      </c>
      <c r="C19" s="134">
        <f>ROUND(VALUE(SUBSTITUTE(実質収支比率等に係る経年分析!G$48,"▲","-")),2)</f>
        <v>4.9400000000000004</v>
      </c>
      <c r="D19" s="134">
        <f>ROUND(VALUE(SUBSTITUTE(実質収支比率等に係る経年分析!H$48,"▲","-")),2)</f>
        <v>32.979999999999997</v>
      </c>
      <c r="E19" s="134">
        <f>ROUND(VALUE(SUBSTITUTE(実質収支比率等に係る経年分析!I$48,"▲","-")),2)</f>
        <v>13.15</v>
      </c>
      <c r="F19" s="134">
        <f>ROUND(VALUE(SUBSTITUTE(実質収支比率等に係る経年分析!J$48,"▲","-")),2)</f>
        <v>33.159999999999997</v>
      </c>
    </row>
    <row r="20" spans="1:11">
      <c r="A20" s="134" t="s">
        <v>43</v>
      </c>
      <c r="B20" s="134">
        <f>ROUND(VALUE(SUBSTITUTE(実質収支比率等に係る経年分析!F$47,"▲","-")),2)</f>
        <v>10.54</v>
      </c>
      <c r="C20" s="134">
        <f>ROUND(VALUE(SUBSTITUTE(実質収支比率等に係る経年分析!G$47,"▲","-")),2)</f>
        <v>10.94</v>
      </c>
      <c r="D20" s="134">
        <f>ROUND(VALUE(SUBSTITUTE(実質収支比率等に係る経年分析!H$47,"▲","-")),2)</f>
        <v>27.74</v>
      </c>
      <c r="E20" s="134">
        <f>ROUND(VALUE(SUBSTITUTE(実質収支比率等に係る経年分析!I$47,"▲","-")),2)</f>
        <v>87.88</v>
      </c>
      <c r="F20" s="134">
        <f>ROUND(VALUE(SUBSTITUTE(実質収支比率等に係る経年分析!J$47,"▲","-")),2)</f>
        <v>57.75</v>
      </c>
    </row>
    <row r="21" spans="1:11">
      <c r="A21" s="134" t="s">
        <v>44</v>
      </c>
      <c r="B21" s="134">
        <f>IF(ISNUMBER(VALUE(SUBSTITUTE(実質収支比率等に係る経年分析!F$49,"▲","-"))),ROUND(VALUE(SUBSTITUTE(実質収支比率等に係る経年分析!F$49,"▲","-")),2),NA())</f>
        <v>1.55</v>
      </c>
      <c r="C21" s="134">
        <f>IF(ISNUMBER(VALUE(SUBSTITUTE(実質収支比率等に係る経年分析!G$49,"▲","-"))),ROUND(VALUE(SUBSTITUTE(実質収支比率等に係る経年分析!G$49,"▲","-")),2),NA())</f>
        <v>2.5099999999999998</v>
      </c>
      <c r="D21" s="134">
        <f>IF(ISNUMBER(VALUE(SUBSTITUTE(実質収支比率等に係る経年分析!H$49,"▲","-"))),ROUND(VALUE(SUBSTITUTE(実質収支比率等に係る経年分析!H$49,"▲","-")),2),NA())</f>
        <v>42.08</v>
      </c>
      <c r="E21" s="134">
        <f>IF(ISNUMBER(VALUE(SUBSTITUTE(実質収支比率等に係る経年分析!I$49,"▲","-"))),ROUND(VALUE(SUBSTITUTE(実質収支比率等に係る経年分析!I$49,"▲","-")),2),NA())</f>
        <v>8.77</v>
      </c>
      <c r="F21" s="134">
        <f>IF(ISNUMBER(VALUE(SUBSTITUTE(実質収支比率等に係る経年分析!J$49,"▲","-"))),ROUND(VALUE(SUBSTITUTE(実質収支比率等に係る経年分析!J$49,"▲","-")),2),NA())</f>
        <v>-17.75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2.2599999999999998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32.979999999999997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33.159999999999997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1406</v>
      </c>
      <c r="E42" s="136"/>
      <c r="F42" s="136"/>
      <c r="G42" s="136">
        <f>'実質公債費比率（分子）の構造'!L$52</f>
        <v>1530</v>
      </c>
      <c r="H42" s="136"/>
      <c r="I42" s="136"/>
      <c r="J42" s="136">
        <f>'実質公債費比率（分子）の構造'!M$52</f>
        <v>1561</v>
      </c>
      <c r="K42" s="136"/>
      <c r="L42" s="136"/>
      <c r="M42" s="136">
        <f>'実質公債費比率（分子）の構造'!N$52</f>
        <v>1669</v>
      </c>
      <c r="N42" s="136"/>
      <c r="O42" s="136"/>
      <c r="P42" s="136">
        <f>'実質公債費比率（分子）の構造'!O$52</f>
        <v>1735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10</v>
      </c>
      <c r="I44" s="136"/>
      <c r="J44" s="136"/>
      <c r="K44" s="136">
        <f>'実質公債費比率（分子）の構造'!N$50</f>
        <v>38</v>
      </c>
      <c r="L44" s="136"/>
      <c r="M44" s="136"/>
      <c r="N44" s="136">
        <f>'実質公債費比率（分子）の構造'!O$50</f>
        <v>39</v>
      </c>
      <c r="O44" s="136"/>
      <c r="P44" s="136"/>
    </row>
    <row r="45" spans="1:16">
      <c r="A45" s="136" t="s">
        <v>54</v>
      </c>
      <c r="B45" s="136">
        <f>'実質公債費比率（分子）の構造'!K$49</f>
        <v>183</v>
      </c>
      <c r="C45" s="136"/>
      <c r="D45" s="136"/>
      <c r="E45" s="136">
        <f>'実質公債費比率（分子）の構造'!L$49</f>
        <v>110</v>
      </c>
      <c r="F45" s="136"/>
      <c r="G45" s="136"/>
      <c r="H45" s="136">
        <f>'実質公債費比率（分子）の構造'!M$49</f>
        <v>104</v>
      </c>
      <c r="I45" s="136"/>
      <c r="J45" s="136"/>
      <c r="K45" s="136">
        <f>'実質公債費比率（分子）の構造'!N$49</f>
        <v>122</v>
      </c>
      <c r="L45" s="136"/>
      <c r="M45" s="136"/>
      <c r="N45" s="136">
        <f>'実質公債費比率（分子）の構造'!O$49</f>
        <v>111</v>
      </c>
      <c r="O45" s="136"/>
      <c r="P45" s="136"/>
    </row>
    <row r="46" spans="1:16">
      <c r="A46" s="136" t="s">
        <v>55</v>
      </c>
      <c r="B46" s="136">
        <f>'実質公債費比率（分子）の構造'!K$48</f>
        <v>431</v>
      </c>
      <c r="C46" s="136"/>
      <c r="D46" s="136"/>
      <c r="E46" s="136">
        <f>'実質公債費比率（分子）の構造'!L$48</f>
        <v>562</v>
      </c>
      <c r="F46" s="136"/>
      <c r="G46" s="136"/>
      <c r="H46" s="136">
        <f>'実質公債費比率（分子）の構造'!M$48</f>
        <v>738</v>
      </c>
      <c r="I46" s="136"/>
      <c r="J46" s="136"/>
      <c r="K46" s="136">
        <f>'実質公債費比率（分子）の構造'!N$48</f>
        <v>754</v>
      </c>
      <c r="L46" s="136"/>
      <c r="M46" s="136"/>
      <c r="N46" s="136">
        <f>'実質公債費比率（分子）の構造'!O$48</f>
        <v>730</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1912</v>
      </c>
      <c r="C49" s="136"/>
      <c r="D49" s="136"/>
      <c r="E49" s="136">
        <f>'実質公債費比率（分子）の構造'!L$45</f>
        <v>1916</v>
      </c>
      <c r="F49" s="136"/>
      <c r="G49" s="136"/>
      <c r="H49" s="136">
        <f>'実質公債費比率（分子）の構造'!M$45</f>
        <v>1956</v>
      </c>
      <c r="I49" s="136"/>
      <c r="J49" s="136"/>
      <c r="K49" s="136">
        <f>'実質公債費比率（分子）の構造'!N$45</f>
        <v>2100</v>
      </c>
      <c r="L49" s="136"/>
      <c r="M49" s="136"/>
      <c r="N49" s="136">
        <f>'実質公債費比率（分子）の構造'!O$45</f>
        <v>2126</v>
      </c>
      <c r="O49" s="136"/>
      <c r="P49" s="136"/>
    </row>
    <row r="50" spans="1:16">
      <c r="A50" s="136" t="s">
        <v>59</v>
      </c>
      <c r="B50" s="136" t="e">
        <f>NA()</f>
        <v>#N/A</v>
      </c>
      <c r="C50" s="136">
        <f>IF(ISNUMBER('実質公債費比率（分子）の構造'!K$53),'実質公債費比率（分子）の構造'!K$53,NA())</f>
        <v>1139</v>
      </c>
      <c r="D50" s="136" t="e">
        <f>NA()</f>
        <v>#N/A</v>
      </c>
      <c r="E50" s="136" t="e">
        <f>NA()</f>
        <v>#N/A</v>
      </c>
      <c r="F50" s="136">
        <f>IF(ISNUMBER('実質公債費比率（分子）の構造'!L$53),'実質公債費比率（分子）の構造'!L$53,NA())</f>
        <v>1077</v>
      </c>
      <c r="G50" s="136" t="e">
        <f>NA()</f>
        <v>#N/A</v>
      </c>
      <c r="H50" s="136" t="e">
        <f>NA()</f>
        <v>#N/A</v>
      </c>
      <c r="I50" s="136">
        <f>IF(ISNUMBER('実質公債費比率（分子）の構造'!M$53),'実質公債費比率（分子）の構造'!M$53,NA())</f>
        <v>1257</v>
      </c>
      <c r="J50" s="136" t="e">
        <f>NA()</f>
        <v>#N/A</v>
      </c>
      <c r="K50" s="136" t="e">
        <f>NA()</f>
        <v>#N/A</v>
      </c>
      <c r="L50" s="136">
        <f>IF(ISNUMBER('実質公債費比率（分子）の構造'!N$53),'実質公債費比率（分子）の構造'!N$53,NA())</f>
        <v>1355</v>
      </c>
      <c r="M50" s="136" t="e">
        <f>NA()</f>
        <v>#N/A</v>
      </c>
      <c r="N50" s="136" t="e">
        <f>NA()</f>
        <v>#N/A</v>
      </c>
      <c r="O50" s="136">
        <f>IF(ISNUMBER('実質公債費比率（分子）の構造'!O$53),'実質公債費比率（分子）の構造'!O$53,NA())</f>
        <v>1271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15985</v>
      </c>
      <c r="E56" s="135"/>
      <c r="F56" s="135"/>
      <c r="G56" s="135">
        <f>'将来負担比率（分子）の構造'!J$51</f>
        <v>17714</v>
      </c>
      <c r="H56" s="135"/>
      <c r="I56" s="135"/>
      <c r="J56" s="135">
        <f>'将来負担比率（分子）の構造'!K$51</f>
        <v>18063</v>
      </c>
      <c r="K56" s="135"/>
      <c r="L56" s="135"/>
      <c r="M56" s="135">
        <f>'将来負担比率（分子）の構造'!L$51</f>
        <v>17551</v>
      </c>
      <c r="N56" s="135"/>
      <c r="O56" s="135"/>
      <c r="P56" s="135">
        <f>'将来負担比率（分子）の構造'!M$51</f>
        <v>17544</v>
      </c>
    </row>
    <row r="57" spans="1:16">
      <c r="A57" s="135" t="s">
        <v>35</v>
      </c>
      <c r="B57" s="135"/>
      <c r="C57" s="135"/>
      <c r="D57" s="135">
        <f>'将来負担比率（分子）の構造'!I$50</f>
        <v>1024</v>
      </c>
      <c r="E57" s="135"/>
      <c r="F57" s="135"/>
      <c r="G57" s="135">
        <f>'将来負担比率（分子）の構造'!J$50</f>
        <v>871</v>
      </c>
      <c r="H57" s="135"/>
      <c r="I57" s="135"/>
      <c r="J57" s="135">
        <f>'将来負担比率（分子）の構造'!K$50</f>
        <v>1450</v>
      </c>
      <c r="K57" s="135"/>
      <c r="L57" s="135"/>
      <c r="M57" s="135">
        <f>'将来負担比率（分子）の構造'!L$50</f>
        <v>1685</v>
      </c>
      <c r="N57" s="135"/>
      <c r="O57" s="135"/>
      <c r="P57" s="135">
        <f>'将来負担比率（分子）の構造'!M$50</f>
        <v>2211</v>
      </c>
    </row>
    <row r="58" spans="1:16">
      <c r="A58" s="135" t="s">
        <v>34</v>
      </c>
      <c r="B58" s="135"/>
      <c r="C58" s="135"/>
      <c r="D58" s="135">
        <f>'将来負担比率（分子）の構造'!I$49</f>
        <v>2670</v>
      </c>
      <c r="E58" s="135"/>
      <c r="F58" s="135"/>
      <c r="G58" s="135">
        <f>'将来負担比率（分子）の構造'!J$49</f>
        <v>3078</v>
      </c>
      <c r="H58" s="135"/>
      <c r="I58" s="135"/>
      <c r="J58" s="135">
        <f>'将来負担比率（分子）の構造'!K$49</f>
        <v>6042</v>
      </c>
      <c r="K58" s="135"/>
      <c r="L58" s="135"/>
      <c r="M58" s="135">
        <f>'将来負担比率（分子）の構造'!L$49</f>
        <v>11843</v>
      </c>
      <c r="N58" s="135"/>
      <c r="O58" s="135"/>
      <c r="P58" s="135">
        <f>'将来負担比率（分子）の構造'!M$49</f>
        <v>8824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9</v>
      </c>
      <c r="O61" s="135"/>
      <c r="P61" s="135"/>
    </row>
    <row r="62" spans="1:16">
      <c r="A62" s="135" t="s">
        <v>29</v>
      </c>
      <c r="B62" s="135">
        <f>'将来負担比率（分子）の構造'!I$45</f>
        <v>2717</v>
      </c>
      <c r="C62" s="135"/>
      <c r="D62" s="135"/>
      <c r="E62" s="135">
        <f>'将来負担比率（分子）の構造'!J$45</f>
        <v>2637</v>
      </c>
      <c r="F62" s="135"/>
      <c r="G62" s="135"/>
      <c r="H62" s="135">
        <f>'将来負担比率（分子）の構造'!K$45</f>
        <v>2679</v>
      </c>
      <c r="I62" s="135"/>
      <c r="J62" s="135"/>
      <c r="K62" s="135">
        <f>'将来負担比率（分子）の構造'!L$45</f>
        <v>2648</v>
      </c>
      <c r="L62" s="135"/>
      <c r="M62" s="135"/>
      <c r="N62" s="135">
        <f>'将来負担比率（分子）の構造'!M$45</f>
        <v>2495</v>
      </c>
      <c r="O62" s="135"/>
      <c r="P62" s="135"/>
    </row>
    <row r="63" spans="1:16">
      <c r="A63" s="135" t="s">
        <v>28</v>
      </c>
      <c r="B63" s="135">
        <f>'将来負担比率（分子）の構造'!I$44</f>
        <v>649</v>
      </c>
      <c r="C63" s="135"/>
      <c r="D63" s="135"/>
      <c r="E63" s="135">
        <f>'将来負担比率（分子）の構造'!J$44</f>
        <v>537</v>
      </c>
      <c r="F63" s="135"/>
      <c r="G63" s="135"/>
      <c r="H63" s="135">
        <f>'将来負担比率（分子）の構造'!K$44</f>
        <v>472</v>
      </c>
      <c r="I63" s="135"/>
      <c r="J63" s="135"/>
      <c r="K63" s="135">
        <f>'将来負担比率（分子）の構造'!L$44</f>
        <v>391</v>
      </c>
      <c r="L63" s="135"/>
      <c r="M63" s="135"/>
      <c r="N63" s="135">
        <f>'将来負担比率（分子）の構造'!M$44</f>
        <v>310</v>
      </c>
      <c r="O63" s="135"/>
      <c r="P63" s="135"/>
    </row>
    <row r="64" spans="1:16">
      <c r="A64" s="135" t="s">
        <v>27</v>
      </c>
      <c r="B64" s="135">
        <f>'将来負担比率（分子）の構造'!I$43</f>
        <v>8602</v>
      </c>
      <c r="C64" s="135"/>
      <c r="D64" s="135"/>
      <c r="E64" s="135">
        <f>'将来負担比率（分子）の構造'!J$43</f>
        <v>9003</v>
      </c>
      <c r="F64" s="135"/>
      <c r="G64" s="135"/>
      <c r="H64" s="135">
        <f>'将来負担比率（分子）の構造'!K$43</f>
        <v>9775</v>
      </c>
      <c r="I64" s="135"/>
      <c r="J64" s="135"/>
      <c r="K64" s="135">
        <f>'将来負担比率（分子）の構造'!L$43</f>
        <v>10479</v>
      </c>
      <c r="L64" s="135"/>
      <c r="M64" s="135"/>
      <c r="N64" s="135">
        <f>'将来負担比率（分子）の構造'!M$43</f>
        <v>10798</v>
      </c>
      <c r="O64" s="135"/>
      <c r="P64" s="135"/>
    </row>
    <row r="65" spans="1:16">
      <c r="A65" s="135" t="s">
        <v>26</v>
      </c>
      <c r="B65" s="135">
        <f>'将来負担比率（分子）の構造'!I$42</f>
        <v>557</v>
      </c>
      <c r="C65" s="135"/>
      <c r="D65" s="135"/>
      <c r="E65" s="135">
        <f>'将来負担比率（分子）の構造'!J$42</f>
        <v>507</v>
      </c>
      <c r="F65" s="135"/>
      <c r="G65" s="135"/>
      <c r="H65" s="135">
        <f>'将来負担比率（分子）の構造'!K$42</f>
        <v>848</v>
      </c>
      <c r="I65" s="135"/>
      <c r="J65" s="135"/>
      <c r="K65" s="135">
        <f>'将来負担比率（分子）の構造'!L$42</f>
        <v>770</v>
      </c>
      <c r="L65" s="135"/>
      <c r="M65" s="135"/>
      <c r="N65" s="135">
        <f>'将来負担比率（分子）の構造'!M$42</f>
        <v>690</v>
      </c>
      <c r="O65" s="135"/>
      <c r="P65" s="135"/>
    </row>
    <row r="66" spans="1:16">
      <c r="A66" s="135" t="s">
        <v>25</v>
      </c>
      <c r="B66" s="135">
        <f>'将来負担比率（分子）の構造'!I$41</f>
        <v>16408</v>
      </c>
      <c r="C66" s="135"/>
      <c r="D66" s="135"/>
      <c r="E66" s="135">
        <f>'将来負担比率（分子）の構造'!J$41</f>
        <v>16480</v>
      </c>
      <c r="F66" s="135"/>
      <c r="G66" s="135"/>
      <c r="H66" s="135">
        <f>'将来負担比率（分子）の構造'!K$41</f>
        <v>17309</v>
      </c>
      <c r="I66" s="135"/>
      <c r="J66" s="135"/>
      <c r="K66" s="135">
        <f>'将来負担比率（分子）の構造'!L$41</f>
        <v>16495</v>
      </c>
      <c r="L66" s="135"/>
      <c r="M66" s="135"/>
      <c r="N66" s="135">
        <f>'将来負担比率（分子）の構造'!M$41</f>
        <v>16293</v>
      </c>
      <c r="O66" s="135"/>
      <c r="P66" s="135"/>
    </row>
    <row r="67" spans="1:16">
      <c r="A67" s="135" t="s">
        <v>63</v>
      </c>
      <c r="B67" s="135" t="e">
        <f>NA()</f>
        <v>#N/A</v>
      </c>
      <c r="C67" s="135">
        <f>IF(ISNUMBER('将来負担比率（分子）の構造'!I$52), IF('将来負担比率（分子）の構造'!I$52 &lt; 0, 0, '将来負担比率（分子）の構造'!I$52), NA())</f>
        <v>9255</v>
      </c>
      <c r="D67" s="135" t="e">
        <f>NA()</f>
        <v>#N/A</v>
      </c>
      <c r="E67" s="135" t="e">
        <f>NA()</f>
        <v>#N/A</v>
      </c>
      <c r="F67" s="135">
        <f>IF(ISNUMBER('将来負担比率（分子）の構造'!J$52), IF('将来負担比率（分子）の構造'!J$52 &lt; 0, 0, '将来負担比率（分子）の構造'!J$52), NA())</f>
        <v>7503</v>
      </c>
      <c r="G67" s="135" t="e">
        <f>NA()</f>
        <v>#N/A</v>
      </c>
      <c r="H67" s="135" t="e">
        <f>NA()</f>
        <v>#N/A</v>
      </c>
      <c r="I67" s="135">
        <f>IF(ISNUMBER('将来負担比率（分子）の構造'!K$52), IF('将来負担比率（分子）の構造'!K$52 &lt; 0, 0, '将来負担比率（分子）の構造'!K$52), NA())</f>
        <v>5528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2015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3233736</v>
      </c>
      <c r="S5" s="581"/>
      <c r="T5" s="581"/>
      <c r="U5" s="581"/>
      <c r="V5" s="581"/>
      <c r="W5" s="581"/>
      <c r="X5" s="581"/>
      <c r="Y5" s="582"/>
      <c r="Z5" s="583">
        <v>2.7</v>
      </c>
      <c r="AA5" s="583"/>
      <c r="AB5" s="583"/>
      <c r="AC5" s="583"/>
      <c r="AD5" s="584">
        <v>3233736</v>
      </c>
      <c r="AE5" s="584"/>
      <c r="AF5" s="584"/>
      <c r="AG5" s="584"/>
      <c r="AH5" s="584"/>
      <c r="AI5" s="584"/>
      <c r="AJ5" s="584"/>
      <c r="AK5" s="584"/>
      <c r="AL5" s="585">
        <v>33.799999999999997</v>
      </c>
      <c r="AM5" s="586"/>
      <c r="AN5" s="586"/>
      <c r="AO5" s="587"/>
      <c r="AP5" s="577" t="s">
        <v>206</v>
      </c>
      <c r="AQ5" s="578"/>
      <c r="AR5" s="578"/>
      <c r="AS5" s="578"/>
      <c r="AT5" s="578"/>
      <c r="AU5" s="578"/>
      <c r="AV5" s="578"/>
      <c r="AW5" s="578"/>
      <c r="AX5" s="578"/>
      <c r="AY5" s="578"/>
      <c r="AZ5" s="578"/>
      <c r="BA5" s="578"/>
      <c r="BB5" s="578"/>
      <c r="BC5" s="578"/>
      <c r="BD5" s="578"/>
      <c r="BE5" s="578"/>
      <c r="BF5" s="579"/>
      <c r="BG5" s="591">
        <v>3229102</v>
      </c>
      <c r="BH5" s="592"/>
      <c r="BI5" s="592"/>
      <c r="BJ5" s="592"/>
      <c r="BK5" s="592"/>
      <c r="BL5" s="592"/>
      <c r="BM5" s="592"/>
      <c r="BN5" s="593"/>
      <c r="BO5" s="594">
        <v>99.9</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174761</v>
      </c>
      <c r="S6" s="592"/>
      <c r="T6" s="592"/>
      <c r="U6" s="592"/>
      <c r="V6" s="592"/>
      <c r="W6" s="592"/>
      <c r="X6" s="592"/>
      <c r="Y6" s="593"/>
      <c r="Z6" s="594">
        <v>0.1</v>
      </c>
      <c r="AA6" s="594"/>
      <c r="AB6" s="594"/>
      <c r="AC6" s="594"/>
      <c r="AD6" s="595">
        <v>174761</v>
      </c>
      <c r="AE6" s="595"/>
      <c r="AF6" s="595"/>
      <c r="AG6" s="595"/>
      <c r="AH6" s="595"/>
      <c r="AI6" s="595"/>
      <c r="AJ6" s="595"/>
      <c r="AK6" s="595"/>
      <c r="AL6" s="596">
        <v>1.8</v>
      </c>
      <c r="AM6" s="597"/>
      <c r="AN6" s="597"/>
      <c r="AO6" s="598"/>
      <c r="AP6" s="588" t="s">
        <v>212</v>
      </c>
      <c r="AQ6" s="589"/>
      <c r="AR6" s="589"/>
      <c r="AS6" s="589"/>
      <c r="AT6" s="589"/>
      <c r="AU6" s="589"/>
      <c r="AV6" s="589"/>
      <c r="AW6" s="589"/>
      <c r="AX6" s="589"/>
      <c r="AY6" s="589"/>
      <c r="AZ6" s="589"/>
      <c r="BA6" s="589"/>
      <c r="BB6" s="589"/>
      <c r="BC6" s="589"/>
      <c r="BD6" s="589"/>
      <c r="BE6" s="589"/>
      <c r="BF6" s="590"/>
      <c r="BG6" s="591">
        <v>3229102</v>
      </c>
      <c r="BH6" s="592"/>
      <c r="BI6" s="592"/>
      <c r="BJ6" s="592"/>
      <c r="BK6" s="592"/>
      <c r="BL6" s="592"/>
      <c r="BM6" s="592"/>
      <c r="BN6" s="593"/>
      <c r="BO6" s="594">
        <v>99.9</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187757</v>
      </c>
      <c r="CS6" s="592"/>
      <c r="CT6" s="592"/>
      <c r="CU6" s="592"/>
      <c r="CV6" s="592"/>
      <c r="CW6" s="592"/>
      <c r="CX6" s="592"/>
      <c r="CY6" s="593"/>
      <c r="CZ6" s="594">
        <v>0.2</v>
      </c>
      <c r="DA6" s="594"/>
      <c r="DB6" s="594"/>
      <c r="DC6" s="594"/>
      <c r="DD6" s="600" t="s">
        <v>207</v>
      </c>
      <c r="DE6" s="592"/>
      <c r="DF6" s="592"/>
      <c r="DG6" s="592"/>
      <c r="DH6" s="592"/>
      <c r="DI6" s="592"/>
      <c r="DJ6" s="592"/>
      <c r="DK6" s="592"/>
      <c r="DL6" s="592"/>
      <c r="DM6" s="592"/>
      <c r="DN6" s="592"/>
      <c r="DO6" s="592"/>
      <c r="DP6" s="593"/>
      <c r="DQ6" s="600">
        <v>187757</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6267</v>
      </c>
      <c r="S7" s="592"/>
      <c r="T7" s="592"/>
      <c r="U7" s="592"/>
      <c r="V7" s="592"/>
      <c r="W7" s="592"/>
      <c r="X7" s="592"/>
      <c r="Y7" s="593"/>
      <c r="Z7" s="594">
        <v>0</v>
      </c>
      <c r="AA7" s="594"/>
      <c r="AB7" s="594"/>
      <c r="AC7" s="594"/>
      <c r="AD7" s="595">
        <v>6267</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1526356</v>
      </c>
      <c r="BH7" s="592"/>
      <c r="BI7" s="592"/>
      <c r="BJ7" s="592"/>
      <c r="BK7" s="592"/>
      <c r="BL7" s="592"/>
      <c r="BM7" s="592"/>
      <c r="BN7" s="593"/>
      <c r="BO7" s="594">
        <v>47.2</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27580376</v>
      </c>
      <c r="CS7" s="592"/>
      <c r="CT7" s="592"/>
      <c r="CU7" s="592"/>
      <c r="CV7" s="592"/>
      <c r="CW7" s="592"/>
      <c r="CX7" s="592"/>
      <c r="CY7" s="593"/>
      <c r="CZ7" s="594">
        <v>24.6</v>
      </c>
      <c r="DA7" s="594"/>
      <c r="DB7" s="594"/>
      <c r="DC7" s="594"/>
      <c r="DD7" s="600">
        <v>67206</v>
      </c>
      <c r="DE7" s="592"/>
      <c r="DF7" s="592"/>
      <c r="DG7" s="592"/>
      <c r="DH7" s="592"/>
      <c r="DI7" s="592"/>
      <c r="DJ7" s="592"/>
      <c r="DK7" s="592"/>
      <c r="DL7" s="592"/>
      <c r="DM7" s="592"/>
      <c r="DN7" s="592"/>
      <c r="DO7" s="592"/>
      <c r="DP7" s="593"/>
      <c r="DQ7" s="600">
        <v>1929095</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7272</v>
      </c>
      <c r="S8" s="592"/>
      <c r="T8" s="592"/>
      <c r="U8" s="592"/>
      <c r="V8" s="592"/>
      <c r="W8" s="592"/>
      <c r="X8" s="592"/>
      <c r="Y8" s="593"/>
      <c r="Z8" s="594">
        <v>0</v>
      </c>
      <c r="AA8" s="594"/>
      <c r="AB8" s="594"/>
      <c r="AC8" s="594"/>
      <c r="AD8" s="595">
        <v>7272</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49055</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29846184</v>
      </c>
      <c r="CS8" s="592"/>
      <c r="CT8" s="592"/>
      <c r="CU8" s="592"/>
      <c r="CV8" s="592"/>
      <c r="CW8" s="592"/>
      <c r="CX8" s="592"/>
      <c r="CY8" s="593"/>
      <c r="CZ8" s="594">
        <v>26.6</v>
      </c>
      <c r="DA8" s="594"/>
      <c r="DB8" s="594"/>
      <c r="DC8" s="594"/>
      <c r="DD8" s="600">
        <v>984</v>
      </c>
      <c r="DE8" s="592"/>
      <c r="DF8" s="592"/>
      <c r="DG8" s="592"/>
      <c r="DH8" s="592"/>
      <c r="DI8" s="592"/>
      <c r="DJ8" s="592"/>
      <c r="DK8" s="592"/>
      <c r="DL8" s="592"/>
      <c r="DM8" s="592"/>
      <c r="DN8" s="592"/>
      <c r="DO8" s="592"/>
      <c r="DP8" s="593"/>
      <c r="DQ8" s="600">
        <v>5834077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10229</v>
      </c>
      <c r="S9" s="592"/>
      <c r="T9" s="592"/>
      <c r="U9" s="592"/>
      <c r="V9" s="592"/>
      <c r="W9" s="592"/>
      <c r="X9" s="592"/>
      <c r="Y9" s="593"/>
      <c r="Z9" s="594">
        <v>0</v>
      </c>
      <c r="AA9" s="594"/>
      <c r="AB9" s="594"/>
      <c r="AC9" s="594"/>
      <c r="AD9" s="595">
        <v>10229</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1122253</v>
      </c>
      <c r="BH9" s="592"/>
      <c r="BI9" s="592"/>
      <c r="BJ9" s="592"/>
      <c r="BK9" s="592"/>
      <c r="BL9" s="592"/>
      <c r="BM9" s="592"/>
      <c r="BN9" s="593"/>
      <c r="BO9" s="594">
        <v>34.700000000000003</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1271841</v>
      </c>
      <c r="CS9" s="592"/>
      <c r="CT9" s="592"/>
      <c r="CU9" s="592"/>
      <c r="CV9" s="592"/>
      <c r="CW9" s="592"/>
      <c r="CX9" s="592"/>
      <c r="CY9" s="593"/>
      <c r="CZ9" s="594">
        <v>1.1000000000000001</v>
      </c>
      <c r="DA9" s="594"/>
      <c r="DB9" s="594"/>
      <c r="DC9" s="594"/>
      <c r="DD9" s="600">
        <v>31907</v>
      </c>
      <c r="DE9" s="592"/>
      <c r="DF9" s="592"/>
      <c r="DG9" s="592"/>
      <c r="DH9" s="592"/>
      <c r="DI9" s="592"/>
      <c r="DJ9" s="592"/>
      <c r="DK9" s="592"/>
      <c r="DL9" s="592"/>
      <c r="DM9" s="592"/>
      <c r="DN9" s="592"/>
      <c r="DO9" s="592"/>
      <c r="DP9" s="593"/>
      <c r="DQ9" s="600">
        <v>1084609</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345092</v>
      </c>
      <c r="S10" s="592"/>
      <c r="T10" s="592"/>
      <c r="U10" s="592"/>
      <c r="V10" s="592"/>
      <c r="W10" s="592"/>
      <c r="X10" s="592"/>
      <c r="Y10" s="593"/>
      <c r="Z10" s="594">
        <v>0.3</v>
      </c>
      <c r="AA10" s="594"/>
      <c r="AB10" s="594"/>
      <c r="AC10" s="594"/>
      <c r="AD10" s="595">
        <v>345092</v>
      </c>
      <c r="AE10" s="595"/>
      <c r="AF10" s="595"/>
      <c r="AG10" s="595"/>
      <c r="AH10" s="595"/>
      <c r="AI10" s="595"/>
      <c r="AJ10" s="595"/>
      <c r="AK10" s="595"/>
      <c r="AL10" s="596">
        <v>3.6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56920</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382729</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18101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298128</v>
      </c>
      <c r="BH11" s="592"/>
      <c r="BI11" s="592"/>
      <c r="BJ11" s="592"/>
      <c r="BK11" s="592"/>
      <c r="BL11" s="592"/>
      <c r="BM11" s="592"/>
      <c r="BN11" s="593"/>
      <c r="BO11" s="594">
        <v>9.1999999999999993</v>
      </c>
      <c r="BP11" s="594"/>
      <c r="BQ11" s="594"/>
      <c r="BR11" s="594"/>
      <c r="BS11" s="600" t="s">
        <v>112</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2365687</v>
      </c>
      <c r="CS11" s="592"/>
      <c r="CT11" s="592"/>
      <c r="CU11" s="592"/>
      <c r="CV11" s="592"/>
      <c r="CW11" s="592"/>
      <c r="CX11" s="592"/>
      <c r="CY11" s="593"/>
      <c r="CZ11" s="594">
        <v>2.1</v>
      </c>
      <c r="DA11" s="594"/>
      <c r="DB11" s="594"/>
      <c r="DC11" s="594"/>
      <c r="DD11" s="600">
        <v>750963</v>
      </c>
      <c r="DE11" s="592"/>
      <c r="DF11" s="592"/>
      <c r="DG11" s="592"/>
      <c r="DH11" s="592"/>
      <c r="DI11" s="592"/>
      <c r="DJ11" s="592"/>
      <c r="DK11" s="592"/>
      <c r="DL11" s="592"/>
      <c r="DM11" s="592"/>
      <c r="DN11" s="592"/>
      <c r="DO11" s="592"/>
      <c r="DP11" s="593"/>
      <c r="DQ11" s="600">
        <v>632018</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1247682</v>
      </c>
      <c r="BH12" s="592"/>
      <c r="BI12" s="592"/>
      <c r="BJ12" s="592"/>
      <c r="BK12" s="592"/>
      <c r="BL12" s="592"/>
      <c r="BM12" s="592"/>
      <c r="BN12" s="593"/>
      <c r="BO12" s="594">
        <v>38.6</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264285</v>
      </c>
      <c r="CS12" s="592"/>
      <c r="CT12" s="592"/>
      <c r="CU12" s="592"/>
      <c r="CV12" s="592"/>
      <c r="CW12" s="592"/>
      <c r="CX12" s="592"/>
      <c r="CY12" s="593"/>
      <c r="CZ12" s="594">
        <v>0.2</v>
      </c>
      <c r="DA12" s="594"/>
      <c r="DB12" s="594"/>
      <c r="DC12" s="594"/>
      <c r="DD12" s="600">
        <v>1296</v>
      </c>
      <c r="DE12" s="592"/>
      <c r="DF12" s="592"/>
      <c r="DG12" s="592"/>
      <c r="DH12" s="592"/>
      <c r="DI12" s="592"/>
      <c r="DJ12" s="592"/>
      <c r="DK12" s="592"/>
      <c r="DL12" s="592"/>
      <c r="DM12" s="592"/>
      <c r="DN12" s="592"/>
      <c r="DO12" s="592"/>
      <c r="DP12" s="593"/>
      <c r="DQ12" s="600">
        <v>90915</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67555</v>
      </c>
      <c r="S13" s="592"/>
      <c r="T13" s="592"/>
      <c r="U13" s="592"/>
      <c r="V13" s="592"/>
      <c r="W13" s="592"/>
      <c r="X13" s="592"/>
      <c r="Y13" s="593"/>
      <c r="Z13" s="594">
        <v>0.1</v>
      </c>
      <c r="AA13" s="594"/>
      <c r="AB13" s="594"/>
      <c r="AC13" s="594"/>
      <c r="AD13" s="595">
        <v>67555</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1241838</v>
      </c>
      <c r="BH13" s="592"/>
      <c r="BI13" s="592"/>
      <c r="BJ13" s="592"/>
      <c r="BK13" s="592"/>
      <c r="BL13" s="592"/>
      <c r="BM13" s="592"/>
      <c r="BN13" s="593"/>
      <c r="BO13" s="594">
        <v>38.4</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40451892</v>
      </c>
      <c r="CS13" s="592"/>
      <c r="CT13" s="592"/>
      <c r="CU13" s="592"/>
      <c r="CV13" s="592"/>
      <c r="CW13" s="592"/>
      <c r="CX13" s="592"/>
      <c r="CY13" s="593"/>
      <c r="CZ13" s="594">
        <v>36.1</v>
      </c>
      <c r="DA13" s="594"/>
      <c r="DB13" s="594"/>
      <c r="DC13" s="594"/>
      <c r="DD13" s="600">
        <v>31049892</v>
      </c>
      <c r="DE13" s="592"/>
      <c r="DF13" s="592"/>
      <c r="DG13" s="592"/>
      <c r="DH13" s="592"/>
      <c r="DI13" s="592"/>
      <c r="DJ13" s="592"/>
      <c r="DK13" s="592"/>
      <c r="DL13" s="592"/>
      <c r="DM13" s="592"/>
      <c r="DN13" s="592"/>
      <c r="DO13" s="592"/>
      <c r="DP13" s="593"/>
      <c r="DQ13" s="600">
        <v>5990177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73841</v>
      </c>
      <c r="BH14" s="592"/>
      <c r="BI14" s="592"/>
      <c r="BJ14" s="592"/>
      <c r="BK14" s="592"/>
      <c r="BL14" s="592"/>
      <c r="BM14" s="592"/>
      <c r="BN14" s="593"/>
      <c r="BO14" s="594">
        <v>2.2999999999999998</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1356932</v>
      </c>
      <c r="CS14" s="592"/>
      <c r="CT14" s="592"/>
      <c r="CU14" s="592"/>
      <c r="CV14" s="592"/>
      <c r="CW14" s="592"/>
      <c r="CX14" s="592"/>
      <c r="CY14" s="593"/>
      <c r="CZ14" s="594">
        <v>1.2</v>
      </c>
      <c r="DA14" s="594"/>
      <c r="DB14" s="594"/>
      <c r="DC14" s="594"/>
      <c r="DD14" s="600">
        <v>355975</v>
      </c>
      <c r="DE14" s="592"/>
      <c r="DF14" s="592"/>
      <c r="DG14" s="592"/>
      <c r="DH14" s="592"/>
      <c r="DI14" s="592"/>
      <c r="DJ14" s="592"/>
      <c r="DK14" s="592"/>
      <c r="DL14" s="592"/>
      <c r="DM14" s="592"/>
      <c r="DN14" s="592"/>
      <c r="DO14" s="592"/>
      <c r="DP14" s="593"/>
      <c r="DQ14" s="600">
        <v>921093</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12108</v>
      </c>
      <c r="S15" s="592"/>
      <c r="T15" s="592"/>
      <c r="U15" s="592"/>
      <c r="V15" s="592"/>
      <c r="W15" s="592"/>
      <c r="X15" s="592"/>
      <c r="Y15" s="593"/>
      <c r="Z15" s="594">
        <v>0</v>
      </c>
      <c r="AA15" s="594"/>
      <c r="AB15" s="594"/>
      <c r="AC15" s="594"/>
      <c r="AD15" s="595">
        <v>12108</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381223</v>
      </c>
      <c r="BH15" s="592"/>
      <c r="BI15" s="592"/>
      <c r="BJ15" s="592"/>
      <c r="BK15" s="592"/>
      <c r="BL15" s="592"/>
      <c r="BM15" s="592"/>
      <c r="BN15" s="593"/>
      <c r="BO15" s="594">
        <v>11.8</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2459270</v>
      </c>
      <c r="CS15" s="592"/>
      <c r="CT15" s="592"/>
      <c r="CU15" s="592"/>
      <c r="CV15" s="592"/>
      <c r="CW15" s="592"/>
      <c r="CX15" s="592"/>
      <c r="CY15" s="593"/>
      <c r="CZ15" s="594">
        <v>2.2000000000000002</v>
      </c>
      <c r="DA15" s="594"/>
      <c r="DB15" s="594"/>
      <c r="DC15" s="594"/>
      <c r="DD15" s="600">
        <v>932594</v>
      </c>
      <c r="DE15" s="592"/>
      <c r="DF15" s="592"/>
      <c r="DG15" s="592"/>
      <c r="DH15" s="592"/>
      <c r="DI15" s="592"/>
      <c r="DJ15" s="592"/>
      <c r="DK15" s="592"/>
      <c r="DL15" s="592"/>
      <c r="DM15" s="592"/>
      <c r="DN15" s="592"/>
      <c r="DO15" s="592"/>
      <c r="DP15" s="593"/>
      <c r="DQ15" s="600">
        <v>1380887</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14573258</v>
      </c>
      <c r="S16" s="592"/>
      <c r="T16" s="592"/>
      <c r="U16" s="592"/>
      <c r="V16" s="592"/>
      <c r="W16" s="592"/>
      <c r="X16" s="592"/>
      <c r="Y16" s="593"/>
      <c r="Z16" s="594">
        <v>12</v>
      </c>
      <c r="AA16" s="594"/>
      <c r="AB16" s="594"/>
      <c r="AC16" s="594"/>
      <c r="AD16" s="595">
        <v>5508017</v>
      </c>
      <c r="AE16" s="595"/>
      <c r="AF16" s="595"/>
      <c r="AG16" s="595"/>
      <c r="AH16" s="595"/>
      <c r="AI16" s="595"/>
      <c r="AJ16" s="595"/>
      <c r="AK16" s="595"/>
      <c r="AL16" s="596">
        <v>57.5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3883978</v>
      </c>
      <c r="CS16" s="592"/>
      <c r="CT16" s="592"/>
      <c r="CU16" s="592"/>
      <c r="CV16" s="592"/>
      <c r="CW16" s="592"/>
      <c r="CX16" s="592"/>
      <c r="CY16" s="593"/>
      <c r="CZ16" s="594">
        <v>3.5</v>
      </c>
      <c r="DA16" s="594"/>
      <c r="DB16" s="594"/>
      <c r="DC16" s="594"/>
      <c r="DD16" s="600" t="s">
        <v>112</v>
      </c>
      <c r="DE16" s="592"/>
      <c r="DF16" s="592"/>
      <c r="DG16" s="592"/>
      <c r="DH16" s="592"/>
      <c r="DI16" s="592"/>
      <c r="DJ16" s="592"/>
      <c r="DK16" s="592"/>
      <c r="DL16" s="592"/>
      <c r="DM16" s="592"/>
      <c r="DN16" s="592"/>
      <c r="DO16" s="592"/>
      <c r="DP16" s="593"/>
      <c r="DQ16" s="600">
        <v>864421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5508017</v>
      </c>
      <c r="S17" s="592"/>
      <c r="T17" s="592"/>
      <c r="U17" s="592"/>
      <c r="V17" s="592"/>
      <c r="W17" s="592"/>
      <c r="X17" s="592"/>
      <c r="Y17" s="593"/>
      <c r="Z17" s="594">
        <v>4.5</v>
      </c>
      <c r="AA17" s="594"/>
      <c r="AB17" s="594"/>
      <c r="AC17" s="594"/>
      <c r="AD17" s="595">
        <v>5508017</v>
      </c>
      <c r="AE17" s="595"/>
      <c r="AF17" s="595"/>
      <c r="AG17" s="595"/>
      <c r="AH17" s="595"/>
      <c r="AI17" s="595"/>
      <c r="AJ17" s="595"/>
      <c r="AK17" s="595"/>
      <c r="AL17" s="596">
        <v>57.5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2149104</v>
      </c>
      <c r="CS17" s="592"/>
      <c r="CT17" s="592"/>
      <c r="CU17" s="592"/>
      <c r="CV17" s="592"/>
      <c r="CW17" s="592"/>
      <c r="CX17" s="592"/>
      <c r="CY17" s="593"/>
      <c r="CZ17" s="594">
        <v>1.9</v>
      </c>
      <c r="DA17" s="594"/>
      <c r="DB17" s="594"/>
      <c r="DC17" s="594"/>
      <c r="DD17" s="600" t="s">
        <v>112</v>
      </c>
      <c r="DE17" s="592"/>
      <c r="DF17" s="592"/>
      <c r="DG17" s="592"/>
      <c r="DH17" s="592"/>
      <c r="DI17" s="592"/>
      <c r="DJ17" s="592"/>
      <c r="DK17" s="592"/>
      <c r="DL17" s="592"/>
      <c r="DM17" s="592"/>
      <c r="DN17" s="592"/>
      <c r="DO17" s="592"/>
      <c r="DP17" s="593"/>
      <c r="DQ17" s="600">
        <v>2058091</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524172</v>
      </c>
      <c r="S18" s="592"/>
      <c r="T18" s="592"/>
      <c r="U18" s="592"/>
      <c r="V18" s="592"/>
      <c r="W18" s="592"/>
      <c r="X18" s="592"/>
      <c r="Y18" s="593"/>
      <c r="Z18" s="594">
        <v>0.4</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8541069</v>
      </c>
      <c r="S19" s="592"/>
      <c r="T19" s="592"/>
      <c r="U19" s="592"/>
      <c r="V19" s="592"/>
      <c r="W19" s="592"/>
      <c r="X19" s="592"/>
      <c r="Y19" s="593"/>
      <c r="Z19" s="594">
        <v>7</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4634</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18430278</v>
      </c>
      <c r="S20" s="592"/>
      <c r="T20" s="592"/>
      <c r="U20" s="592"/>
      <c r="V20" s="592"/>
      <c r="W20" s="592"/>
      <c r="X20" s="592"/>
      <c r="Y20" s="593"/>
      <c r="Z20" s="594">
        <v>15.2</v>
      </c>
      <c r="AA20" s="594"/>
      <c r="AB20" s="594"/>
      <c r="AC20" s="594"/>
      <c r="AD20" s="595">
        <v>9365037</v>
      </c>
      <c r="AE20" s="595"/>
      <c r="AF20" s="595"/>
      <c r="AG20" s="595"/>
      <c r="AH20" s="595"/>
      <c r="AI20" s="595"/>
      <c r="AJ20" s="595"/>
      <c r="AK20" s="595"/>
      <c r="AL20" s="596">
        <v>97.8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4634</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112200035</v>
      </c>
      <c r="CS20" s="592"/>
      <c r="CT20" s="592"/>
      <c r="CU20" s="592"/>
      <c r="CV20" s="592"/>
      <c r="CW20" s="592"/>
      <c r="CX20" s="592"/>
      <c r="CY20" s="593"/>
      <c r="CZ20" s="594">
        <v>100</v>
      </c>
      <c r="DA20" s="594"/>
      <c r="DB20" s="594"/>
      <c r="DC20" s="594"/>
      <c r="DD20" s="600">
        <v>33190817</v>
      </c>
      <c r="DE20" s="592"/>
      <c r="DF20" s="592"/>
      <c r="DG20" s="592"/>
      <c r="DH20" s="592"/>
      <c r="DI20" s="592"/>
      <c r="DJ20" s="592"/>
      <c r="DK20" s="592"/>
      <c r="DL20" s="592"/>
      <c r="DM20" s="592"/>
      <c r="DN20" s="592"/>
      <c r="DO20" s="592"/>
      <c r="DP20" s="593"/>
      <c r="DQ20" s="600">
        <v>20991241</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6748</v>
      </c>
      <c r="S21" s="592"/>
      <c r="T21" s="592"/>
      <c r="U21" s="592"/>
      <c r="V21" s="592"/>
      <c r="W21" s="592"/>
      <c r="X21" s="592"/>
      <c r="Y21" s="593"/>
      <c r="Z21" s="594">
        <v>0</v>
      </c>
      <c r="AA21" s="594"/>
      <c r="AB21" s="594"/>
      <c r="AC21" s="594"/>
      <c r="AD21" s="595">
        <v>6748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4634</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17527</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171283</v>
      </c>
      <c r="S23" s="592"/>
      <c r="T23" s="592"/>
      <c r="U23" s="592"/>
      <c r="V23" s="592"/>
      <c r="W23" s="592"/>
      <c r="X23" s="592"/>
      <c r="Y23" s="593"/>
      <c r="Z23" s="594">
        <v>0.1</v>
      </c>
      <c r="AA23" s="594"/>
      <c r="AB23" s="594"/>
      <c r="AC23" s="594"/>
      <c r="AD23" s="595">
        <v>16022</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33662</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7170321</v>
      </c>
      <c r="CS24" s="581"/>
      <c r="CT24" s="581"/>
      <c r="CU24" s="581"/>
      <c r="CV24" s="581"/>
      <c r="CW24" s="581"/>
      <c r="CX24" s="581"/>
      <c r="CY24" s="582"/>
      <c r="CZ24" s="618">
        <v>6.4</v>
      </c>
      <c r="DA24" s="619"/>
      <c r="DB24" s="619"/>
      <c r="DC24" s="620"/>
      <c r="DD24" s="617">
        <v>5328264</v>
      </c>
      <c r="DE24" s="581"/>
      <c r="DF24" s="581"/>
      <c r="DG24" s="581"/>
      <c r="DH24" s="581"/>
      <c r="DI24" s="581"/>
      <c r="DJ24" s="581"/>
      <c r="DK24" s="582"/>
      <c r="DL24" s="617">
        <v>4934168</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47249070</v>
      </c>
      <c r="S25" s="592"/>
      <c r="T25" s="592"/>
      <c r="U25" s="592"/>
      <c r="V25" s="592"/>
      <c r="W25" s="592"/>
      <c r="X25" s="592"/>
      <c r="Y25" s="593"/>
      <c r="Z25" s="594">
        <v>38.9</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2710737</v>
      </c>
      <c r="CS25" s="623"/>
      <c r="CT25" s="623"/>
      <c r="CU25" s="623"/>
      <c r="CV25" s="623"/>
      <c r="CW25" s="623"/>
      <c r="CX25" s="623"/>
      <c r="CY25" s="624"/>
      <c r="CZ25" s="625">
        <v>2.4</v>
      </c>
      <c r="DA25" s="626"/>
      <c r="DB25" s="626"/>
      <c r="DC25" s="627"/>
      <c r="DD25" s="600">
        <v>2587637</v>
      </c>
      <c r="DE25" s="623"/>
      <c r="DF25" s="623"/>
      <c r="DG25" s="623"/>
      <c r="DH25" s="623"/>
      <c r="DI25" s="623"/>
      <c r="DJ25" s="623"/>
      <c r="DK25" s="624"/>
      <c r="DL25" s="600">
        <v>2225898</v>
      </c>
      <c r="DM25" s="623"/>
      <c r="DN25" s="623"/>
      <c r="DO25" s="623"/>
      <c r="DP25" s="623"/>
      <c r="DQ25" s="623"/>
      <c r="DR25" s="623"/>
      <c r="DS25" s="623"/>
      <c r="DT25" s="623"/>
      <c r="DU25" s="623"/>
      <c r="DV25" s="624"/>
      <c r="DW25" s="596">
        <v>21.7</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v>183604</v>
      </c>
      <c r="S26" s="592"/>
      <c r="T26" s="592"/>
      <c r="U26" s="592"/>
      <c r="V26" s="592"/>
      <c r="W26" s="592"/>
      <c r="X26" s="592"/>
      <c r="Y26" s="593"/>
      <c r="Z26" s="594">
        <v>0.2</v>
      </c>
      <c r="AA26" s="594"/>
      <c r="AB26" s="594"/>
      <c r="AC26" s="594"/>
      <c r="AD26" s="595">
        <v>183604</v>
      </c>
      <c r="AE26" s="595"/>
      <c r="AF26" s="595"/>
      <c r="AG26" s="595"/>
      <c r="AH26" s="595"/>
      <c r="AI26" s="595"/>
      <c r="AJ26" s="595"/>
      <c r="AK26" s="595"/>
      <c r="AL26" s="596">
        <v>1.9</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1667172</v>
      </c>
      <c r="CS26" s="592"/>
      <c r="CT26" s="592"/>
      <c r="CU26" s="592"/>
      <c r="CV26" s="592"/>
      <c r="CW26" s="592"/>
      <c r="CX26" s="592"/>
      <c r="CY26" s="593"/>
      <c r="CZ26" s="625">
        <v>1.5</v>
      </c>
      <c r="DA26" s="626"/>
      <c r="DB26" s="626"/>
      <c r="DC26" s="627"/>
      <c r="DD26" s="600">
        <v>1565478</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7206548</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3233736</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2310480</v>
      </c>
      <c r="CS27" s="623"/>
      <c r="CT27" s="623"/>
      <c r="CU27" s="623"/>
      <c r="CV27" s="623"/>
      <c r="CW27" s="623"/>
      <c r="CX27" s="623"/>
      <c r="CY27" s="624"/>
      <c r="CZ27" s="625">
        <v>2.1</v>
      </c>
      <c r="DA27" s="626"/>
      <c r="DB27" s="626"/>
      <c r="DC27" s="627"/>
      <c r="DD27" s="600">
        <v>682536</v>
      </c>
      <c r="DE27" s="623"/>
      <c r="DF27" s="623"/>
      <c r="DG27" s="623"/>
      <c r="DH27" s="623"/>
      <c r="DI27" s="623"/>
      <c r="DJ27" s="623"/>
      <c r="DK27" s="624"/>
      <c r="DL27" s="600">
        <v>674979</v>
      </c>
      <c r="DM27" s="623"/>
      <c r="DN27" s="623"/>
      <c r="DO27" s="623"/>
      <c r="DP27" s="623"/>
      <c r="DQ27" s="623"/>
      <c r="DR27" s="623"/>
      <c r="DS27" s="623"/>
      <c r="DT27" s="623"/>
      <c r="DU27" s="623"/>
      <c r="DV27" s="624"/>
      <c r="DW27" s="596">
        <v>6.6</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107171</v>
      </c>
      <c r="S28" s="592"/>
      <c r="T28" s="592"/>
      <c r="U28" s="592"/>
      <c r="V28" s="592"/>
      <c r="W28" s="592"/>
      <c r="X28" s="592"/>
      <c r="Y28" s="593"/>
      <c r="Z28" s="594">
        <v>0.1</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2149104</v>
      </c>
      <c r="CS28" s="592"/>
      <c r="CT28" s="592"/>
      <c r="CU28" s="592"/>
      <c r="CV28" s="592"/>
      <c r="CW28" s="592"/>
      <c r="CX28" s="592"/>
      <c r="CY28" s="593"/>
      <c r="CZ28" s="625">
        <v>1.9</v>
      </c>
      <c r="DA28" s="626"/>
      <c r="DB28" s="626"/>
      <c r="DC28" s="627"/>
      <c r="DD28" s="600">
        <v>2058091</v>
      </c>
      <c r="DE28" s="592"/>
      <c r="DF28" s="592"/>
      <c r="DG28" s="592"/>
      <c r="DH28" s="592"/>
      <c r="DI28" s="592"/>
      <c r="DJ28" s="592"/>
      <c r="DK28" s="593"/>
      <c r="DL28" s="600">
        <v>2033291</v>
      </c>
      <c r="DM28" s="592"/>
      <c r="DN28" s="592"/>
      <c r="DO28" s="592"/>
      <c r="DP28" s="592"/>
      <c r="DQ28" s="592"/>
      <c r="DR28" s="592"/>
      <c r="DS28" s="592"/>
      <c r="DT28" s="592"/>
      <c r="DU28" s="592"/>
      <c r="DV28" s="593"/>
      <c r="DW28" s="596">
        <v>19.8</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160064</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58</v>
      </c>
      <c r="CG29" s="606"/>
      <c r="CH29" s="606"/>
      <c r="CI29" s="606"/>
      <c r="CJ29" s="606"/>
      <c r="CK29" s="606"/>
      <c r="CL29" s="606"/>
      <c r="CM29" s="606"/>
      <c r="CN29" s="606"/>
      <c r="CO29" s="606"/>
      <c r="CP29" s="606"/>
      <c r="CQ29" s="607"/>
      <c r="CR29" s="591">
        <v>2149104</v>
      </c>
      <c r="CS29" s="623"/>
      <c r="CT29" s="623"/>
      <c r="CU29" s="623"/>
      <c r="CV29" s="623"/>
      <c r="CW29" s="623"/>
      <c r="CX29" s="623"/>
      <c r="CY29" s="624"/>
      <c r="CZ29" s="625">
        <v>1.9</v>
      </c>
      <c r="DA29" s="626"/>
      <c r="DB29" s="626"/>
      <c r="DC29" s="627"/>
      <c r="DD29" s="600">
        <v>2058091</v>
      </c>
      <c r="DE29" s="623"/>
      <c r="DF29" s="623"/>
      <c r="DG29" s="623"/>
      <c r="DH29" s="623"/>
      <c r="DI29" s="623"/>
      <c r="DJ29" s="623"/>
      <c r="DK29" s="624"/>
      <c r="DL29" s="600">
        <v>2033291</v>
      </c>
      <c r="DM29" s="623"/>
      <c r="DN29" s="623"/>
      <c r="DO29" s="623"/>
      <c r="DP29" s="623"/>
      <c r="DQ29" s="623"/>
      <c r="DR29" s="623"/>
      <c r="DS29" s="623"/>
      <c r="DT29" s="623"/>
      <c r="DU29" s="623"/>
      <c r="DV29" s="624"/>
      <c r="DW29" s="596">
        <v>19.8</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35761071</v>
      </c>
      <c r="S30" s="592"/>
      <c r="T30" s="592"/>
      <c r="U30" s="592"/>
      <c r="V30" s="592"/>
      <c r="W30" s="592"/>
      <c r="X30" s="592"/>
      <c r="Y30" s="593"/>
      <c r="Z30" s="594">
        <v>29.4</v>
      </c>
      <c r="AA30" s="594"/>
      <c r="AB30" s="594"/>
      <c r="AC30" s="594"/>
      <c r="AD30" s="595" t="s">
        <v>112</v>
      </c>
      <c r="AE30" s="595"/>
      <c r="AF30" s="595"/>
      <c r="AG30" s="595"/>
      <c r="AH30" s="595"/>
      <c r="AI30" s="595"/>
      <c r="AJ30" s="595"/>
      <c r="AK30" s="595"/>
      <c r="AL30" s="596" t="s">
        <v>112</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98.5</v>
      </c>
      <c r="BH30" s="650"/>
      <c r="BI30" s="650"/>
      <c r="BJ30" s="650"/>
      <c r="BK30" s="650"/>
      <c r="BL30" s="650"/>
      <c r="BM30" s="586">
        <v>92.2</v>
      </c>
      <c r="BN30" s="650"/>
      <c r="BO30" s="650"/>
      <c r="BP30" s="650"/>
      <c r="BQ30" s="651"/>
      <c r="BR30" s="649">
        <v>98.3</v>
      </c>
      <c r="BS30" s="650"/>
      <c r="BT30" s="650"/>
      <c r="BU30" s="650"/>
      <c r="BV30" s="650"/>
      <c r="BW30" s="650"/>
      <c r="BX30" s="586">
        <v>89.1</v>
      </c>
      <c r="BY30" s="650"/>
      <c r="BZ30" s="650"/>
      <c r="CA30" s="650"/>
      <c r="CB30" s="651"/>
      <c r="CD30" s="654"/>
      <c r="CE30" s="655"/>
      <c r="CF30" s="605" t="s">
        <v>289</v>
      </c>
      <c r="CG30" s="606"/>
      <c r="CH30" s="606"/>
      <c r="CI30" s="606"/>
      <c r="CJ30" s="606"/>
      <c r="CK30" s="606"/>
      <c r="CL30" s="606"/>
      <c r="CM30" s="606"/>
      <c r="CN30" s="606"/>
      <c r="CO30" s="606"/>
      <c r="CP30" s="606"/>
      <c r="CQ30" s="607"/>
      <c r="CR30" s="591">
        <v>1939869</v>
      </c>
      <c r="CS30" s="592"/>
      <c r="CT30" s="592"/>
      <c r="CU30" s="592"/>
      <c r="CV30" s="592"/>
      <c r="CW30" s="592"/>
      <c r="CX30" s="592"/>
      <c r="CY30" s="593"/>
      <c r="CZ30" s="625">
        <v>1.7</v>
      </c>
      <c r="DA30" s="626"/>
      <c r="DB30" s="626"/>
      <c r="DC30" s="627"/>
      <c r="DD30" s="600">
        <v>1848856</v>
      </c>
      <c r="DE30" s="592"/>
      <c r="DF30" s="592"/>
      <c r="DG30" s="592"/>
      <c r="DH30" s="592"/>
      <c r="DI30" s="592"/>
      <c r="DJ30" s="592"/>
      <c r="DK30" s="593"/>
      <c r="DL30" s="600">
        <v>1824056</v>
      </c>
      <c r="DM30" s="592"/>
      <c r="DN30" s="592"/>
      <c r="DO30" s="592"/>
      <c r="DP30" s="592"/>
      <c r="DQ30" s="592"/>
      <c r="DR30" s="592"/>
      <c r="DS30" s="592"/>
      <c r="DT30" s="592"/>
      <c r="DU30" s="592"/>
      <c r="DV30" s="593"/>
      <c r="DW30" s="596">
        <v>17.8</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9604265</v>
      </c>
      <c r="S31" s="592"/>
      <c r="T31" s="592"/>
      <c r="U31" s="592"/>
      <c r="V31" s="592"/>
      <c r="W31" s="592"/>
      <c r="X31" s="592"/>
      <c r="Y31" s="593"/>
      <c r="Z31" s="594">
        <v>7.9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98.6</v>
      </c>
      <c r="BH31" s="623"/>
      <c r="BI31" s="623"/>
      <c r="BJ31" s="623"/>
      <c r="BK31" s="623"/>
      <c r="BL31" s="623"/>
      <c r="BM31" s="597">
        <v>93.3</v>
      </c>
      <c r="BN31" s="647"/>
      <c r="BO31" s="647"/>
      <c r="BP31" s="647"/>
      <c r="BQ31" s="648"/>
      <c r="BR31" s="646">
        <v>98.4</v>
      </c>
      <c r="BS31" s="623"/>
      <c r="BT31" s="623"/>
      <c r="BU31" s="623"/>
      <c r="BV31" s="623"/>
      <c r="BW31" s="623"/>
      <c r="BX31" s="597">
        <v>90.2</v>
      </c>
      <c r="BY31" s="647"/>
      <c r="BZ31" s="647"/>
      <c r="CA31" s="647"/>
      <c r="CB31" s="648"/>
      <c r="CD31" s="654"/>
      <c r="CE31" s="655"/>
      <c r="CF31" s="605" t="s">
        <v>293</v>
      </c>
      <c r="CG31" s="606"/>
      <c r="CH31" s="606"/>
      <c r="CI31" s="606"/>
      <c r="CJ31" s="606"/>
      <c r="CK31" s="606"/>
      <c r="CL31" s="606"/>
      <c r="CM31" s="606"/>
      <c r="CN31" s="606"/>
      <c r="CO31" s="606"/>
      <c r="CP31" s="606"/>
      <c r="CQ31" s="607"/>
      <c r="CR31" s="591">
        <v>209235</v>
      </c>
      <c r="CS31" s="623"/>
      <c r="CT31" s="623"/>
      <c r="CU31" s="623"/>
      <c r="CV31" s="623"/>
      <c r="CW31" s="623"/>
      <c r="CX31" s="623"/>
      <c r="CY31" s="624"/>
      <c r="CZ31" s="625">
        <v>0.2</v>
      </c>
      <c r="DA31" s="626"/>
      <c r="DB31" s="626"/>
      <c r="DC31" s="627"/>
      <c r="DD31" s="600">
        <v>209235</v>
      </c>
      <c r="DE31" s="623"/>
      <c r="DF31" s="623"/>
      <c r="DG31" s="623"/>
      <c r="DH31" s="623"/>
      <c r="DI31" s="623"/>
      <c r="DJ31" s="623"/>
      <c r="DK31" s="624"/>
      <c r="DL31" s="600">
        <v>209235</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768477</v>
      </c>
      <c r="S32" s="592"/>
      <c r="T32" s="592"/>
      <c r="U32" s="592"/>
      <c r="V32" s="592"/>
      <c r="W32" s="592"/>
      <c r="X32" s="592"/>
      <c r="Y32" s="593"/>
      <c r="Z32" s="594">
        <v>0.6</v>
      </c>
      <c r="AA32" s="594"/>
      <c r="AB32" s="594"/>
      <c r="AC32" s="594"/>
      <c r="AD32" s="595">
        <v>4599</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97.9</v>
      </c>
      <c r="BH32" s="659"/>
      <c r="BI32" s="659"/>
      <c r="BJ32" s="659"/>
      <c r="BK32" s="659"/>
      <c r="BL32" s="659"/>
      <c r="BM32" s="660">
        <v>88.8</v>
      </c>
      <c r="BN32" s="659"/>
      <c r="BO32" s="659"/>
      <c r="BP32" s="659"/>
      <c r="BQ32" s="661"/>
      <c r="BR32" s="658">
        <v>97.6</v>
      </c>
      <c r="BS32" s="659"/>
      <c r="BT32" s="659"/>
      <c r="BU32" s="659"/>
      <c r="BV32" s="659"/>
      <c r="BW32" s="659"/>
      <c r="BX32" s="660">
        <v>84.5</v>
      </c>
      <c r="BY32" s="659"/>
      <c r="BZ32" s="659"/>
      <c r="CA32" s="659"/>
      <c r="CB32" s="661"/>
      <c r="CD32" s="656"/>
      <c r="CE32" s="657"/>
      <c r="CF32" s="605" t="s">
        <v>296</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1738000</v>
      </c>
      <c r="S33" s="592"/>
      <c r="T33" s="592"/>
      <c r="U33" s="592"/>
      <c r="V33" s="592"/>
      <c r="W33" s="592"/>
      <c r="X33" s="592"/>
      <c r="Y33" s="593"/>
      <c r="Z33" s="594">
        <v>1.4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67954919</v>
      </c>
      <c r="CS33" s="623"/>
      <c r="CT33" s="623"/>
      <c r="CU33" s="623"/>
      <c r="CV33" s="623"/>
      <c r="CW33" s="623"/>
      <c r="CX33" s="623"/>
      <c r="CY33" s="624"/>
      <c r="CZ33" s="625">
        <v>60.6</v>
      </c>
      <c r="DA33" s="626"/>
      <c r="DB33" s="626"/>
      <c r="DC33" s="627"/>
      <c r="DD33" s="600">
        <v>10696504</v>
      </c>
      <c r="DE33" s="623"/>
      <c r="DF33" s="623"/>
      <c r="DG33" s="623"/>
      <c r="DH33" s="623"/>
      <c r="DI33" s="623"/>
      <c r="DJ33" s="623"/>
      <c r="DK33" s="624"/>
      <c r="DL33" s="600">
        <v>4023077</v>
      </c>
      <c r="DM33" s="623"/>
      <c r="DN33" s="623"/>
      <c r="DO33" s="623"/>
      <c r="DP33" s="623"/>
      <c r="DQ33" s="623"/>
      <c r="DR33" s="623"/>
      <c r="DS33" s="623"/>
      <c r="DT33" s="623"/>
      <c r="DU33" s="623"/>
      <c r="DV33" s="624"/>
      <c r="DW33" s="596">
        <v>39.200000000000003</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22434206</v>
      </c>
      <c r="CS34" s="592"/>
      <c r="CT34" s="592"/>
      <c r="CU34" s="592"/>
      <c r="CV34" s="592"/>
      <c r="CW34" s="592"/>
      <c r="CX34" s="592"/>
      <c r="CY34" s="593"/>
      <c r="CZ34" s="625">
        <v>20</v>
      </c>
      <c r="DA34" s="626"/>
      <c r="DB34" s="626"/>
      <c r="DC34" s="627"/>
      <c r="DD34" s="600">
        <v>1735685</v>
      </c>
      <c r="DE34" s="592"/>
      <c r="DF34" s="592"/>
      <c r="DG34" s="592"/>
      <c r="DH34" s="592"/>
      <c r="DI34" s="592"/>
      <c r="DJ34" s="592"/>
      <c r="DK34" s="593"/>
      <c r="DL34" s="600">
        <v>997705</v>
      </c>
      <c r="DM34" s="592"/>
      <c r="DN34" s="592"/>
      <c r="DO34" s="592"/>
      <c r="DP34" s="592"/>
      <c r="DQ34" s="592"/>
      <c r="DR34" s="592"/>
      <c r="DS34" s="592"/>
      <c r="DT34" s="592"/>
      <c r="DU34" s="592"/>
      <c r="DV34" s="593"/>
      <c r="DW34" s="596">
        <v>9.6999999999999993</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700000</v>
      </c>
      <c r="S35" s="592"/>
      <c r="T35" s="592"/>
      <c r="U35" s="592"/>
      <c r="V35" s="592"/>
      <c r="W35" s="592"/>
      <c r="X35" s="592"/>
      <c r="Y35" s="593"/>
      <c r="Z35" s="594">
        <v>0.6</v>
      </c>
      <c r="AA35" s="594"/>
      <c r="AB35" s="594"/>
      <c r="AC35" s="594"/>
      <c r="AD35" s="595" t="s">
        <v>112</v>
      </c>
      <c r="AE35" s="595"/>
      <c r="AF35" s="595"/>
      <c r="AG35" s="595"/>
      <c r="AH35" s="595"/>
      <c r="AI35" s="595"/>
      <c r="AJ35" s="595"/>
      <c r="AK35" s="595"/>
      <c r="AL35" s="596" t="s">
        <v>112</v>
      </c>
      <c r="AM35" s="597"/>
      <c r="AN35" s="597"/>
      <c r="AO35" s="598"/>
      <c r="AP35" s="186"/>
      <c r="AQ35" s="602" t="s">
        <v>304</v>
      </c>
      <c r="AR35" s="603"/>
      <c r="AS35" s="603"/>
      <c r="AT35" s="603"/>
      <c r="AU35" s="603"/>
      <c r="AV35" s="603"/>
      <c r="AW35" s="603"/>
      <c r="AX35" s="603"/>
      <c r="AY35" s="604"/>
      <c r="AZ35" s="580">
        <v>7056743</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225624</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414259</v>
      </c>
      <c r="CS35" s="623"/>
      <c r="CT35" s="623"/>
      <c r="CU35" s="623"/>
      <c r="CV35" s="623"/>
      <c r="CW35" s="623"/>
      <c r="CX35" s="623"/>
      <c r="CY35" s="624"/>
      <c r="CZ35" s="625">
        <v>0.4</v>
      </c>
      <c r="DA35" s="626"/>
      <c r="DB35" s="626"/>
      <c r="DC35" s="627"/>
      <c r="DD35" s="600">
        <v>403172</v>
      </c>
      <c r="DE35" s="623"/>
      <c r="DF35" s="623"/>
      <c r="DG35" s="623"/>
      <c r="DH35" s="623"/>
      <c r="DI35" s="623"/>
      <c r="DJ35" s="623"/>
      <c r="DK35" s="624"/>
      <c r="DL35" s="600">
        <v>403172</v>
      </c>
      <c r="DM35" s="623"/>
      <c r="DN35" s="623"/>
      <c r="DO35" s="623"/>
      <c r="DP35" s="623"/>
      <c r="DQ35" s="623"/>
      <c r="DR35" s="623"/>
      <c r="DS35" s="623"/>
      <c r="DT35" s="623"/>
      <c r="DU35" s="623"/>
      <c r="DV35" s="624"/>
      <c r="DW35" s="596">
        <v>3.9</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121437768</v>
      </c>
      <c r="S36" s="664"/>
      <c r="T36" s="664"/>
      <c r="U36" s="664"/>
      <c r="V36" s="664"/>
      <c r="W36" s="664"/>
      <c r="X36" s="664"/>
      <c r="Y36" s="665"/>
      <c r="Z36" s="666">
        <v>100</v>
      </c>
      <c r="AA36" s="666"/>
      <c r="AB36" s="666"/>
      <c r="AC36" s="666"/>
      <c r="AD36" s="667">
        <v>9576010</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3074810</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111887</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11644072</v>
      </c>
      <c r="CS36" s="592"/>
      <c r="CT36" s="592"/>
      <c r="CU36" s="592"/>
      <c r="CV36" s="592"/>
      <c r="CW36" s="592"/>
      <c r="CX36" s="592"/>
      <c r="CY36" s="593"/>
      <c r="CZ36" s="625">
        <v>10.4</v>
      </c>
      <c r="DA36" s="626"/>
      <c r="DB36" s="626"/>
      <c r="DC36" s="627"/>
      <c r="DD36" s="600">
        <v>5492848</v>
      </c>
      <c r="DE36" s="592"/>
      <c r="DF36" s="592"/>
      <c r="DG36" s="592"/>
      <c r="DH36" s="592"/>
      <c r="DI36" s="592"/>
      <c r="DJ36" s="592"/>
      <c r="DK36" s="593"/>
      <c r="DL36" s="600">
        <v>1108640</v>
      </c>
      <c r="DM36" s="592"/>
      <c r="DN36" s="592"/>
      <c r="DO36" s="592"/>
      <c r="DP36" s="592"/>
      <c r="DQ36" s="592"/>
      <c r="DR36" s="592"/>
      <c r="DS36" s="592"/>
      <c r="DT36" s="592"/>
      <c r="DU36" s="592"/>
      <c r="DV36" s="593"/>
      <c r="DW36" s="596">
        <v>10.8</v>
      </c>
      <c r="DX36" s="621"/>
      <c r="DY36" s="621"/>
      <c r="DZ36" s="621"/>
      <c r="EA36" s="621"/>
      <c r="EB36" s="621"/>
      <c r="EC36" s="622"/>
    </row>
    <row r="37" spans="2:133" ht="11.25" customHeight="1">
      <c r="AQ37" s="670" t="s">
        <v>311</v>
      </c>
      <c r="AR37" s="671"/>
      <c r="AS37" s="671"/>
      <c r="AT37" s="671"/>
      <c r="AU37" s="671"/>
      <c r="AV37" s="671"/>
      <c r="AW37" s="671"/>
      <c r="AX37" s="671"/>
      <c r="AY37" s="672"/>
      <c r="AZ37" s="591">
        <v>2623355</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6504</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995858</v>
      </c>
      <c r="CS37" s="623"/>
      <c r="CT37" s="623"/>
      <c r="CU37" s="623"/>
      <c r="CV37" s="623"/>
      <c r="CW37" s="623"/>
      <c r="CX37" s="623"/>
      <c r="CY37" s="624"/>
      <c r="CZ37" s="625">
        <v>0.9</v>
      </c>
      <c r="DA37" s="626"/>
      <c r="DB37" s="626"/>
      <c r="DC37" s="627"/>
      <c r="DD37" s="600">
        <v>995858</v>
      </c>
      <c r="DE37" s="623"/>
      <c r="DF37" s="623"/>
      <c r="DG37" s="623"/>
      <c r="DH37" s="623"/>
      <c r="DI37" s="623"/>
      <c r="DJ37" s="623"/>
      <c r="DK37" s="624"/>
      <c r="DL37" s="600">
        <v>966447</v>
      </c>
      <c r="DM37" s="623"/>
      <c r="DN37" s="623"/>
      <c r="DO37" s="623"/>
      <c r="DP37" s="623"/>
      <c r="DQ37" s="623"/>
      <c r="DR37" s="623"/>
      <c r="DS37" s="623"/>
      <c r="DT37" s="623"/>
      <c r="DU37" s="623"/>
      <c r="DV37" s="624"/>
      <c r="DW37" s="596">
        <v>9.4</v>
      </c>
      <c r="DX37" s="621"/>
      <c r="DY37" s="621"/>
      <c r="DZ37" s="621"/>
      <c r="EA37" s="621"/>
      <c r="EB37" s="621"/>
      <c r="EC37" s="622"/>
    </row>
    <row r="38" spans="2:133" ht="11.25" customHeight="1">
      <c r="AQ38" s="670" t="s">
        <v>314</v>
      </c>
      <c r="AR38" s="671"/>
      <c r="AS38" s="671"/>
      <c r="AT38" s="671"/>
      <c r="AU38" s="671"/>
      <c r="AV38" s="671"/>
      <c r="AW38" s="671"/>
      <c r="AX38" s="671"/>
      <c r="AY38" s="672"/>
      <c r="AZ38" s="591">
        <v>75031</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12109</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6981712</v>
      </c>
      <c r="CS38" s="592"/>
      <c r="CT38" s="592"/>
      <c r="CU38" s="592"/>
      <c r="CV38" s="592"/>
      <c r="CW38" s="592"/>
      <c r="CX38" s="592"/>
      <c r="CY38" s="593"/>
      <c r="CZ38" s="625">
        <v>6.2</v>
      </c>
      <c r="DA38" s="626"/>
      <c r="DB38" s="626"/>
      <c r="DC38" s="627"/>
      <c r="DD38" s="600">
        <v>2902092</v>
      </c>
      <c r="DE38" s="592"/>
      <c r="DF38" s="592"/>
      <c r="DG38" s="592"/>
      <c r="DH38" s="592"/>
      <c r="DI38" s="592"/>
      <c r="DJ38" s="592"/>
      <c r="DK38" s="593"/>
      <c r="DL38" s="600">
        <v>1513560</v>
      </c>
      <c r="DM38" s="592"/>
      <c r="DN38" s="592"/>
      <c r="DO38" s="592"/>
      <c r="DP38" s="592"/>
      <c r="DQ38" s="592"/>
      <c r="DR38" s="592"/>
      <c r="DS38" s="592"/>
      <c r="DT38" s="592"/>
      <c r="DU38" s="592"/>
      <c r="DV38" s="593"/>
      <c r="DW38" s="596">
        <v>14.7</v>
      </c>
      <c r="DX38" s="621"/>
      <c r="DY38" s="621"/>
      <c r="DZ38" s="621"/>
      <c r="EA38" s="621"/>
      <c r="EB38" s="621"/>
      <c r="EC38" s="622"/>
    </row>
    <row r="39" spans="2:133" ht="11.25" customHeight="1">
      <c r="AQ39" s="670" t="s">
        <v>317</v>
      </c>
      <c r="AR39" s="671"/>
      <c r="AS39" s="671"/>
      <c r="AT39" s="671"/>
      <c r="AU39" s="671"/>
      <c r="AV39" s="671"/>
      <c r="AW39" s="671"/>
      <c r="AX39" s="671"/>
      <c r="AY39" s="672"/>
      <c r="AZ39" s="591" t="s">
        <v>112</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86</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26193569</v>
      </c>
      <c r="CS39" s="623"/>
      <c r="CT39" s="623"/>
      <c r="CU39" s="623"/>
      <c r="CV39" s="623"/>
      <c r="CW39" s="623"/>
      <c r="CX39" s="623"/>
      <c r="CY39" s="624"/>
      <c r="CZ39" s="625">
        <v>23.3</v>
      </c>
      <c r="DA39" s="626"/>
      <c r="DB39" s="626"/>
      <c r="DC39" s="627"/>
      <c r="DD39" s="600">
        <v>147206</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412337</v>
      </c>
      <c r="BA40" s="592"/>
      <c r="BB40" s="592"/>
      <c r="BC40" s="592"/>
      <c r="BD40" s="623"/>
      <c r="BE40" s="623"/>
      <c r="BF40" s="648"/>
      <c r="BG40" s="676"/>
      <c r="BH40" s="677"/>
      <c r="BI40" s="677"/>
      <c r="BJ40" s="677"/>
      <c r="BK40" s="677"/>
      <c r="BL40" s="187"/>
      <c r="BM40" s="606" t="s">
        <v>322</v>
      </c>
      <c r="BN40" s="606"/>
      <c r="BO40" s="606"/>
      <c r="BP40" s="606"/>
      <c r="BQ40" s="606"/>
      <c r="BR40" s="606"/>
      <c r="BS40" s="606"/>
      <c r="BT40" s="606"/>
      <c r="BU40" s="607"/>
      <c r="BV40" s="591">
        <v>147</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287101</v>
      </c>
      <c r="CS40" s="592"/>
      <c r="CT40" s="592"/>
      <c r="CU40" s="592"/>
      <c r="CV40" s="592"/>
      <c r="CW40" s="592"/>
      <c r="CX40" s="592"/>
      <c r="CY40" s="593"/>
      <c r="CZ40" s="625">
        <v>0.3</v>
      </c>
      <c r="DA40" s="626"/>
      <c r="DB40" s="626"/>
      <c r="DC40" s="627"/>
      <c r="DD40" s="600">
        <v>15501</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324</v>
      </c>
      <c r="AR41" s="612"/>
      <c r="AS41" s="612"/>
      <c r="AT41" s="612"/>
      <c r="AU41" s="612"/>
      <c r="AV41" s="612"/>
      <c r="AW41" s="612"/>
      <c r="AX41" s="612"/>
      <c r="AY41" s="613"/>
      <c r="AZ41" s="663">
        <v>871210</v>
      </c>
      <c r="BA41" s="664"/>
      <c r="BB41" s="664"/>
      <c r="BC41" s="664"/>
      <c r="BD41" s="659"/>
      <c r="BE41" s="659"/>
      <c r="BF41" s="661"/>
      <c r="BG41" s="678"/>
      <c r="BH41" s="679"/>
      <c r="BI41" s="679"/>
      <c r="BJ41" s="679"/>
      <c r="BK41" s="679"/>
      <c r="BL41" s="189"/>
      <c r="BM41" s="612" t="s">
        <v>325</v>
      </c>
      <c r="BN41" s="612"/>
      <c r="BO41" s="612"/>
      <c r="BP41" s="612"/>
      <c r="BQ41" s="612"/>
      <c r="BR41" s="612"/>
      <c r="BS41" s="612"/>
      <c r="BT41" s="612"/>
      <c r="BU41" s="613"/>
      <c r="BV41" s="663">
        <v>273</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207</v>
      </c>
      <c r="CS41" s="623"/>
      <c r="CT41" s="623"/>
      <c r="CU41" s="623"/>
      <c r="CV41" s="623"/>
      <c r="CW41" s="623"/>
      <c r="CX41" s="623"/>
      <c r="CY41" s="624"/>
      <c r="CZ41" s="625" t="s">
        <v>207</v>
      </c>
      <c r="DA41" s="626"/>
      <c r="DB41" s="626"/>
      <c r="DC41" s="627"/>
      <c r="DD41" s="600" t="s">
        <v>207</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328</v>
      </c>
      <c r="CE42" s="589"/>
      <c r="CF42" s="589"/>
      <c r="CG42" s="589"/>
      <c r="CH42" s="589"/>
      <c r="CI42" s="589"/>
      <c r="CJ42" s="589"/>
      <c r="CK42" s="589"/>
      <c r="CL42" s="589"/>
      <c r="CM42" s="589"/>
      <c r="CN42" s="589"/>
      <c r="CO42" s="589"/>
      <c r="CP42" s="589"/>
      <c r="CQ42" s="590"/>
      <c r="CR42" s="591">
        <v>37074795</v>
      </c>
      <c r="CS42" s="592"/>
      <c r="CT42" s="592"/>
      <c r="CU42" s="592"/>
      <c r="CV42" s="592"/>
      <c r="CW42" s="592"/>
      <c r="CX42" s="592"/>
      <c r="CY42" s="593"/>
      <c r="CZ42" s="625">
        <v>33</v>
      </c>
      <c r="DA42" s="674"/>
      <c r="DB42" s="674"/>
      <c r="DC42" s="675"/>
      <c r="DD42" s="600">
        <v>4966473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330</v>
      </c>
      <c r="CE43" s="589"/>
      <c r="CF43" s="589"/>
      <c r="CG43" s="589"/>
      <c r="CH43" s="589"/>
      <c r="CI43" s="589"/>
      <c r="CJ43" s="589"/>
      <c r="CK43" s="589"/>
      <c r="CL43" s="589"/>
      <c r="CM43" s="589"/>
      <c r="CN43" s="589"/>
      <c r="CO43" s="589"/>
      <c r="CP43" s="589"/>
      <c r="CQ43" s="590"/>
      <c r="CR43" s="591">
        <v>190213</v>
      </c>
      <c r="CS43" s="623"/>
      <c r="CT43" s="623"/>
      <c r="CU43" s="623"/>
      <c r="CV43" s="623"/>
      <c r="CW43" s="623"/>
      <c r="CX43" s="623"/>
      <c r="CY43" s="624"/>
      <c r="CZ43" s="625">
        <v>0.2</v>
      </c>
      <c r="DA43" s="626"/>
      <c r="DB43" s="626"/>
      <c r="DC43" s="627"/>
      <c r="DD43" s="600">
        <v>190085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7" t="s">
        <v>285</v>
      </c>
      <c r="CE44" s="698"/>
      <c r="CF44" s="588" t="s">
        <v>332</v>
      </c>
      <c r="CG44" s="589"/>
      <c r="CH44" s="589"/>
      <c r="CI44" s="589"/>
      <c r="CJ44" s="589"/>
      <c r="CK44" s="589"/>
      <c r="CL44" s="589"/>
      <c r="CM44" s="589"/>
      <c r="CN44" s="589"/>
      <c r="CO44" s="589"/>
      <c r="CP44" s="589"/>
      <c r="CQ44" s="590"/>
      <c r="CR44" s="591">
        <v>33190817</v>
      </c>
      <c r="CS44" s="592"/>
      <c r="CT44" s="592"/>
      <c r="CU44" s="592"/>
      <c r="CV44" s="592"/>
      <c r="CW44" s="592"/>
      <c r="CX44" s="592"/>
      <c r="CY44" s="593"/>
      <c r="CZ44" s="625">
        <v>29.6</v>
      </c>
      <c r="DA44" s="674"/>
      <c r="DB44" s="674"/>
      <c r="DC44" s="675"/>
      <c r="DD44" s="600">
        <v>4102052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333</v>
      </c>
      <c r="CG45" s="589"/>
      <c r="CH45" s="589"/>
      <c r="CI45" s="589"/>
      <c r="CJ45" s="589"/>
      <c r="CK45" s="589"/>
      <c r="CL45" s="589"/>
      <c r="CM45" s="589"/>
      <c r="CN45" s="589"/>
      <c r="CO45" s="589"/>
      <c r="CP45" s="589"/>
      <c r="CQ45" s="590"/>
      <c r="CR45" s="591">
        <v>32125263</v>
      </c>
      <c r="CS45" s="623"/>
      <c r="CT45" s="623"/>
      <c r="CU45" s="623"/>
      <c r="CV45" s="623"/>
      <c r="CW45" s="623"/>
      <c r="CX45" s="623"/>
      <c r="CY45" s="624"/>
      <c r="CZ45" s="625">
        <v>28.6</v>
      </c>
      <c r="DA45" s="626"/>
      <c r="DB45" s="626"/>
      <c r="DC45" s="627"/>
      <c r="DD45" s="600">
        <v>3696351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334</v>
      </c>
      <c r="CG46" s="589"/>
      <c r="CH46" s="589"/>
      <c r="CI46" s="589"/>
      <c r="CJ46" s="589"/>
      <c r="CK46" s="589"/>
      <c r="CL46" s="589"/>
      <c r="CM46" s="589"/>
      <c r="CN46" s="589"/>
      <c r="CO46" s="589"/>
      <c r="CP46" s="589"/>
      <c r="CQ46" s="590"/>
      <c r="CR46" s="591">
        <v>388009</v>
      </c>
      <c r="CS46" s="592"/>
      <c r="CT46" s="592"/>
      <c r="CU46" s="592"/>
      <c r="CV46" s="592"/>
      <c r="CW46" s="592"/>
      <c r="CX46" s="592"/>
      <c r="CY46" s="593"/>
      <c r="CZ46" s="625">
        <v>0.3</v>
      </c>
      <c r="DA46" s="674"/>
      <c r="DB46" s="674"/>
      <c r="DC46" s="675"/>
      <c r="DD46" s="600">
        <v>228691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335</v>
      </c>
      <c r="CG47" s="589"/>
      <c r="CH47" s="589"/>
      <c r="CI47" s="589"/>
      <c r="CJ47" s="589"/>
      <c r="CK47" s="589"/>
      <c r="CL47" s="589"/>
      <c r="CM47" s="589"/>
      <c r="CN47" s="589"/>
      <c r="CO47" s="589"/>
      <c r="CP47" s="589"/>
      <c r="CQ47" s="590"/>
      <c r="CR47" s="591">
        <v>3883978</v>
      </c>
      <c r="CS47" s="623"/>
      <c r="CT47" s="623"/>
      <c r="CU47" s="623"/>
      <c r="CV47" s="623"/>
      <c r="CW47" s="623"/>
      <c r="CX47" s="623"/>
      <c r="CY47" s="624"/>
      <c r="CZ47" s="625">
        <v>3.5</v>
      </c>
      <c r="DA47" s="626"/>
      <c r="DB47" s="626"/>
      <c r="DC47" s="627"/>
      <c r="DD47" s="600">
        <v>864421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336</v>
      </c>
      <c r="CG48" s="589"/>
      <c r="CH48" s="589"/>
      <c r="CI48" s="589"/>
      <c r="CJ48" s="589"/>
      <c r="CK48" s="589"/>
      <c r="CL48" s="589"/>
      <c r="CM48" s="589"/>
      <c r="CN48" s="589"/>
      <c r="CO48" s="589"/>
      <c r="CP48" s="589"/>
      <c r="CQ48" s="590"/>
      <c r="CR48" s="591" t="s">
        <v>337</v>
      </c>
      <c r="CS48" s="592"/>
      <c r="CT48" s="592"/>
      <c r="CU48" s="592"/>
      <c r="CV48" s="592"/>
      <c r="CW48" s="592"/>
      <c r="CX48" s="592"/>
      <c r="CY48" s="593"/>
      <c r="CZ48" s="625" t="s">
        <v>337</v>
      </c>
      <c r="DA48" s="674"/>
      <c r="DB48" s="674"/>
      <c r="DC48" s="675"/>
      <c r="DD48" s="600" t="s">
        <v>337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338</v>
      </c>
      <c r="CE49" s="635"/>
      <c r="CF49" s="635"/>
      <c r="CG49" s="635"/>
      <c r="CH49" s="635"/>
      <c r="CI49" s="635"/>
      <c r="CJ49" s="635"/>
      <c r="CK49" s="635"/>
      <c r="CL49" s="635"/>
      <c r="CM49" s="635"/>
      <c r="CN49" s="635"/>
      <c r="CO49" s="635"/>
      <c r="CP49" s="635"/>
      <c r="CQ49" s="636"/>
      <c r="CR49" s="663">
        <v>112200035</v>
      </c>
      <c r="CS49" s="659"/>
      <c r="CT49" s="659"/>
      <c r="CU49" s="659"/>
      <c r="CV49" s="659"/>
      <c r="CW49" s="659"/>
      <c r="CX49" s="659"/>
      <c r="CY49" s="686"/>
      <c r="CZ49" s="687">
        <v>100</v>
      </c>
      <c r="DA49" s="688"/>
      <c r="DB49" s="688"/>
      <c r="DC49" s="689"/>
      <c r="DD49" s="690">
        <v>20991241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44" sqref="AK44:AO4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361</v>
      </c>
      <c r="C7" s="718"/>
      <c r="D7" s="718"/>
      <c r="E7" s="718"/>
      <c r="F7" s="718"/>
      <c r="G7" s="718"/>
      <c r="H7" s="718"/>
      <c r="I7" s="718"/>
      <c r="J7" s="718"/>
      <c r="K7" s="718"/>
      <c r="L7" s="718"/>
      <c r="M7" s="718"/>
      <c r="N7" s="718"/>
      <c r="O7" s="718"/>
      <c r="P7" s="719"/>
      <c r="Q7" s="720">
        <v>121438</v>
      </c>
      <c r="R7" s="721"/>
      <c r="S7" s="721"/>
      <c r="T7" s="721"/>
      <c r="U7" s="721"/>
      <c r="V7" s="721">
        <v>112200</v>
      </c>
      <c r="W7" s="721"/>
      <c r="X7" s="721"/>
      <c r="Y7" s="721"/>
      <c r="Z7" s="721"/>
      <c r="AA7" s="721">
        <v>9238</v>
      </c>
      <c r="AB7" s="721"/>
      <c r="AC7" s="721"/>
      <c r="AD7" s="721"/>
      <c r="AE7" s="722"/>
      <c r="AF7" s="723">
        <v>3381</v>
      </c>
      <c r="AG7" s="724"/>
      <c r="AH7" s="724"/>
      <c r="AI7" s="724"/>
      <c r="AJ7" s="725"/>
      <c r="AK7" s="760">
        <v>40346</v>
      </c>
      <c r="AL7" s="761"/>
      <c r="AM7" s="761"/>
      <c r="AN7" s="761"/>
      <c r="AO7" s="761"/>
      <c r="AP7" s="761">
        <v>16293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528</v>
      </c>
      <c r="BT7" s="765"/>
      <c r="BU7" s="765"/>
      <c r="BV7" s="765"/>
      <c r="BW7" s="765"/>
      <c r="BX7" s="765"/>
      <c r="BY7" s="765"/>
      <c r="BZ7" s="765"/>
      <c r="CA7" s="765"/>
      <c r="CB7" s="765"/>
      <c r="CC7" s="765"/>
      <c r="CD7" s="765"/>
      <c r="CE7" s="765"/>
      <c r="CF7" s="765"/>
      <c r="CG7" s="766"/>
      <c r="CH7" s="757">
        <v>16</v>
      </c>
      <c r="CI7" s="758"/>
      <c r="CJ7" s="758"/>
      <c r="CK7" s="758"/>
      <c r="CL7" s="759"/>
      <c r="CM7" s="757">
        <v>41</v>
      </c>
      <c r="CN7" s="758"/>
      <c r="CO7" s="758"/>
      <c r="CP7" s="758"/>
      <c r="CQ7" s="759"/>
      <c r="CR7" s="757">
        <v>31</v>
      </c>
      <c r="CS7" s="758"/>
      <c r="CT7" s="758"/>
      <c r="CU7" s="758"/>
      <c r="CV7" s="759"/>
      <c r="CW7" s="757">
        <v>35</v>
      </c>
      <c r="CX7" s="758"/>
      <c r="CY7" s="758"/>
      <c r="CZ7" s="758"/>
      <c r="DA7" s="759"/>
      <c r="DB7" s="757" t="s">
        <v>529</v>
      </c>
      <c r="DC7" s="758"/>
      <c r="DD7" s="758"/>
      <c r="DE7" s="758"/>
      <c r="DF7" s="759"/>
      <c r="DG7" s="757" t="s">
        <v>529</v>
      </c>
      <c r="DH7" s="758"/>
      <c r="DI7" s="758"/>
      <c r="DJ7" s="758"/>
      <c r="DK7" s="759"/>
      <c r="DL7" s="757" t="s">
        <v>529</v>
      </c>
      <c r="DM7" s="758"/>
      <c r="DN7" s="758"/>
      <c r="DO7" s="758"/>
      <c r="DP7" s="759"/>
      <c r="DQ7" s="757" t="s">
        <v>529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v>121438</v>
      </c>
      <c r="R23" s="780"/>
      <c r="S23" s="780"/>
      <c r="T23" s="780"/>
      <c r="U23" s="780"/>
      <c r="V23" s="780">
        <v>112200</v>
      </c>
      <c r="W23" s="780"/>
      <c r="X23" s="780"/>
      <c r="Y23" s="780"/>
      <c r="Z23" s="780"/>
      <c r="AA23" s="780">
        <v>9238</v>
      </c>
      <c r="AB23" s="780"/>
      <c r="AC23" s="780"/>
      <c r="AD23" s="780"/>
      <c r="AE23" s="781"/>
      <c r="AF23" s="782">
        <v>3381</v>
      </c>
      <c r="AG23" s="780"/>
      <c r="AH23" s="780"/>
      <c r="AI23" s="780"/>
      <c r="AJ23" s="783"/>
      <c r="AK23" s="784"/>
      <c r="AL23" s="785"/>
      <c r="AM23" s="785"/>
      <c r="AN23" s="785"/>
      <c r="AO23" s="785"/>
      <c r="AP23" s="780">
        <v>16293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344</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375</v>
      </c>
      <c r="C28" s="718"/>
      <c r="D28" s="718"/>
      <c r="E28" s="718"/>
      <c r="F28" s="718"/>
      <c r="G28" s="718"/>
      <c r="H28" s="718"/>
      <c r="I28" s="718"/>
      <c r="J28" s="718"/>
      <c r="K28" s="718"/>
      <c r="L28" s="718"/>
      <c r="M28" s="718"/>
      <c r="N28" s="718"/>
      <c r="O28" s="718"/>
      <c r="P28" s="719"/>
      <c r="Q28" s="808">
        <v>5648</v>
      </c>
      <c r="R28" s="809"/>
      <c r="S28" s="809"/>
      <c r="T28" s="809"/>
      <c r="U28" s="809"/>
      <c r="V28" s="809">
        <v>5422</v>
      </c>
      <c r="W28" s="809"/>
      <c r="X28" s="809"/>
      <c r="Y28" s="809"/>
      <c r="Z28" s="809"/>
      <c r="AA28" s="809">
        <v>226</v>
      </c>
      <c r="AB28" s="809"/>
      <c r="AC28" s="809"/>
      <c r="AD28" s="809"/>
      <c r="AE28" s="810"/>
      <c r="AF28" s="811">
        <v>226</v>
      </c>
      <c r="AG28" s="809"/>
      <c r="AH28" s="809"/>
      <c r="AI28" s="809"/>
      <c r="AJ28" s="812"/>
      <c r="AK28" s="813">
        <v>774</v>
      </c>
      <c r="AL28" s="804"/>
      <c r="AM28" s="804"/>
      <c r="AN28" s="804"/>
      <c r="AO28" s="804"/>
      <c r="AP28" s="804" t="s">
        <v>529</v>
      </c>
      <c r="AQ28" s="804"/>
      <c r="AR28" s="804"/>
      <c r="AS28" s="804"/>
      <c r="AT28" s="804"/>
      <c r="AU28" s="804" t="s">
        <v>529</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376</v>
      </c>
      <c r="C29" s="742"/>
      <c r="D29" s="742"/>
      <c r="E29" s="742"/>
      <c r="F29" s="742"/>
      <c r="G29" s="742"/>
      <c r="H29" s="742"/>
      <c r="I29" s="742"/>
      <c r="J29" s="742"/>
      <c r="K29" s="742"/>
      <c r="L29" s="742"/>
      <c r="M29" s="742"/>
      <c r="N29" s="742"/>
      <c r="O29" s="742"/>
      <c r="P29" s="743"/>
      <c r="Q29" s="744">
        <v>318</v>
      </c>
      <c r="R29" s="745"/>
      <c r="S29" s="745"/>
      <c r="T29" s="745"/>
      <c r="U29" s="745"/>
      <c r="V29" s="745">
        <v>308</v>
      </c>
      <c r="W29" s="745"/>
      <c r="X29" s="745"/>
      <c r="Y29" s="745"/>
      <c r="Z29" s="745"/>
      <c r="AA29" s="745">
        <v>10</v>
      </c>
      <c r="AB29" s="745"/>
      <c r="AC29" s="745"/>
      <c r="AD29" s="745"/>
      <c r="AE29" s="746"/>
      <c r="AF29" s="747">
        <v>10</v>
      </c>
      <c r="AG29" s="748"/>
      <c r="AH29" s="748"/>
      <c r="AI29" s="748"/>
      <c r="AJ29" s="749"/>
      <c r="AK29" s="816">
        <v>106</v>
      </c>
      <c r="AL29" s="817"/>
      <c r="AM29" s="817"/>
      <c r="AN29" s="817"/>
      <c r="AO29" s="817"/>
      <c r="AP29" s="817" t="s">
        <v>529</v>
      </c>
      <c r="AQ29" s="817"/>
      <c r="AR29" s="817"/>
      <c r="AS29" s="817"/>
      <c r="AT29" s="817"/>
      <c r="AU29" s="817" t="s">
        <v>529</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377</v>
      </c>
      <c r="C30" s="742"/>
      <c r="D30" s="742"/>
      <c r="E30" s="742"/>
      <c r="F30" s="742"/>
      <c r="G30" s="742"/>
      <c r="H30" s="742"/>
      <c r="I30" s="742"/>
      <c r="J30" s="742"/>
      <c r="K30" s="742"/>
      <c r="L30" s="742"/>
      <c r="M30" s="742"/>
      <c r="N30" s="742"/>
      <c r="O30" s="742"/>
      <c r="P30" s="743"/>
      <c r="Q30" s="744">
        <v>2773</v>
      </c>
      <c r="R30" s="745"/>
      <c r="S30" s="745"/>
      <c r="T30" s="745"/>
      <c r="U30" s="745"/>
      <c r="V30" s="745">
        <v>2625</v>
      </c>
      <c r="W30" s="745"/>
      <c r="X30" s="745"/>
      <c r="Y30" s="745"/>
      <c r="Z30" s="745"/>
      <c r="AA30" s="745">
        <v>148</v>
      </c>
      <c r="AB30" s="745"/>
      <c r="AC30" s="745"/>
      <c r="AD30" s="745"/>
      <c r="AE30" s="746"/>
      <c r="AF30" s="747">
        <v>148</v>
      </c>
      <c r="AG30" s="748"/>
      <c r="AH30" s="748"/>
      <c r="AI30" s="748"/>
      <c r="AJ30" s="749"/>
      <c r="AK30" s="816">
        <v>396</v>
      </c>
      <c r="AL30" s="817"/>
      <c r="AM30" s="817"/>
      <c r="AN30" s="817"/>
      <c r="AO30" s="817"/>
      <c r="AP30" s="817" t="s">
        <v>530</v>
      </c>
      <c r="AQ30" s="817"/>
      <c r="AR30" s="817"/>
      <c r="AS30" s="817"/>
      <c r="AT30" s="817"/>
      <c r="AU30" s="817" t="s">
        <v>529</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378</v>
      </c>
      <c r="C31" s="742"/>
      <c r="D31" s="742"/>
      <c r="E31" s="742"/>
      <c r="F31" s="742"/>
      <c r="G31" s="742"/>
      <c r="H31" s="742"/>
      <c r="I31" s="742"/>
      <c r="J31" s="742"/>
      <c r="K31" s="742"/>
      <c r="L31" s="742"/>
      <c r="M31" s="742"/>
      <c r="N31" s="742"/>
      <c r="O31" s="742"/>
      <c r="P31" s="743"/>
      <c r="Q31" s="744">
        <v>4607</v>
      </c>
      <c r="R31" s="745"/>
      <c r="S31" s="745"/>
      <c r="T31" s="745"/>
      <c r="U31" s="745"/>
      <c r="V31" s="745">
        <v>4156</v>
      </c>
      <c r="W31" s="745"/>
      <c r="X31" s="745"/>
      <c r="Y31" s="745"/>
      <c r="Z31" s="745"/>
      <c r="AA31" s="745">
        <v>451</v>
      </c>
      <c r="AB31" s="745"/>
      <c r="AC31" s="745"/>
      <c r="AD31" s="745"/>
      <c r="AE31" s="746"/>
      <c r="AF31" s="747">
        <v>249</v>
      </c>
      <c r="AG31" s="748"/>
      <c r="AH31" s="748"/>
      <c r="AI31" s="748"/>
      <c r="AJ31" s="749"/>
      <c r="AK31" s="816">
        <v>2489</v>
      </c>
      <c r="AL31" s="817"/>
      <c r="AM31" s="817"/>
      <c r="AN31" s="817"/>
      <c r="AO31" s="817"/>
      <c r="AP31" s="817">
        <v>10058</v>
      </c>
      <c r="AQ31" s="817"/>
      <c r="AR31" s="817"/>
      <c r="AS31" s="817"/>
      <c r="AT31" s="817"/>
      <c r="AU31" s="817">
        <v>10008</v>
      </c>
      <c r="AV31" s="817"/>
      <c r="AW31" s="817"/>
      <c r="AX31" s="817"/>
      <c r="AY31" s="817"/>
      <c r="AZ31" s="818" t="s">
        <v>539</v>
      </c>
      <c r="BA31" s="818"/>
      <c r="BB31" s="818"/>
      <c r="BC31" s="818"/>
      <c r="BD31" s="818"/>
      <c r="BE31" s="814" t="s">
        <v>379</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213</v>
      </c>
      <c r="R32" s="745"/>
      <c r="S32" s="745"/>
      <c r="T32" s="745"/>
      <c r="U32" s="745"/>
      <c r="V32" s="745">
        <v>210</v>
      </c>
      <c r="W32" s="745"/>
      <c r="X32" s="745"/>
      <c r="Y32" s="745"/>
      <c r="Z32" s="745"/>
      <c r="AA32" s="745">
        <v>3</v>
      </c>
      <c r="AB32" s="745"/>
      <c r="AC32" s="745"/>
      <c r="AD32" s="745"/>
      <c r="AE32" s="746"/>
      <c r="AF32" s="747">
        <v>3</v>
      </c>
      <c r="AG32" s="748"/>
      <c r="AH32" s="748"/>
      <c r="AI32" s="748"/>
      <c r="AJ32" s="749"/>
      <c r="AK32" s="816">
        <v>109</v>
      </c>
      <c r="AL32" s="817"/>
      <c r="AM32" s="817"/>
      <c r="AN32" s="817"/>
      <c r="AO32" s="817"/>
      <c r="AP32" s="817">
        <v>994</v>
      </c>
      <c r="AQ32" s="817"/>
      <c r="AR32" s="817"/>
      <c r="AS32" s="817"/>
      <c r="AT32" s="817"/>
      <c r="AU32" s="817">
        <v>790</v>
      </c>
      <c r="AV32" s="817"/>
      <c r="AW32" s="817"/>
      <c r="AX32" s="817"/>
      <c r="AY32" s="817"/>
      <c r="AZ32" s="818" t="s">
        <v>540</v>
      </c>
      <c r="BA32" s="818"/>
      <c r="BB32" s="818"/>
      <c r="BC32" s="818"/>
      <c r="BD32" s="818"/>
      <c r="BE32" s="814" t="s">
        <v>379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27</v>
      </c>
      <c r="R33" s="745"/>
      <c r="S33" s="745"/>
      <c r="T33" s="745"/>
      <c r="U33" s="745"/>
      <c r="V33" s="745">
        <v>25</v>
      </c>
      <c r="W33" s="745"/>
      <c r="X33" s="745"/>
      <c r="Y33" s="745"/>
      <c r="Z33" s="745"/>
      <c r="AA33" s="745">
        <v>2</v>
      </c>
      <c r="AB33" s="745"/>
      <c r="AC33" s="745"/>
      <c r="AD33" s="745"/>
      <c r="AE33" s="746"/>
      <c r="AF33" s="747">
        <v>1</v>
      </c>
      <c r="AG33" s="748"/>
      <c r="AH33" s="748"/>
      <c r="AI33" s="748"/>
      <c r="AJ33" s="749"/>
      <c r="AK33" s="816">
        <v>25</v>
      </c>
      <c r="AL33" s="817"/>
      <c r="AM33" s="817"/>
      <c r="AN33" s="817"/>
      <c r="AO33" s="817"/>
      <c r="AP33" s="817">
        <v>43</v>
      </c>
      <c r="AQ33" s="817"/>
      <c r="AR33" s="817"/>
      <c r="AS33" s="817"/>
      <c r="AT33" s="817"/>
      <c r="AU33" s="817" t="s">
        <v>539</v>
      </c>
      <c r="AV33" s="817"/>
      <c r="AW33" s="817"/>
      <c r="AX33" s="817"/>
      <c r="AY33" s="817"/>
      <c r="AZ33" s="818" t="s">
        <v>540</v>
      </c>
      <c r="BA33" s="818"/>
      <c r="BB33" s="818"/>
      <c r="BC33" s="818"/>
      <c r="BD33" s="818"/>
      <c r="BE33" s="814" t="s">
        <v>379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382</v>
      </c>
      <c r="C34" s="742"/>
      <c r="D34" s="742"/>
      <c r="E34" s="742"/>
      <c r="F34" s="742"/>
      <c r="G34" s="742"/>
      <c r="H34" s="742"/>
      <c r="I34" s="742"/>
      <c r="J34" s="742"/>
      <c r="K34" s="742"/>
      <c r="L34" s="742"/>
      <c r="M34" s="742"/>
      <c r="N34" s="742"/>
      <c r="O34" s="742"/>
      <c r="P34" s="743"/>
      <c r="Q34" s="744">
        <v>5190</v>
      </c>
      <c r="R34" s="745"/>
      <c r="S34" s="745"/>
      <c r="T34" s="745"/>
      <c r="U34" s="745"/>
      <c r="V34" s="745">
        <v>4227</v>
      </c>
      <c r="W34" s="745"/>
      <c r="X34" s="745"/>
      <c r="Y34" s="745"/>
      <c r="Z34" s="745"/>
      <c r="AA34" s="745">
        <v>963</v>
      </c>
      <c r="AB34" s="745"/>
      <c r="AC34" s="745"/>
      <c r="AD34" s="745"/>
      <c r="AE34" s="746"/>
      <c r="AF34" s="747" t="s">
        <v>112</v>
      </c>
      <c r="AG34" s="748"/>
      <c r="AH34" s="748"/>
      <c r="AI34" s="748"/>
      <c r="AJ34" s="749"/>
      <c r="AK34" s="816">
        <v>3075</v>
      </c>
      <c r="AL34" s="817"/>
      <c r="AM34" s="817"/>
      <c r="AN34" s="817"/>
      <c r="AO34" s="817"/>
      <c r="AP34" s="817" t="s">
        <v>539</v>
      </c>
      <c r="AQ34" s="817"/>
      <c r="AR34" s="817"/>
      <c r="AS34" s="817"/>
      <c r="AT34" s="817"/>
      <c r="AU34" s="817" t="s">
        <v>539</v>
      </c>
      <c r="AV34" s="817"/>
      <c r="AW34" s="817"/>
      <c r="AX34" s="817"/>
      <c r="AY34" s="817"/>
      <c r="AZ34" s="818" t="s">
        <v>540</v>
      </c>
      <c r="BA34" s="818"/>
      <c r="BB34" s="818"/>
      <c r="BC34" s="818"/>
      <c r="BD34" s="818"/>
      <c r="BE34" s="814" t="s">
        <v>379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637</v>
      </c>
      <c r="AG63" s="828"/>
      <c r="AH63" s="828"/>
      <c r="AI63" s="828"/>
      <c r="AJ63" s="829"/>
      <c r="AK63" s="830"/>
      <c r="AL63" s="825"/>
      <c r="AM63" s="825"/>
      <c r="AN63" s="825"/>
      <c r="AO63" s="825"/>
      <c r="AP63" s="828">
        <v>11095</v>
      </c>
      <c r="AQ63" s="828"/>
      <c r="AR63" s="828"/>
      <c r="AS63" s="828"/>
      <c r="AT63" s="828"/>
      <c r="AU63" s="828">
        <v>10798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387</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6279</v>
      </c>
      <c r="R68" s="852"/>
      <c r="S68" s="852"/>
      <c r="T68" s="852"/>
      <c r="U68" s="852"/>
      <c r="V68" s="852">
        <v>6179</v>
      </c>
      <c r="W68" s="852"/>
      <c r="X68" s="852"/>
      <c r="Y68" s="852"/>
      <c r="Z68" s="852"/>
      <c r="AA68" s="852">
        <v>99</v>
      </c>
      <c r="AB68" s="852"/>
      <c r="AC68" s="852"/>
      <c r="AD68" s="852"/>
      <c r="AE68" s="852"/>
      <c r="AF68" s="852">
        <v>99</v>
      </c>
      <c r="AG68" s="852"/>
      <c r="AH68" s="852"/>
      <c r="AI68" s="852"/>
      <c r="AJ68" s="852"/>
      <c r="AK68" s="852">
        <v>46</v>
      </c>
      <c r="AL68" s="852"/>
      <c r="AM68" s="852"/>
      <c r="AN68" s="852"/>
      <c r="AO68" s="852"/>
      <c r="AP68" s="852">
        <v>1219</v>
      </c>
      <c r="AQ68" s="852"/>
      <c r="AR68" s="852"/>
      <c r="AS68" s="852"/>
      <c r="AT68" s="852"/>
      <c r="AU68" s="852">
        <v>940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5038</v>
      </c>
      <c r="R69" s="817"/>
      <c r="S69" s="817"/>
      <c r="T69" s="817"/>
      <c r="U69" s="817"/>
      <c r="V69" s="817">
        <v>4811</v>
      </c>
      <c r="W69" s="817"/>
      <c r="X69" s="817"/>
      <c r="Y69" s="817"/>
      <c r="Z69" s="817"/>
      <c r="AA69" s="817">
        <v>226</v>
      </c>
      <c r="AB69" s="817"/>
      <c r="AC69" s="817"/>
      <c r="AD69" s="817"/>
      <c r="AE69" s="817"/>
      <c r="AF69" s="817">
        <v>6452</v>
      </c>
      <c r="AG69" s="817"/>
      <c r="AH69" s="817"/>
      <c r="AI69" s="817"/>
      <c r="AJ69" s="817"/>
      <c r="AK69" s="817">
        <v>921</v>
      </c>
      <c r="AL69" s="817"/>
      <c r="AM69" s="817"/>
      <c r="AN69" s="817"/>
      <c r="AO69" s="817"/>
      <c r="AP69" s="817">
        <v>11231</v>
      </c>
      <c r="AQ69" s="817"/>
      <c r="AR69" s="817"/>
      <c r="AS69" s="817"/>
      <c r="AT69" s="817"/>
      <c r="AU69" s="817">
        <v>3792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2</v>
      </c>
      <c r="R70" s="817"/>
      <c r="S70" s="817"/>
      <c r="T70" s="817"/>
      <c r="U70" s="817"/>
      <c r="V70" s="817">
        <v>2</v>
      </c>
      <c r="W70" s="817"/>
      <c r="X70" s="817"/>
      <c r="Y70" s="817"/>
      <c r="Z70" s="817"/>
      <c r="AA70" s="817">
        <v>0</v>
      </c>
      <c r="AB70" s="817"/>
      <c r="AC70" s="817"/>
      <c r="AD70" s="817"/>
      <c r="AE70" s="817"/>
      <c r="AF70" s="817">
        <v>0</v>
      </c>
      <c r="AG70" s="817"/>
      <c r="AH70" s="817"/>
      <c r="AI70" s="817"/>
      <c r="AJ70" s="817"/>
      <c r="AK70" s="817" t="s">
        <v>473</v>
      </c>
      <c r="AL70" s="817"/>
      <c r="AM70" s="817"/>
      <c r="AN70" s="817"/>
      <c r="AO70" s="817"/>
      <c r="AP70" s="817" t="s">
        <v>473</v>
      </c>
      <c r="AQ70" s="817"/>
      <c r="AR70" s="817"/>
      <c r="AS70" s="817"/>
      <c r="AT70" s="817"/>
      <c r="AU70" s="817" t="s">
        <v>473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18950</v>
      </c>
      <c r="R71" s="817"/>
      <c r="S71" s="817"/>
      <c r="T71" s="817"/>
      <c r="U71" s="817"/>
      <c r="V71" s="817">
        <v>18164</v>
      </c>
      <c r="W71" s="817"/>
      <c r="X71" s="817"/>
      <c r="Y71" s="817"/>
      <c r="Z71" s="817"/>
      <c r="AA71" s="817">
        <v>785</v>
      </c>
      <c r="AB71" s="817"/>
      <c r="AC71" s="817"/>
      <c r="AD71" s="817"/>
      <c r="AE71" s="817"/>
      <c r="AF71" s="817">
        <v>785</v>
      </c>
      <c r="AG71" s="817"/>
      <c r="AH71" s="817"/>
      <c r="AI71" s="817"/>
      <c r="AJ71" s="817"/>
      <c r="AK71" s="817">
        <v>1925</v>
      </c>
      <c r="AL71" s="817"/>
      <c r="AM71" s="817"/>
      <c r="AN71" s="817"/>
      <c r="AO71" s="817"/>
      <c r="AP71" s="817" t="s">
        <v>473</v>
      </c>
      <c r="AQ71" s="817"/>
      <c r="AR71" s="817"/>
      <c r="AS71" s="817"/>
      <c r="AT71" s="817"/>
      <c r="AU71" s="817" t="s">
        <v>473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1020</v>
      </c>
      <c r="R72" s="817"/>
      <c r="S72" s="817"/>
      <c r="T72" s="817"/>
      <c r="U72" s="817"/>
      <c r="V72" s="817">
        <v>1017</v>
      </c>
      <c r="W72" s="817"/>
      <c r="X72" s="817"/>
      <c r="Y72" s="817"/>
      <c r="Z72" s="817"/>
      <c r="AA72" s="817">
        <v>3</v>
      </c>
      <c r="AB72" s="817"/>
      <c r="AC72" s="817"/>
      <c r="AD72" s="817"/>
      <c r="AE72" s="817"/>
      <c r="AF72" s="817">
        <v>3</v>
      </c>
      <c r="AG72" s="817"/>
      <c r="AH72" s="817"/>
      <c r="AI72" s="817"/>
      <c r="AJ72" s="817"/>
      <c r="AK72" s="817">
        <v>0</v>
      </c>
      <c r="AL72" s="817"/>
      <c r="AM72" s="817"/>
      <c r="AN72" s="817"/>
      <c r="AO72" s="817"/>
      <c r="AP72" s="817" t="s">
        <v>473</v>
      </c>
      <c r="AQ72" s="817"/>
      <c r="AR72" s="817"/>
      <c r="AS72" s="817"/>
      <c r="AT72" s="817"/>
      <c r="AU72" s="817" t="s">
        <v>473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137</v>
      </c>
      <c r="R73" s="817"/>
      <c r="S73" s="817"/>
      <c r="T73" s="817"/>
      <c r="U73" s="817"/>
      <c r="V73" s="817">
        <v>132</v>
      </c>
      <c r="W73" s="817"/>
      <c r="X73" s="817"/>
      <c r="Y73" s="817"/>
      <c r="Z73" s="817"/>
      <c r="AA73" s="817">
        <v>4</v>
      </c>
      <c r="AB73" s="817"/>
      <c r="AC73" s="817"/>
      <c r="AD73" s="817"/>
      <c r="AE73" s="817"/>
      <c r="AF73" s="817">
        <v>4</v>
      </c>
      <c r="AG73" s="817"/>
      <c r="AH73" s="817"/>
      <c r="AI73" s="817"/>
      <c r="AJ73" s="817"/>
      <c r="AK73" s="817" t="s">
        <v>473</v>
      </c>
      <c r="AL73" s="817"/>
      <c r="AM73" s="817"/>
      <c r="AN73" s="817"/>
      <c r="AO73" s="817"/>
      <c r="AP73" s="817" t="s">
        <v>473</v>
      </c>
      <c r="AQ73" s="817"/>
      <c r="AR73" s="817"/>
      <c r="AS73" s="817"/>
      <c r="AT73" s="817"/>
      <c r="AU73" s="817" t="s">
        <v>473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400</v>
      </c>
      <c r="R74" s="817"/>
      <c r="S74" s="817"/>
      <c r="T74" s="817"/>
      <c r="U74" s="817"/>
      <c r="V74" s="817">
        <v>362</v>
      </c>
      <c r="W74" s="817"/>
      <c r="X74" s="817"/>
      <c r="Y74" s="817"/>
      <c r="Z74" s="817"/>
      <c r="AA74" s="817">
        <v>38</v>
      </c>
      <c r="AB74" s="817"/>
      <c r="AC74" s="817"/>
      <c r="AD74" s="817"/>
      <c r="AE74" s="817"/>
      <c r="AF74" s="817">
        <v>38</v>
      </c>
      <c r="AG74" s="817"/>
      <c r="AH74" s="817"/>
      <c r="AI74" s="817"/>
      <c r="AJ74" s="817"/>
      <c r="AK74" s="817">
        <v>7</v>
      </c>
      <c r="AL74" s="817"/>
      <c r="AM74" s="817"/>
      <c r="AN74" s="817"/>
      <c r="AO74" s="817"/>
      <c r="AP74" s="817" t="s">
        <v>473</v>
      </c>
      <c r="AQ74" s="817"/>
      <c r="AR74" s="817"/>
      <c r="AS74" s="817"/>
      <c r="AT74" s="817"/>
      <c r="AU74" s="817" t="s">
        <v>473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538</v>
      </c>
      <c r="C75" s="860"/>
      <c r="D75" s="860"/>
      <c r="E75" s="860"/>
      <c r="F75" s="860"/>
      <c r="G75" s="860"/>
      <c r="H75" s="860"/>
      <c r="I75" s="860"/>
      <c r="J75" s="860"/>
      <c r="K75" s="860"/>
      <c r="L75" s="860"/>
      <c r="M75" s="860"/>
      <c r="N75" s="860"/>
      <c r="O75" s="860"/>
      <c r="P75" s="861"/>
      <c r="Q75" s="865">
        <v>241731</v>
      </c>
      <c r="R75" s="866"/>
      <c r="S75" s="866"/>
      <c r="T75" s="866"/>
      <c r="U75" s="816"/>
      <c r="V75" s="867">
        <v>232036</v>
      </c>
      <c r="W75" s="866"/>
      <c r="X75" s="866"/>
      <c r="Y75" s="866"/>
      <c r="Z75" s="816"/>
      <c r="AA75" s="867">
        <v>9694</v>
      </c>
      <c r="AB75" s="866"/>
      <c r="AC75" s="866"/>
      <c r="AD75" s="866"/>
      <c r="AE75" s="816"/>
      <c r="AF75" s="867">
        <v>9694</v>
      </c>
      <c r="AG75" s="866"/>
      <c r="AH75" s="866"/>
      <c r="AI75" s="866"/>
      <c r="AJ75" s="816"/>
      <c r="AK75" s="867">
        <v>10072</v>
      </c>
      <c r="AL75" s="866"/>
      <c r="AM75" s="866"/>
      <c r="AN75" s="866"/>
      <c r="AO75" s="816"/>
      <c r="AP75" s="867" t="s">
        <v>473</v>
      </c>
      <c r="AQ75" s="866"/>
      <c r="AR75" s="866"/>
      <c r="AS75" s="866"/>
      <c r="AT75" s="816"/>
      <c r="AU75" s="867" t="s">
        <v>473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363</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17075</v>
      </c>
      <c r="AG88" s="828"/>
      <c r="AH88" s="828"/>
      <c r="AI88" s="828"/>
      <c r="AJ88" s="828"/>
      <c r="AK88" s="825"/>
      <c r="AL88" s="825"/>
      <c r="AM88" s="825"/>
      <c r="AN88" s="825"/>
      <c r="AO88" s="825"/>
      <c r="AP88" s="828">
        <v>12450</v>
      </c>
      <c r="AQ88" s="828"/>
      <c r="AR88" s="828"/>
      <c r="AS88" s="828"/>
      <c r="AT88" s="828"/>
      <c r="AU88" s="828">
        <v>4732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v>
      </c>
      <c r="CS102" s="836"/>
      <c r="CT102" s="836"/>
      <c r="CU102" s="836"/>
      <c r="CV102" s="879"/>
      <c r="CW102" s="878">
        <v>35</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284</v>
      </c>
      <c r="AG109" s="881"/>
      <c r="AH109" s="881"/>
      <c r="AI109" s="881"/>
      <c r="AJ109" s="882"/>
      <c r="AK109" s="880" t="s">
        <v>283</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284</v>
      </c>
      <c r="BW109" s="881"/>
      <c r="BX109" s="881"/>
      <c r="BY109" s="881"/>
      <c r="BZ109" s="882"/>
      <c r="CA109" s="880" t="s">
        <v>283</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284</v>
      </c>
      <c r="DM109" s="881"/>
      <c r="DN109" s="881"/>
      <c r="DO109" s="881"/>
      <c r="DP109" s="882"/>
      <c r="DQ109" s="880" t="s">
        <v>283</v>
      </c>
      <c r="DR109" s="881"/>
      <c r="DS109" s="881"/>
      <c r="DT109" s="881"/>
      <c r="DU109" s="882"/>
      <c r="DV109" s="880" t="s">
        <v>398</v>
      </c>
      <c r="DW109" s="881"/>
      <c r="DX109" s="881"/>
      <c r="DY109" s="881"/>
      <c r="DZ109" s="883"/>
    </row>
    <row r="110" spans="1:131" s="197" customFormat="1" ht="26.25" customHeight="1">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1955690</v>
      </c>
      <c r="AB110" s="888"/>
      <c r="AC110" s="888"/>
      <c r="AD110" s="888"/>
      <c r="AE110" s="889"/>
      <c r="AF110" s="890">
        <v>2099539</v>
      </c>
      <c r="AG110" s="888"/>
      <c r="AH110" s="888"/>
      <c r="AI110" s="888"/>
      <c r="AJ110" s="889"/>
      <c r="AK110" s="890">
        <v>2126281</v>
      </c>
      <c r="AL110" s="888"/>
      <c r="AM110" s="888"/>
      <c r="AN110" s="888"/>
      <c r="AO110" s="889"/>
      <c r="AP110" s="891">
        <v>24.9</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17309440</v>
      </c>
      <c r="BR110" s="925"/>
      <c r="BS110" s="925"/>
      <c r="BT110" s="925"/>
      <c r="BU110" s="925"/>
      <c r="BV110" s="925">
        <v>16494570</v>
      </c>
      <c r="BW110" s="925"/>
      <c r="BX110" s="925"/>
      <c r="BY110" s="925"/>
      <c r="BZ110" s="925"/>
      <c r="CA110" s="925">
        <v>16292701</v>
      </c>
      <c r="CB110" s="925"/>
      <c r="CC110" s="925"/>
      <c r="CD110" s="925"/>
      <c r="CE110" s="925"/>
      <c r="CF110" s="939">
        <v>190.9</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391412</v>
      </c>
      <c r="DH110" s="925"/>
      <c r="DI110" s="925"/>
      <c r="DJ110" s="925"/>
      <c r="DK110" s="925"/>
      <c r="DL110" s="925">
        <v>363454</v>
      </c>
      <c r="DM110" s="925"/>
      <c r="DN110" s="925"/>
      <c r="DO110" s="925"/>
      <c r="DP110" s="925"/>
      <c r="DQ110" s="925">
        <v>335496</v>
      </c>
      <c r="DR110" s="925"/>
      <c r="DS110" s="925"/>
      <c r="DT110" s="925"/>
      <c r="DU110" s="925"/>
      <c r="DV110" s="926">
        <v>3.9</v>
      </c>
      <c r="DW110" s="926"/>
      <c r="DX110" s="926"/>
      <c r="DY110" s="926"/>
      <c r="DZ110" s="927"/>
    </row>
    <row r="111" spans="1:131" s="197" customFormat="1" ht="26.25" customHeight="1">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v>847977</v>
      </c>
      <c r="BR111" s="918"/>
      <c r="BS111" s="918"/>
      <c r="BT111" s="918"/>
      <c r="BU111" s="918"/>
      <c r="BV111" s="918">
        <v>769540</v>
      </c>
      <c r="BW111" s="918"/>
      <c r="BX111" s="918"/>
      <c r="BY111" s="918"/>
      <c r="BZ111" s="918"/>
      <c r="CA111" s="918">
        <v>690174</v>
      </c>
      <c r="CB111" s="918"/>
      <c r="CC111" s="918"/>
      <c r="CD111" s="918"/>
      <c r="CE111" s="918"/>
      <c r="CF111" s="912">
        <v>8.1</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10000</v>
      </c>
      <c r="AB112" s="957"/>
      <c r="AC112" s="957"/>
      <c r="AD112" s="957"/>
      <c r="AE112" s="958"/>
      <c r="AF112" s="959">
        <v>10000</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9774895</v>
      </c>
      <c r="BR112" s="918"/>
      <c r="BS112" s="918"/>
      <c r="BT112" s="918"/>
      <c r="BU112" s="918"/>
      <c r="BV112" s="918">
        <v>10479066</v>
      </c>
      <c r="BW112" s="918"/>
      <c r="BX112" s="918"/>
      <c r="BY112" s="918"/>
      <c r="BZ112" s="918"/>
      <c r="CA112" s="918">
        <v>10798161</v>
      </c>
      <c r="CB112" s="918"/>
      <c r="CC112" s="918"/>
      <c r="CD112" s="918"/>
      <c r="CE112" s="918"/>
      <c r="CF112" s="912">
        <v>126.5</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738146</v>
      </c>
      <c r="AB113" s="932"/>
      <c r="AC113" s="932"/>
      <c r="AD113" s="932"/>
      <c r="AE113" s="933"/>
      <c r="AF113" s="934">
        <v>763923</v>
      </c>
      <c r="AG113" s="932"/>
      <c r="AH113" s="932"/>
      <c r="AI113" s="932"/>
      <c r="AJ113" s="933"/>
      <c r="AK113" s="934">
        <v>730381</v>
      </c>
      <c r="AL113" s="932"/>
      <c r="AM113" s="932"/>
      <c r="AN113" s="932"/>
      <c r="AO113" s="933"/>
      <c r="AP113" s="935">
        <v>8.6</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471721</v>
      </c>
      <c r="BR113" s="918"/>
      <c r="BS113" s="918"/>
      <c r="BT113" s="918"/>
      <c r="BU113" s="918"/>
      <c r="BV113" s="918">
        <v>390727</v>
      </c>
      <c r="BW113" s="918"/>
      <c r="BX113" s="918"/>
      <c r="BY113" s="918"/>
      <c r="BZ113" s="918"/>
      <c r="CA113" s="918">
        <v>310024</v>
      </c>
      <c r="CB113" s="918"/>
      <c r="CC113" s="918"/>
      <c r="CD113" s="918"/>
      <c r="CE113" s="918"/>
      <c r="CF113" s="912">
        <v>3.6</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103800</v>
      </c>
      <c r="AB114" s="957"/>
      <c r="AC114" s="957"/>
      <c r="AD114" s="957"/>
      <c r="AE114" s="958"/>
      <c r="AF114" s="959">
        <v>121518</v>
      </c>
      <c r="AG114" s="957"/>
      <c r="AH114" s="957"/>
      <c r="AI114" s="957"/>
      <c r="AJ114" s="958"/>
      <c r="AK114" s="959">
        <v>111106</v>
      </c>
      <c r="AL114" s="957"/>
      <c r="AM114" s="957"/>
      <c r="AN114" s="957"/>
      <c r="AO114" s="958"/>
      <c r="AP114" s="960">
        <v>1.3</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2679123</v>
      </c>
      <c r="BR114" s="918"/>
      <c r="BS114" s="918"/>
      <c r="BT114" s="918"/>
      <c r="BU114" s="918"/>
      <c r="BV114" s="918">
        <v>2648389</v>
      </c>
      <c r="BW114" s="918"/>
      <c r="BX114" s="918"/>
      <c r="BY114" s="918"/>
      <c r="BZ114" s="918"/>
      <c r="CA114" s="918">
        <v>2494516</v>
      </c>
      <c r="CB114" s="918"/>
      <c r="CC114" s="918"/>
      <c r="CD114" s="918"/>
      <c r="CE114" s="918"/>
      <c r="CF114" s="912">
        <v>29.2</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10058</v>
      </c>
      <c r="AB115" s="932"/>
      <c r="AC115" s="932"/>
      <c r="AD115" s="932"/>
      <c r="AE115" s="933"/>
      <c r="AF115" s="934">
        <v>37596</v>
      </c>
      <c r="AG115" s="932"/>
      <c r="AH115" s="932"/>
      <c r="AI115" s="932"/>
      <c r="AJ115" s="933"/>
      <c r="AK115" s="934">
        <v>38954</v>
      </c>
      <c r="AL115" s="932"/>
      <c r="AM115" s="932"/>
      <c r="AN115" s="932"/>
      <c r="AO115" s="933"/>
      <c r="AP115" s="935">
        <v>0.5</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v>8722</v>
      </c>
      <c r="CB115" s="918"/>
      <c r="CC115" s="918"/>
      <c r="CD115" s="918"/>
      <c r="CE115" s="918"/>
      <c r="CF115" s="912">
        <v>0.1</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2817694</v>
      </c>
      <c r="AB117" s="964"/>
      <c r="AC117" s="964"/>
      <c r="AD117" s="964"/>
      <c r="AE117" s="965"/>
      <c r="AF117" s="963">
        <v>3032576</v>
      </c>
      <c r="AG117" s="964"/>
      <c r="AH117" s="964"/>
      <c r="AI117" s="964"/>
      <c r="AJ117" s="965"/>
      <c r="AK117" s="963">
        <v>3006722</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284</v>
      </c>
      <c r="AG118" s="881"/>
      <c r="AH118" s="881"/>
      <c r="AI118" s="881"/>
      <c r="AJ118" s="882"/>
      <c r="AK118" s="880" t="s">
        <v>283</v>
      </c>
      <c r="AL118" s="881"/>
      <c r="AM118" s="881"/>
      <c r="AN118" s="881"/>
      <c r="AO118" s="882"/>
      <c r="AP118" s="988" t="s">
        <v>398</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426</v>
      </c>
      <c r="BP118" s="992"/>
      <c r="BQ118" s="983">
        <v>31083156</v>
      </c>
      <c r="BR118" s="984"/>
      <c r="BS118" s="984"/>
      <c r="BT118" s="984"/>
      <c r="BU118" s="984"/>
      <c r="BV118" s="984">
        <v>30782292</v>
      </c>
      <c r="BW118" s="984"/>
      <c r="BX118" s="984"/>
      <c r="BY118" s="984"/>
      <c r="BZ118" s="984"/>
      <c r="CA118" s="984">
        <v>30594298</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v>27958</v>
      </c>
      <c r="AG119" s="888"/>
      <c r="AH119" s="888"/>
      <c r="AI119" s="888"/>
      <c r="AJ119" s="889"/>
      <c r="AK119" s="890">
        <v>27958</v>
      </c>
      <c r="AL119" s="888"/>
      <c r="AM119" s="888"/>
      <c r="AN119" s="888"/>
      <c r="AO119" s="889"/>
      <c r="AP119" s="891">
        <v>0.3</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6041608</v>
      </c>
      <c r="BR119" s="925"/>
      <c r="BS119" s="925"/>
      <c r="BT119" s="925"/>
      <c r="BU119" s="925"/>
      <c r="BV119" s="925">
        <v>11843357</v>
      </c>
      <c r="BW119" s="925"/>
      <c r="BX119" s="925"/>
      <c r="BY119" s="925"/>
      <c r="BZ119" s="925"/>
      <c r="CA119" s="925">
        <v>8824476</v>
      </c>
      <c r="CB119" s="925"/>
      <c r="CC119" s="925"/>
      <c r="CD119" s="925"/>
      <c r="CE119" s="925"/>
      <c r="CF119" s="939">
        <v>103.4</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456565</v>
      </c>
      <c r="DH119" s="996"/>
      <c r="DI119" s="996"/>
      <c r="DJ119" s="996"/>
      <c r="DK119" s="997"/>
      <c r="DL119" s="998">
        <v>406086</v>
      </c>
      <c r="DM119" s="996"/>
      <c r="DN119" s="996"/>
      <c r="DO119" s="996"/>
      <c r="DP119" s="997"/>
      <c r="DQ119" s="998">
        <v>354678</v>
      </c>
      <c r="DR119" s="996"/>
      <c r="DS119" s="996"/>
      <c r="DT119" s="996"/>
      <c r="DU119" s="997"/>
      <c r="DV119" s="999">
        <v>4.2</v>
      </c>
      <c r="DW119" s="1000"/>
      <c r="DX119" s="1000"/>
      <c r="DY119" s="1000"/>
      <c r="DZ119" s="1001"/>
    </row>
    <row r="120" spans="1:130" s="197" customFormat="1" ht="26.25" customHeight="1">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1450204</v>
      </c>
      <c r="BR120" s="918"/>
      <c r="BS120" s="918"/>
      <c r="BT120" s="918"/>
      <c r="BU120" s="918"/>
      <c r="BV120" s="918">
        <v>1685343</v>
      </c>
      <c r="BW120" s="918"/>
      <c r="BX120" s="918"/>
      <c r="BY120" s="918"/>
      <c r="BZ120" s="918"/>
      <c r="CA120" s="918">
        <v>2211177</v>
      </c>
      <c r="CB120" s="918"/>
      <c r="CC120" s="918"/>
      <c r="CD120" s="918"/>
      <c r="CE120" s="918"/>
      <c r="CF120" s="912">
        <v>25.9</v>
      </c>
      <c r="CG120" s="913"/>
      <c r="CH120" s="913"/>
      <c r="CI120" s="913"/>
      <c r="CJ120" s="913"/>
      <c r="CK120" s="1011" t="s">
        <v>432</v>
      </c>
      <c r="CL120" s="1012"/>
      <c r="CM120" s="1012"/>
      <c r="CN120" s="1012"/>
      <c r="CO120" s="1013"/>
      <c r="CP120" s="1019" t="s">
        <v>378</v>
      </c>
      <c r="CQ120" s="1020"/>
      <c r="CR120" s="1020"/>
      <c r="CS120" s="1020"/>
      <c r="CT120" s="1020"/>
      <c r="CU120" s="1020"/>
      <c r="CV120" s="1020"/>
      <c r="CW120" s="1020"/>
      <c r="CX120" s="1020"/>
      <c r="CY120" s="1020"/>
      <c r="CZ120" s="1020"/>
      <c r="DA120" s="1020"/>
      <c r="DB120" s="1020"/>
      <c r="DC120" s="1020"/>
      <c r="DD120" s="1020"/>
      <c r="DE120" s="1020"/>
      <c r="DF120" s="1021"/>
      <c r="DG120" s="924">
        <v>8686383</v>
      </c>
      <c r="DH120" s="925"/>
      <c r="DI120" s="925"/>
      <c r="DJ120" s="925"/>
      <c r="DK120" s="925"/>
      <c r="DL120" s="925">
        <v>9462997</v>
      </c>
      <c r="DM120" s="925"/>
      <c r="DN120" s="925"/>
      <c r="DO120" s="925"/>
      <c r="DP120" s="925"/>
      <c r="DQ120" s="925">
        <v>10008177</v>
      </c>
      <c r="DR120" s="925"/>
      <c r="DS120" s="925"/>
      <c r="DT120" s="925"/>
      <c r="DU120" s="925"/>
      <c r="DV120" s="926">
        <v>117.2</v>
      </c>
      <c r="DW120" s="926"/>
      <c r="DX120" s="926"/>
      <c r="DY120" s="926"/>
      <c r="DZ120" s="927"/>
    </row>
    <row r="121" spans="1:130" s="197" customFormat="1" ht="26.25" customHeight="1">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18063446</v>
      </c>
      <c r="BR121" s="984"/>
      <c r="BS121" s="984"/>
      <c r="BT121" s="984"/>
      <c r="BU121" s="984"/>
      <c r="BV121" s="984">
        <v>17551155</v>
      </c>
      <c r="BW121" s="984"/>
      <c r="BX121" s="984"/>
      <c r="BY121" s="984"/>
      <c r="BZ121" s="984"/>
      <c r="CA121" s="984">
        <v>17543957</v>
      </c>
      <c r="CB121" s="984"/>
      <c r="CC121" s="984"/>
      <c r="CD121" s="984"/>
      <c r="CE121" s="984"/>
      <c r="CF121" s="1022">
        <v>205.5</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1088512</v>
      </c>
      <c r="DH121" s="918"/>
      <c r="DI121" s="918"/>
      <c r="DJ121" s="918"/>
      <c r="DK121" s="918"/>
      <c r="DL121" s="918">
        <v>1016069</v>
      </c>
      <c r="DM121" s="918"/>
      <c r="DN121" s="918"/>
      <c r="DO121" s="918"/>
      <c r="DP121" s="918"/>
      <c r="DQ121" s="918">
        <v>789984</v>
      </c>
      <c r="DR121" s="918"/>
      <c r="DS121" s="918"/>
      <c r="DT121" s="918"/>
      <c r="DU121" s="918"/>
      <c r="DV121" s="919">
        <v>9.3000000000000007</v>
      </c>
      <c r="DW121" s="919"/>
      <c r="DX121" s="919"/>
      <c r="DY121" s="919"/>
      <c r="DZ121" s="920"/>
    </row>
    <row r="122" spans="1:130" s="197" customFormat="1" ht="26.25" customHeight="1">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435</v>
      </c>
      <c r="BP122" s="992"/>
      <c r="BQ122" s="1032">
        <v>25555258</v>
      </c>
      <c r="BR122" s="1033"/>
      <c r="BS122" s="1033"/>
      <c r="BT122" s="1033"/>
      <c r="BU122" s="1033"/>
      <c r="BV122" s="1033">
        <v>31079855</v>
      </c>
      <c r="BW122" s="1033"/>
      <c r="BX122" s="1033"/>
      <c r="BY122" s="1033"/>
      <c r="BZ122" s="1033"/>
      <c r="CA122" s="1033">
        <v>28579610</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63.9</v>
      </c>
      <c r="BR123" s="1025"/>
      <c r="BS123" s="1025"/>
      <c r="BT123" s="1025"/>
      <c r="BU123" s="1025"/>
      <c r="BV123" s="1025" t="s">
        <v>112</v>
      </c>
      <c r="BW123" s="1025"/>
      <c r="BX123" s="1025"/>
      <c r="BY123" s="1025"/>
      <c r="BZ123" s="1025"/>
      <c r="CA123" s="1025">
        <v>23.6</v>
      </c>
      <c r="CB123" s="1025"/>
      <c r="CC123" s="1025"/>
      <c r="CD123" s="1025"/>
      <c r="CE123" s="1025"/>
      <c r="CF123" s="1026"/>
      <c r="CG123" s="1027"/>
      <c r="CH123" s="1027"/>
      <c r="CI123" s="1027"/>
      <c r="CJ123" s="1028"/>
      <c r="CK123" s="1014"/>
      <c r="CL123" s="1015"/>
      <c r="CM123" s="1015"/>
      <c r="CN123" s="1015"/>
      <c r="CO123" s="1016"/>
      <c r="CP123" s="1005" t="s">
        <v>437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10058</v>
      </c>
      <c r="AB127" s="957"/>
      <c r="AC127" s="957"/>
      <c r="AD127" s="957"/>
      <c r="AE127" s="958"/>
      <c r="AF127" s="959">
        <v>9638</v>
      </c>
      <c r="AG127" s="957"/>
      <c r="AH127" s="957"/>
      <c r="AI127" s="957"/>
      <c r="AJ127" s="958"/>
      <c r="AK127" s="959">
        <v>10996</v>
      </c>
      <c r="AL127" s="957"/>
      <c r="AM127" s="957"/>
      <c r="AN127" s="957"/>
      <c r="AO127" s="958"/>
      <c r="AP127" s="960">
        <v>0.1</v>
      </c>
      <c r="AQ127" s="961"/>
      <c r="AR127" s="961"/>
      <c r="AS127" s="961"/>
      <c r="AT127" s="962"/>
      <c r="AU127" s="233"/>
      <c r="AV127" s="233"/>
      <c r="AW127" s="233"/>
      <c r="AX127" s="884" t="s">
        <v>447</v>
      </c>
      <c r="AY127" s="885"/>
      <c r="AZ127" s="885"/>
      <c r="BA127" s="885"/>
      <c r="BB127" s="885"/>
      <c r="BC127" s="885"/>
      <c r="BD127" s="885"/>
      <c r="BE127" s="886"/>
      <c r="BF127" s="1039" t="s">
        <v>112</v>
      </c>
      <c r="BG127" s="1040"/>
      <c r="BH127" s="1040"/>
      <c r="BI127" s="1040"/>
      <c r="BJ127" s="1040"/>
      <c r="BK127" s="1040"/>
      <c r="BL127" s="1049"/>
      <c r="BM127" s="1039">
        <v>13.3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v>8722</v>
      </c>
      <c r="DR127" s="1046"/>
      <c r="DS127" s="1046"/>
      <c r="DT127" s="1046"/>
      <c r="DU127" s="1046"/>
      <c r="DV127" s="1047">
        <v>0.1</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50616</v>
      </c>
      <c r="AB128" s="1088"/>
      <c r="AC128" s="1088"/>
      <c r="AD128" s="1088"/>
      <c r="AE128" s="1089"/>
      <c r="AF128" s="1090">
        <v>78729</v>
      </c>
      <c r="AG128" s="1088"/>
      <c r="AH128" s="1088"/>
      <c r="AI128" s="1088"/>
      <c r="AJ128" s="1089"/>
      <c r="AK128" s="1090">
        <v>74684</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112</v>
      </c>
      <c r="BG128" s="1065"/>
      <c r="BH128" s="1065"/>
      <c r="BI128" s="1065"/>
      <c r="BJ128" s="1065"/>
      <c r="BK128" s="1065"/>
      <c r="BL128" s="1066"/>
      <c r="BM128" s="1064">
        <v>18.3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10154439</v>
      </c>
      <c r="AB129" s="957"/>
      <c r="AC129" s="957"/>
      <c r="AD129" s="957"/>
      <c r="AE129" s="958"/>
      <c r="AF129" s="959">
        <v>9999717</v>
      </c>
      <c r="AG129" s="957"/>
      <c r="AH129" s="957"/>
      <c r="AI129" s="957"/>
      <c r="AJ129" s="958"/>
      <c r="AK129" s="959">
        <v>10196324</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15.2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1507373</v>
      </c>
      <c r="AB130" s="957"/>
      <c r="AC130" s="957"/>
      <c r="AD130" s="957"/>
      <c r="AE130" s="958"/>
      <c r="AF130" s="959">
        <v>1590357</v>
      </c>
      <c r="AG130" s="957"/>
      <c r="AH130" s="957"/>
      <c r="AI130" s="957"/>
      <c r="AJ130" s="958"/>
      <c r="AK130" s="959">
        <v>1660345</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23.6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8647066</v>
      </c>
      <c r="AB131" s="996"/>
      <c r="AC131" s="996"/>
      <c r="AD131" s="996"/>
      <c r="AE131" s="997"/>
      <c r="AF131" s="998">
        <v>8409360</v>
      </c>
      <c r="AG131" s="996"/>
      <c r="AH131" s="996"/>
      <c r="AI131" s="996"/>
      <c r="AJ131" s="997"/>
      <c r="AK131" s="998">
        <v>8535979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14.56800492</v>
      </c>
      <c r="AB132" s="1102"/>
      <c r="AC132" s="1102"/>
      <c r="AD132" s="1102"/>
      <c r="AE132" s="1103"/>
      <c r="AF132" s="1104">
        <v>16.213956830000001</v>
      </c>
      <c r="AG132" s="1102"/>
      <c r="AH132" s="1102"/>
      <c r="AI132" s="1102"/>
      <c r="AJ132" s="1103"/>
      <c r="AK132" s="1104">
        <v>14.89803337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13.4</v>
      </c>
      <c r="AB133" s="1109"/>
      <c r="AC133" s="1109"/>
      <c r="AD133" s="1109"/>
      <c r="AE133" s="1110"/>
      <c r="AF133" s="1108">
        <v>14.2</v>
      </c>
      <c r="AG133" s="1109"/>
      <c r="AH133" s="1109"/>
      <c r="AI133" s="1109"/>
      <c r="AJ133" s="1110"/>
      <c r="AK133" s="1108">
        <v>15.2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M24" sqref="M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8"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9" workbookViewId="0">
      <selection activeCell="G16" sqref="G16:J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2710737</v>
      </c>
      <c r="L9" s="264">
        <v>67396</v>
      </c>
      <c r="M9" s="265">
        <v>83170</v>
      </c>
      <c r="N9" s="266">
        <v>-19</v>
      </c>
    </row>
    <row r="10" spans="1:16">
      <c r="A10" s="248"/>
      <c r="B10" s="244"/>
      <c r="C10" s="244"/>
      <c r="D10" s="244"/>
      <c r="E10" s="244"/>
      <c r="F10" s="244"/>
      <c r="G10" s="1117" t="s">
        <v>469</v>
      </c>
      <c r="H10" s="1118"/>
      <c r="I10" s="1118"/>
      <c r="J10" s="1119"/>
      <c r="K10" s="267">
        <v>259534</v>
      </c>
      <c r="L10" s="268">
        <v>6453</v>
      </c>
      <c r="M10" s="269">
        <v>7053</v>
      </c>
      <c r="N10" s="270">
        <v>-8.5</v>
      </c>
    </row>
    <row r="11" spans="1:16" ht="13.5" customHeight="1">
      <c r="A11" s="248"/>
      <c r="B11" s="244"/>
      <c r="C11" s="244"/>
      <c r="D11" s="244"/>
      <c r="E11" s="244"/>
      <c r="F11" s="244"/>
      <c r="G11" s="1117" t="s">
        <v>470</v>
      </c>
      <c r="H11" s="1118"/>
      <c r="I11" s="1118"/>
      <c r="J11" s="1119"/>
      <c r="K11" s="267">
        <v>622806</v>
      </c>
      <c r="L11" s="268">
        <v>15485</v>
      </c>
      <c r="M11" s="269">
        <v>8860</v>
      </c>
      <c r="N11" s="270">
        <v>74.8</v>
      </c>
    </row>
    <row r="12" spans="1:16" ht="13.5" customHeight="1">
      <c r="A12" s="248"/>
      <c r="B12" s="244"/>
      <c r="C12" s="244"/>
      <c r="D12" s="244"/>
      <c r="E12" s="244"/>
      <c r="F12" s="244"/>
      <c r="G12" s="1117" t="s">
        <v>471</v>
      </c>
      <c r="H12" s="1118"/>
      <c r="I12" s="1118"/>
      <c r="J12" s="1119"/>
      <c r="K12" s="267">
        <v>22529</v>
      </c>
      <c r="L12" s="268">
        <v>560</v>
      </c>
      <c r="M12" s="269">
        <v>837</v>
      </c>
      <c r="N12" s="270">
        <v>-33.1</v>
      </c>
    </row>
    <row r="13" spans="1:16" ht="13.5" customHeight="1">
      <c r="A13" s="248"/>
      <c r="B13" s="244"/>
      <c r="C13" s="244"/>
      <c r="D13" s="244"/>
      <c r="E13" s="244"/>
      <c r="F13" s="244"/>
      <c r="G13" s="1117" t="s">
        <v>472</v>
      </c>
      <c r="H13" s="1118"/>
      <c r="I13" s="1118"/>
      <c r="J13" s="1119"/>
      <c r="K13" s="267" t="s">
        <v>473</v>
      </c>
      <c r="L13" s="268" t="s">
        <v>473</v>
      </c>
      <c r="M13" s="269">
        <v>4</v>
      </c>
      <c r="N13" s="270" t="s">
        <v>473</v>
      </c>
    </row>
    <row r="14" spans="1:16" ht="13.5" customHeight="1">
      <c r="A14" s="248"/>
      <c r="B14" s="244"/>
      <c r="C14" s="244"/>
      <c r="D14" s="244"/>
      <c r="E14" s="244"/>
      <c r="F14" s="244"/>
      <c r="G14" s="1117" t="s">
        <v>474</v>
      </c>
      <c r="H14" s="1118"/>
      <c r="I14" s="1118"/>
      <c r="J14" s="1119"/>
      <c r="K14" s="267">
        <v>96020</v>
      </c>
      <c r="L14" s="268">
        <v>2387</v>
      </c>
      <c r="M14" s="269">
        <v>3453</v>
      </c>
      <c r="N14" s="270">
        <v>-30.9</v>
      </c>
    </row>
    <row r="15" spans="1:16" ht="13.5" customHeight="1">
      <c r="A15" s="248"/>
      <c r="B15" s="244"/>
      <c r="C15" s="244"/>
      <c r="D15" s="244"/>
      <c r="E15" s="244"/>
      <c r="F15" s="244"/>
      <c r="G15" s="1117" t="s">
        <v>475</v>
      </c>
      <c r="H15" s="1118"/>
      <c r="I15" s="1118"/>
      <c r="J15" s="1119"/>
      <c r="K15" s="267">
        <v>190213</v>
      </c>
      <c r="L15" s="268">
        <v>4729</v>
      </c>
      <c r="M15" s="269">
        <v>1923</v>
      </c>
      <c r="N15" s="270">
        <v>145.9</v>
      </c>
    </row>
    <row r="16" spans="1:16">
      <c r="A16" s="248"/>
      <c r="B16" s="244"/>
      <c r="C16" s="244"/>
      <c r="D16" s="244"/>
      <c r="E16" s="244"/>
      <c r="F16" s="244"/>
      <c r="G16" s="1120" t="s">
        <v>476</v>
      </c>
      <c r="H16" s="1121"/>
      <c r="I16" s="1121"/>
      <c r="J16" s="1122"/>
      <c r="K16" s="268">
        <v>-302179</v>
      </c>
      <c r="L16" s="268">
        <v>-7513</v>
      </c>
      <c r="M16" s="269">
        <v>-10272</v>
      </c>
      <c r="N16" s="270">
        <v>-26.9</v>
      </c>
    </row>
    <row r="17" spans="1:16">
      <c r="A17" s="248"/>
      <c r="B17" s="244"/>
      <c r="C17" s="244"/>
      <c r="D17" s="244"/>
      <c r="E17" s="244"/>
      <c r="F17" s="244"/>
      <c r="G17" s="1120" t="s">
        <v>168</v>
      </c>
      <c r="H17" s="1121"/>
      <c r="I17" s="1121"/>
      <c r="J17" s="1122"/>
      <c r="K17" s="268">
        <v>3599660</v>
      </c>
      <c r="L17" s="268">
        <v>89497</v>
      </c>
      <c r="M17" s="269">
        <v>95028</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8.48</v>
      </c>
      <c r="L21" s="281">
        <v>9.36</v>
      </c>
      <c r="M21" s="282">
        <v>-0.88</v>
      </c>
      <c r="N21" s="249"/>
      <c r="O21" s="283"/>
      <c r="P21" s="279"/>
    </row>
    <row r="22" spans="1:16" s="284" customFormat="1">
      <c r="A22" s="279"/>
      <c r="B22" s="249"/>
      <c r="C22" s="249"/>
      <c r="D22" s="249"/>
      <c r="E22" s="249"/>
      <c r="F22" s="249"/>
      <c r="G22" s="1112" t="s">
        <v>482</v>
      </c>
      <c r="H22" s="1113"/>
      <c r="I22" s="1113"/>
      <c r="J22" s="1114"/>
      <c r="K22" s="285">
        <v>92.8</v>
      </c>
      <c r="L22" s="286">
        <v>96.8</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2126281</v>
      </c>
      <c r="L32" s="294">
        <v>52865</v>
      </c>
      <c r="M32" s="295">
        <v>65071</v>
      </c>
      <c r="N32" s="296">
        <v>-18.8</v>
      </c>
    </row>
    <row r="33" spans="1:16" ht="13.5" customHeight="1">
      <c r="A33" s="248"/>
      <c r="B33" s="244"/>
      <c r="C33" s="244"/>
      <c r="D33" s="244"/>
      <c r="E33" s="244"/>
      <c r="F33" s="244"/>
      <c r="G33" s="1128" t="s">
        <v>487</v>
      </c>
      <c r="H33" s="1129"/>
      <c r="I33" s="1129"/>
      <c r="J33" s="1130"/>
      <c r="K33" s="294" t="s">
        <v>473</v>
      </c>
      <c r="L33" s="294" t="s">
        <v>473</v>
      </c>
      <c r="M33" s="295" t="s">
        <v>473</v>
      </c>
      <c r="N33" s="296" t="s">
        <v>473</v>
      </c>
    </row>
    <row r="34" spans="1:16" ht="27" customHeight="1">
      <c r="A34" s="248"/>
      <c r="B34" s="244"/>
      <c r="C34" s="244"/>
      <c r="D34" s="244"/>
      <c r="E34" s="244"/>
      <c r="F34" s="244"/>
      <c r="G34" s="1128" t="s">
        <v>488</v>
      </c>
      <c r="H34" s="1129"/>
      <c r="I34" s="1129"/>
      <c r="J34" s="1130"/>
      <c r="K34" s="294" t="s">
        <v>473</v>
      </c>
      <c r="L34" s="294" t="s">
        <v>473</v>
      </c>
      <c r="M34" s="295">
        <v>23</v>
      </c>
      <c r="N34" s="296" t="s">
        <v>473</v>
      </c>
    </row>
    <row r="35" spans="1:16" ht="27" customHeight="1">
      <c r="A35" s="248"/>
      <c r="B35" s="244"/>
      <c r="C35" s="244"/>
      <c r="D35" s="244"/>
      <c r="E35" s="244"/>
      <c r="F35" s="244"/>
      <c r="G35" s="1128" t="s">
        <v>489</v>
      </c>
      <c r="H35" s="1129"/>
      <c r="I35" s="1129"/>
      <c r="J35" s="1130"/>
      <c r="K35" s="294">
        <v>730381</v>
      </c>
      <c r="L35" s="294">
        <v>18159</v>
      </c>
      <c r="M35" s="295">
        <v>17560</v>
      </c>
      <c r="N35" s="296">
        <v>3.4</v>
      </c>
    </row>
    <row r="36" spans="1:16" ht="27" customHeight="1">
      <c r="A36" s="248"/>
      <c r="B36" s="244"/>
      <c r="C36" s="244"/>
      <c r="D36" s="244"/>
      <c r="E36" s="244"/>
      <c r="F36" s="244"/>
      <c r="G36" s="1128" t="s">
        <v>490</v>
      </c>
      <c r="H36" s="1129"/>
      <c r="I36" s="1129"/>
      <c r="J36" s="1130"/>
      <c r="K36" s="294">
        <v>111106</v>
      </c>
      <c r="L36" s="294">
        <v>2762</v>
      </c>
      <c r="M36" s="295">
        <v>3274</v>
      </c>
      <c r="N36" s="296">
        <v>-15.6</v>
      </c>
    </row>
    <row r="37" spans="1:16" ht="13.5" customHeight="1">
      <c r="A37" s="248"/>
      <c r="B37" s="244"/>
      <c r="C37" s="244"/>
      <c r="D37" s="244"/>
      <c r="E37" s="244"/>
      <c r="F37" s="244"/>
      <c r="G37" s="1128" t="s">
        <v>491</v>
      </c>
      <c r="H37" s="1129"/>
      <c r="I37" s="1129"/>
      <c r="J37" s="1130"/>
      <c r="K37" s="294">
        <v>38954</v>
      </c>
      <c r="L37" s="294">
        <v>968</v>
      </c>
      <c r="M37" s="295">
        <v>1387</v>
      </c>
      <c r="N37" s="296">
        <v>-30.2</v>
      </c>
    </row>
    <row r="38" spans="1:16" ht="27" customHeight="1">
      <c r="A38" s="248"/>
      <c r="B38" s="244"/>
      <c r="C38" s="244"/>
      <c r="D38" s="244"/>
      <c r="E38" s="244"/>
      <c r="F38" s="244"/>
      <c r="G38" s="1131" t="s">
        <v>492</v>
      </c>
      <c r="H38" s="1132"/>
      <c r="I38" s="1132"/>
      <c r="J38" s="1133"/>
      <c r="K38" s="297" t="s">
        <v>473</v>
      </c>
      <c r="L38" s="297" t="s">
        <v>473</v>
      </c>
      <c r="M38" s="298">
        <v>7</v>
      </c>
      <c r="N38" s="299" t="s">
        <v>473</v>
      </c>
      <c r="O38" s="293"/>
    </row>
    <row r="39" spans="1:16">
      <c r="A39" s="248"/>
      <c r="B39" s="244"/>
      <c r="C39" s="244"/>
      <c r="D39" s="244"/>
      <c r="E39" s="244"/>
      <c r="F39" s="244"/>
      <c r="G39" s="1131" t="s">
        <v>493</v>
      </c>
      <c r="H39" s="1132"/>
      <c r="I39" s="1132"/>
      <c r="J39" s="1133"/>
      <c r="K39" s="300">
        <v>-74684</v>
      </c>
      <c r="L39" s="300">
        <v>-1857</v>
      </c>
      <c r="M39" s="301">
        <v>-4282</v>
      </c>
      <c r="N39" s="302">
        <v>-56.6</v>
      </c>
      <c r="O39" s="293"/>
    </row>
    <row r="40" spans="1:16" ht="27" customHeight="1">
      <c r="A40" s="248"/>
      <c r="B40" s="244"/>
      <c r="C40" s="244"/>
      <c r="D40" s="244"/>
      <c r="E40" s="244"/>
      <c r="F40" s="244"/>
      <c r="G40" s="1128" t="s">
        <v>494</v>
      </c>
      <c r="H40" s="1129"/>
      <c r="I40" s="1129"/>
      <c r="J40" s="1130"/>
      <c r="K40" s="300">
        <v>-1660345</v>
      </c>
      <c r="L40" s="300">
        <v>-41281</v>
      </c>
      <c r="M40" s="301">
        <v>-54179</v>
      </c>
      <c r="N40" s="302">
        <v>-23.8</v>
      </c>
      <c r="O40" s="293"/>
    </row>
    <row r="41" spans="1:16">
      <c r="A41" s="248"/>
      <c r="B41" s="244"/>
      <c r="C41" s="244"/>
      <c r="D41" s="244"/>
      <c r="E41" s="244"/>
      <c r="F41" s="244"/>
      <c r="G41" s="1134" t="s">
        <v>278</v>
      </c>
      <c r="H41" s="1135"/>
      <c r="I41" s="1135"/>
      <c r="J41" s="1136"/>
      <c r="K41" s="294">
        <v>1271693</v>
      </c>
      <c r="L41" s="300">
        <v>31618</v>
      </c>
      <c r="M41" s="301">
        <v>28861</v>
      </c>
      <c r="N41" s="302">
        <v>9.6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2625910</v>
      </c>
      <c r="J51" s="320">
        <v>60593</v>
      </c>
      <c r="K51" s="321">
        <v>58.3</v>
      </c>
      <c r="L51" s="322">
        <v>76282</v>
      </c>
      <c r="M51" s="323">
        <v>25</v>
      </c>
      <c r="N51" s="324">
        <v>33.299999999999997</v>
      </c>
    </row>
    <row r="52" spans="1:14">
      <c r="A52" s="248"/>
      <c r="B52" s="244"/>
      <c r="C52" s="244"/>
      <c r="D52" s="244"/>
      <c r="E52" s="244"/>
      <c r="F52" s="244"/>
      <c r="G52" s="325"/>
      <c r="H52" s="326" t="s">
        <v>505</v>
      </c>
      <c r="I52" s="327">
        <v>1689262</v>
      </c>
      <c r="J52" s="328">
        <v>38980</v>
      </c>
      <c r="K52" s="329">
        <v>54.8</v>
      </c>
      <c r="L52" s="330">
        <v>41092</v>
      </c>
      <c r="M52" s="331">
        <v>31.8</v>
      </c>
      <c r="N52" s="332">
        <v>23</v>
      </c>
    </row>
    <row r="53" spans="1:14">
      <c r="A53" s="248"/>
      <c r="B53" s="244"/>
      <c r="C53" s="244"/>
      <c r="D53" s="244"/>
      <c r="E53" s="244"/>
      <c r="F53" s="244"/>
      <c r="G53" s="310" t="s">
        <v>506</v>
      </c>
      <c r="H53" s="311"/>
      <c r="I53" s="319">
        <v>2016742</v>
      </c>
      <c r="J53" s="320">
        <v>47703</v>
      </c>
      <c r="K53" s="321">
        <v>-21.3</v>
      </c>
      <c r="L53" s="322">
        <v>78670</v>
      </c>
      <c r="M53" s="323">
        <v>3.1</v>
      </c>
      <c r="N53" s="324">
        <v>-24.4</v>
      </c>
    </row>
    <row r="54" spans="1:14">
      <c r="A54" s="248"/>
      <c r="B54" s="244"/>
      <c r="C54" s="244"/>
      <c r="D54" s="244"/>
      <c r="E54" s="244"/>
      <c r="F54" s="244"/>
      <c r="G54" s="325"/>
      <c r="H54" s="326" t="s">
        <v>505</v>
      </c>
      <c r="I54" s="327">
        <v>918468</v>
      </c>
      <c r="J54" s="328">
        <v>21725</v>
      </c>
      <c r="K54" s="329">
        <v>-44.3</v>
      </c>
      <c r="L54" s="330">
        <v>38094</v>
      </c>
      <c r="M54" s="331">
        <v>-7.3</v>
      </c>
      <c r="N54" s="332">
        <v>-37</v>
      </c>
    </row>
    <row r="55" spans="1:14">
      <c r="A55" s="248"/>
      <c r="B55" s="244"/>
      <c r="C55" s="244"/>
      <c r="D55" s="244"/>
      <c r="E55" s="244"/>
      <c r="F55" s="244"/>
      <c r="G55" s="310" t="s">
        <v>507</v>
      </c>
      <c r="H55" s="311"/>
      <c r="I55" s="319">
        <v>4853632</v>
      </c>
      <c r="J55" s="320">
        <v>119680</v>
      </c>
      <c r="K55" s="321">
        <v>150.9</v>
      </c>
      <c r="L55" s="322">
        <v>67201</v>
      </c>
      <c r="M55" s="323">
        <v>-14.6</v>
      </c>
      <c r="N55" s="324">
        <v>165.5</v>
      </c>
    </row>
    <row r="56" spans="1:14">
      <c r="A56" s="248"/>
      <c r="B56" s="244"/>
      <c r="C56" s="244"/>
      <c r="D56" s="244"/>
      <c r="E56" s="244"/>
      <c r="F56" s="244"/>
      <c r="G56" s="325"/>
      <c r="H56" s="326" t="s">
        <v>505</v>
      </c>
      <c r="I56" s="327">
        <v>1106412</v>
      </c>
      <c r="J56" s="328">
        <v>27282</v>
      </c>
      <c r="K56" s="329">
        <v>25.6</v>
      </c>
      <c r="L56" s="330">
        <v>35210</v>
      </c>
      <c r="M56" s="331">
        <v>-7.6</v>
      </c>
      <c r="N56" s="332">
        <v>33.200000000000003</v>
      </c>
    </row>
    <row r="57" spans="1:14">
      <c r="A57" s="248"/>
      <c r="B57" s="244"/>
      <c r="C57" s="244"/>
      <c r="D57" s="244"/>
      <c r="E57" s="244"/>
      <c r="F57" s="244"/>
      <c r="G57" s="310" t="s">
        <v>508</v>
      </c>
      <c r="H57" s="311"/>
      <c r="I57" s="319">
        <v>10073808</v>
      </c>
      <c r="J57" s="320">
        <v>249704</v>
      </c>
      <c r="K57" s="321">
        <v>108.6</v>
      </c>
      <c r="L57" s="322">
        <v>75709</v>
      </c>
      <c r="M57" s="323">
        <v>12.7</v>
      </c>
      <c r="N57" s="324">
        <v>95.9</v>
      </c>
    </row>
    <row r="58" spans="1:14">
      <c r="A58" s="248"/>
      <c r="B58" s="244"/>
      <c r="C58" s="244"/>
      <c r="D58" s="244"/>
      <c r="E58" s="244"/>
      <c r="F58" s="244"/>
      <c r="G58" s="325"/>
      <c r="H58" s="326" t="s">
        <v>505</v>
      </c>
      <c r="I58" s="327">
        <v>836545</v>
      </c>
      <c r="J58" s="328">
        <v>20736</v>
      </c>
      <c r="K58" s="329">
        <v>-24</v>
      </c>
      <c r="L58" s="330">
        <v>35212</v>
      </c>
      <c r="M58" s="331">
        <v>0</v>
      </c>
      <c r="N58" s="332">
        <v>-24</v>
      </c>
    </row>
    <row r="59" spans="1:14">
      <c r="A59" s="248"/>
      <c r="B59" s="244"/>
      <c r="C59" s="244"/>
      <c r="D59" s="244"/>
      <c r="E59" s="244"/>
      <c r="F59" s="244"/>
      <c r="G59" s="310" t="s">
        <v>509</v>
      </c>
      <c r="H59" s="311"/>
      <c r="I59" s="319">
        <v>33190817</v>
      </c>
      <c r="J59" s="320">
        <v>825211</v>
      </c>
      <c r="K59" s="321">
        <v>230.5</v>
      </c>
      <c r="L59" s="322">
        <v>90961</v>
      </c>
      <c r="M59" s="323">
        <v>20.100000000000001</v>
      </c>
      <c r="N59" s="324">
        <v>210.4</v>
      </c>
    </row>
    <row r="60" spans="1:14">
      <c r="A60" s="248"/>
      <c r="B60" s="244"/>
      <c r="C60" s="244"/>
      <c r="D60" s="244"/>
      <c r="E60" s="244"/>
      <c r="F60" s="244"/>
      <c r="G60" s="325"/>
      <c r="H60" s="326" t="s">
        <v>505</v>
      </c>
      <c r="I60" s="333">
        <v>388009</v>
      </c>
      <c r="J60" s="328">
        <v>9647</v>
      </c>
      <c r="K60" s="329">
        <v>-53.5</v>
      </c>
      <c r="L60" s="330">
        <v>37720</v>
      </c>
      <c r="M60" s="331">
        <v>7.1</v>
      </c>
      <c r="N60" s="332">
        <v>-60.6</v>
      </c>
    </row>
    <row r="61" spans="1:14">
      <c r="A61" s="248"/>
      <c r="B61" s="244"/>
      <c r="C61" s="244"/>
      <c r="D61" s="244"/>
      <c r="E61" s="244"/>
      <c r="F61" s="244"/>
      <c r="G61" s="310" t="s">
        <v>510</v>
      </c>
      <c r="H61" s="334"/>
      <c r="I61" s="335">
        <v>10552182</v>
      </c>
      <c r="J61" s="336">
        <v>260578</v>
      </c>
      <c r="K61" s="337">
        <v>105.4</v>
      </c>
      <c r="L61" s="338">
        <v>77765</v>
      </c>
      <c r="M61" s="339">
        <v>9.3000000000000007</v>
      </c>
      <c r="N61" s="324">
        <v>96.1</v>
      </c>
    </row>
    <row r="62" spans="1:14">
      <c r="A62" s="248"/>
      <c r="B62" s="244"/>
      <c r="C62" s="244"/>
      <c r="D62" s="244"/>
      <c r="E62" s="244"/>
      <c r="F62" s="244"/>
      <c r="G62" s="325"/>
      <c r="H62" s="326" t="s">
        <v>505</v>
      </c>
      <c r="I62" s="327">
        <v>987739</v>
      </c>
      <c r="J62" s="328">
        <v>23674</v>
      </c>
      <c r="K62" s="329">
        <v>-8.3000000000000007</v>
      </c>
      <c r="L62" s="330">
        <v>37466</v>
      </c>
      <c r="M62" s="331">
        <v>4.8</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10.54</v>
      </c>
      <c r="G47" s="12">
        <v>10.94</v>
      </c>
      <c r="H47" s="12">
        <v>27.74</v>
      </c>
      <c r="I47" s="12">
        <v>87.88</v>
      </c>
      <c r="J47" s="13">
        <v>57.75</v>
      </c>
    </row>
    <row r="48" spans="2:10" ht="57.75" customHeight="1">
      <c r="B48" s="14"/>
      <c r="C48" s="1139" t="s">
        <v>4</v>
      </c>
      <c r="D48" s="1139"/>
      <c r="E48" s="1140"/>
      <c r="F48" s="15">
        <v>2.2599999999999998</v>
      </c>
      <c r="G48" s="16">
        <v>4.9400000000000004</v>
      </c>
      <c r="H48" s="16">
        <v>32.979999999999997</v>
      </c>
      <c r="I48" s="16">
        <v>13.15</v>
      </c>
      <c r="J48" s="17">
        <v>33.159999999999997</v>
      </c>
    </row>
    <row r="49" spans="2:10" ht="57.75" customHeight="1" thickBot="1">
      <c r="B49" s="18"/>
      <c r="C49" s="1141" t="s">
        <v>5</v>
      </c>
      <c r="D49" s="1141"/>
      <c r="E49" s="1142"/>
      <c r="F49" s="19">
        <v>1.55</v>
      </c>
      <c r="G49" s="20">
        <v>2.5099999999999998</v>
      </c>
      <c r="H49" s="20">
        <v>42.08</v>
      </c>
      <c r="I49" s="20">
        <v>8.77</v>
      </c>
      <c r="J49" s="21" t="s">
        <v>517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1"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2.2599999999999998</v>
      </c>
      <c r="G34" s="33">
        <v>4.9400000000000004</v>
      </c>
      <c r="H34" s="33">
        <v>32.979999999999997</v>
      </c>
      <c r="I34" s="33">
        <v>13.15</v>
      </c>
      <c r="J34" s="34">
        <v>33.159999999999997</v>
      </c>
      <c r="K34" s="22"/>
      <c r="L34" s="22"/>
      <c r="M34" s="22"/>
      <c r="N34" s="22"/>
      <c r="O34" s="22"/>
      <c r="P34" s="22"/>
    </row>
    <row r="35" spans="1:16" ht="39" customHeight="1">
      <c r="A35" s="22"/>
      <c r="B35" s="35"/>
      <c r="C35" s="1143" t="s">
        <v>519</v>
      </c>
      <c r="D35" s="1144"/>
      <c r="E35" s="1145"/>
      <c r="F35" s="36">
        <v>0.34</v>
      </c>
      <c r="G35" s="37">
        <v>0.03</v>
      </c>
      <c r="H35" s="37">
        <v>0.24</v>
      </c>
      <c r="I35" s="37">
        <v>0.54</v>
      </c>
      <c r="J35" s="38">
        <v>2.44</v>
      </c>
      <c r="K35" s="22"/>
      <c r="L35" s="22"/>
      <c r="M35" s="22"/>
      <c r="N35" s="22"/>
      <c r="O35" s="22"/>
      <c r="P35" s="22"/>
    </row>
    <row r="36" spans="1:16" ht="39" customHeight="1">
      <c r="A36" s="22"/>
      <c r="B36" s="35"/>
      <c r="C36" s="1143" t="s">
        <v>520</v>
      </c>
      <c r="D36" s="1144"/>
      <c r="E36" s="1145"/>
      <c r="F36" s="36">
        <v>2.12</v>
      </c>
      <c r="G36" s="37">
        <v>1.5</v>
      </c>
      <c r="H36" s="37">
        <v>2.4900000000000002</v>
      </c>
      <c r="I36" s="37">
        <v>2.77</v>
      </c>
      <c r="J36" s="38">
        <v>2.21</v>
      </c>
      <c r="K36" s="22"/>
      <c r="L36" s="22"/>
      <c r="M36" s="22"/>
      <c r="N36" s="22"/>
      <c r="O36" s="22"/>
      <c r="P36" s="22"/>
    </row>
    <row r="37" spans="1:16" ht="39" customHeight="1">
      <c r="A37" s="22"/>
      <c r="B37" s="35"/>
      <c r="C37" s="1143" t="s">
        <v>521</v>
      </c>
      <c r="D37" s="1144"/>
      <c r="E37" s="1145"/>
      <c r="F37" s="36">
        <v>0.7</v>
      </c>
      <c r="G37" s="37">
        <v>0.83</v>
      </c>
      <c r="H37" s="37">
        <v>1.39</v>
      </c>
      <c r="I37" s="37">
        <v>0.8</v>
      </c>
      <c r="J37" s="38">
        <v>1.45</v>
      </c>
      <c r="K37" s="22"/>
      <c r="L37" s="22"/>
      <c r="M37" s="22"/>
      <c r="N37" s="22"/>
      <c r="O37" s="22"/>
      <c r="P37" s="22"/>
    </row>
    <row r="38" spans="1:16" ht="39" customHeight="1">
      <c r="A38" s="22"/>
      <c r="B38" s="35"/>
      <c r="C38" s="1143" t="s">
        <v>522</v>
      </c>
      <c r="D38" s="1144"/>
      <c r="E38" s="1145"/>
      <c r="F38" s="36">
        <v>0.2</v>
      </c>
      <c r="G38" s="37">
        <v>0.06</v>
      </c>
      <c r="H38" s="37">
        <v>0.06</v>
      </c>
      <c r="I38" s="37">
        <v>7.0000000000000007E-2</v>
      </c>
      <c r="J38" s="38">
        <v>0.1</v>
      </c>
      <c r="K38" s="22"/>
      <c r="L38" s="22"/>
      <c r="M38" s="22"/>
      <c r="N38" s="22"/>
      <c r="O38" s="22"/>
      <c r="P38" s="22"/>
    </row>
    <row r="39" spans="1:16" ht="39" customHeight="1">
      <c r="A39" s="22"/>
      <c r="B39" s="35"/>
      <c r="C39" s="1143" t="s">
        <v>523</v>
      </c>
      <c r="D39" s="1144"/>
      <c r="E39" s="1145"/>
      <c r="F39" s="36">
        <v>0.03</v>
      </c>
      <c r="G39" s="37">
        <v>0.03</v>
      </c>
      <c r="H39" s="37">
        <v>0.17</v>
      </c>
      <c r="I39" s="37">
        <v>0.02</v>
      </c>
      <c r="J39" s="38">
        <v>0.03</v>
      </c>
      <c r="K39" s="22"/>
      <c r="L39" s="22"/>
      <c r="M39" s="22"/>
      <c r="N39" s="22"/>
      <c r="O39" s="22"/>
      <c r="P39" s="22"/>
    </row>
    <row r="40" spans="1:16" ht="39" customHeight="1">
      <c r="A40" s="22"/>
      <c r="B40" s="35"/>
      <c r="C40" s="1143" t="s">
        <v>524</v>
      </c>
      <c r="D40" s="1144"/>
      <c r="E40" s="1145"/>
      <c r="F40" s="36">
        <v>0.01</v>
      </c>
      <c r="G40" s="37">
        <v>0</v>
      </c>
      <c r="H40" s="37">
        <v>0.01</v>
      </c>
      <c r="I40" s="37">
        <v>0.02</v>
      </c>
      <c r="J40" s="38">
        <v>0.01</v>
      </c>
      <c r="K40" s="22"/>
      <c r="L40" s="22"/>
      <c r="M40" s="22"/>
      <c r="N40" s="22"/>
      <c r="O40" s="22"/>
      <c r="P40" s="22"/>
    </row>
    <row r="41" spans="1:16" ht="39" customHeight="1">
      <c r="A41" s="22"/>
      <c r="B41" s="35"/>
      <c r="C41" s="1143" t="s">
        <v>525</v>
      </c>
      <c r="D41" s="1144"/>
      <c r="E41" s="1145"/>
      <c r="F41" s="36" t="s">
        <v>473</v>
      </c>
      <c r="G41" s="37" t="s">
        <v>473</v>
      </c>
      <c r="H41" s="37" t="s">
        <v>473</v>
      </c>
      <c r="I41" s="37">
        <v>0</v>
      </c>
      <c r="J41" s="38">
        <v>0</v>
      </c>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0.04</v>
      </c>
      <c r="G43" s="42">
        <v>0.05</v>
      </c>
      <c r="H43" s="42">
        <v>0.05</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1912</v>
      </c>
      <c r="L45" s="60">
        <v>1916</v>
      </c>
      <c r="M45" s="60">
        <v>1956</v>
      </c>
      <c r="N45" s="60">
        <v>2100</v>
      </c>
      <c r="O45" s="61">
        <v>2126</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v>10</v>
      </c>
      <c r="N47" s="64">
        <v>10</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431</v>
      </c>
      <c r="L48" s="64">
        <v>562</v>
      </c>
      <c r="M48" s="64">
        <v>738</v>
      </c>
      <c r="N48" s="64">
        <v>754</v>
      </c>
      <c r="O48" s="65">
        <v>730</v>
      </c>
      <c r="P48" s="48"/>
      <c r="Q48" s="48"/>
      <c r="R48" s="48"/>
      <c r="S48" s="48"/>
      <c r="T48" s="48"/>
      <c r="U48" s="48"/>
    </row>
    <row r="49" spans="1:21" ht="30.75" customHeight="1">
      <c r="A49" s="48"/>
      <c r="B49" s="1161"/>
      <c r="C49" s="1162"/>
      <c r="D49" s="62"/>
      <c r="E49" s="1153" t="s">
        <v>16</v>
      </c>
      <c r="F49" s="1153"/>
      <c r="G49" s="1153"/>
      <c r="H49" s="1153"/>
      <c r="I49" s="1153"/>
      <c r="J49" s="1154"/>
      <c r="K49" s="63">
        <v>183</v>
      </c>
      <c r="L49" s="64">
        <v>110</v>
      </c>
      <c r="M49" s="64">
        <v>104</v>
      </c>
      <c r="N49" s="64">
        <v>122</v>
      </c>
      <c r="O49" s="65">
        <v>111</v>
      </c>
      <c r="P49" s="48"/>
      <c r="Q49" s="48"/>
      <c r="R49" s="48"/>
      <c r="S49" s="48"/>
      <c r="T49" s="48"/>
      <c r="U49" s="48"/>
    </row>
    <row r="50" spans="1:21" ht="30.75" customHeight="1">
      <c r="A50" s="48"/>
      <c r="B50" s="1161"/>
      <c r="C50" s="1162"/>
      <c r="D50" s="62"/>
      <c r="E50" s="1153" t="s">
        <v>17</v>
      </c>
      <c r="F50" s="1153"/>
      <c r="G50" s="1153"/>
      <c r="H50" s="1153"/>
      <c r="I50" s="1153"/>
      <c r="J50" s="1154"/>
      <c r="K50" s="63">
        <v>9</v>
      </c>
      <c r="L50" s="64">
        <v>9</v>
      </c>
      <c r="M50" s="64">
        <v>10</v>
      </c>
      <c r="N50" s="64">
        <v>38</v>
      </c>
      <c r="O50" s="65">
        <v>39</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1406</v>
      </c>
      <c r="L52" s="64">
        <v>1530</v>
      </c>
      <c r="M52" s="64">
        <v>1561</v>
      </c>
      <c r="N52" s="64">
        <v>1669</v>
      </c>
      <c r="O52" s="65">
        <v>1735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1139</v>
      </c>
      <c r="L53" s="69">
        <v>1077</v>
      </c>
      <c r="M53" s="69">
        <v>1257</v>
      </c>
      <c r="N53" s="69">
        <v>1355</v>
      </c>
      <c r="O53" s="70">
        <v>1271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2015-11-17T04:55:00Z</cp:lastPrinted>
  <dcterms:created xsi:type="dcterms:W3CDTF">2015-02-17T06:02:22Z</dcterms:created>
  <dcterms:modified xsi:type="dcterms:W3CDTF">2015-11-17T05:09:50Z</dcterms:modified>
</cp:coreProperties>
</file>