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00\財務\財務一般\往復回答\H27年度\財政状況資料集\"/>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C37" i="9"/>
  <c r="CO36" i="9"/>
  <c r="BW36" i="9"/>
  <c r="C36" i="9"/>
  <c r="CO35" i="9"/>
  <c r="BW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AM34" i="9" s="1"/>
  <c r="AM35" i="9" s="1"/>
  <c r="AM36" i="9" s="1"/>
  <c r="AM37" i="9" s="1"/>
  <c r="BE34" i="9" l="1"/>
  <c r="BE35" i="9" s="1"/>
  <c r="BE36" i="9" s="1"/>
</calcChain>
</file>

<file path=xl/sharedStrings.xml><?xml version="1.0" encoding="utf-8"?>
<sst xmlns="http://schemas.openxmlformats.org/spreadsheetml/2006/main" count="970" uniqueCount="540">
  <si>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</si>
  <si>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</si>
  <si>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</si>
  <si>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</si>
  <si>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</si>
  <si>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</si>
  <si>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</si>
  <si>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</si>
  <si>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</si>
  <si>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</si>
  <si>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</si>
  <si>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</si>
  <si>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</si>
  <si>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</si>
  <si>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</si>
  <si>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</si>
  <si>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</si>
  <si>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</si>
  <si>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</si>
  <si>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</si>
  <si>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</si>
  <si>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</si>
  <si>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</si>
  <si>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</si>
  <si>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</si>
  <si>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</si>
  <si>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</si>
  <si>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</si>
  <si>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</si>
  <si>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</si>
  <si>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</si>
  <si>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</si>
  <si>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</si>
  <si>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</si>
  <si>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</si>
  <si>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</si>
  <si>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</si>
  <si>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</si>
  <si>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</si>
  <si>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</si>
  <si>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</si>
  <si>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</si>
  <si>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</si>
  <si>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</si>
  <si>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</si>
  <si>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</si>
  <si>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</si>
  <si>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</si>
  <si>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</si>
  <si>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</si>
  <si>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</si>
  <si>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</si>
  <si>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</si>
  <si>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</si>
  <si>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</si>
  <si>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</si>
  <si>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</si>
  <si>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</si>
  <si>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</si>
  <si>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</si>
  <si>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</si>
  <si>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</si>
  <si>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</si>
  <si>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</si>
  <si>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</si>
  <si>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</si>
  <si>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</si>
  <si>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</si>
  <si>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</si>
  <si>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</si>
  <si>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</si>
  <si>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</si>
  <si>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</si>
  <si>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</si>
  <si>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</si>
  <si>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</si>
  <si>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</si>
  <si>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</si>
  <si>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</si>
  <si>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</si>
  <si>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</si>
  <si>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涌谷町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</si>
  <si>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</si>
  <si>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</si>
  <si>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</si>
  <si>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</si>
  <si>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</si>
  <si>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</si>
  <si>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</si>
  <si>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</si>
  <si>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</si>
  <si>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</si>
  <si>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</si>
  <si>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</si>
  <si>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</si>
  <si>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</si>
  <si>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</si>
  <si>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</si>
  <si>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</si>
  <si>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</si>
  <si>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</si>
  <si>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</si>
  <si>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</si>
  <si>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</si>
  <si>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</si>
  <si>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</si>
  <si>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</si>
  <si>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</si>
  <si>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</si>
  <si>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</si>
  <si>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</si>
  <si>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</si>
  <si>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</si>
  <si>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</si>
  <si>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</si>
  <si>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</si>
  <si>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</si>
  <si>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</si>
  <si>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</si>
  <si>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</si>
  <si>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</si>
  <si>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</si>
  <si>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</si>
  <si>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</si>
  <si>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</si>
  <si>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</si>
  <si>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</si>
  <si>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</si>
  <si>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</si>
  <si>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</si>
  <si>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</si>
  <si>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</si>
  <si>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</si>
  <si>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</si>
  <si>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</si>
  <si>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</si>
  <si>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</si>
  <si>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</si>
  <si>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</si>
  <si>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</si>
  <si>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</si>
  <si>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</si>
  <si>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</si>
  <si>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</si>
  <si>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</si>
  <si>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</si>
  <si>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</si>
  <si>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</si>
  <si>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</si>
  <si>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</si>
  <si>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</si>
  <si>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</si>
  <si>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</si>
  <si>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</si>
  <si>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</si>
  <si>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</si>
  <si>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</si>
  <si>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</si>
  <si>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</si>
  <si>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</si>
  <si>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</si>
  <si>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</si>
  <si>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</si>
  <si>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</si>
  <si>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</si>
  <si>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</si>
  <si>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</si>
  <si>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</si>
  <si>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</si>
  <si>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</si>
  <si>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</si>
  <si>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</si>
  <si>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</si>
  <si>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</si>
  <si>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</si>
  <si>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</si>
  <si>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</si>
  <si>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</si>
  <si>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</si>
  <si>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</si>
  <si>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</si>
  <si>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</si>
  <si>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</si>
  <si>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</si>
  <si>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</si>
  <si>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</si>
  <si>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</si>
  <si>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</si>
  <si>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</si>
  <si>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</si>
  <si>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</si>
  <si>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</si>
  <si>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</si>
  <si>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宮城県涌谷町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</si>
  <si>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</si>
  <si>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</si>
  <si>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</si>
  <si>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</si>
  <si>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</si>
  <si>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</si>
  <si>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</si>
  <si>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</si>
  <si>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</si>
  <si>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</si>
  <si>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</si>
  <si>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</si>
  <si>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</si>
  <si>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</si>
  <si>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</si>
  <si>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</si>
  <si>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</si>
  <si>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</si>
  <si>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</si>
  <si>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</si>
  <si>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</si>
  <si>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</si>
  <si>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</si>
  <si>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</si>
  <si>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</si>
  <si>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</si>
  <si>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</si>
  <si>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</si>
  <si>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</si>
  <si>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</si>
  <si>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</si>
  <si>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</si>
  <si>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</si>
  <si>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</si>
  <si>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</si>
  <si>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</si>
  <si>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</si>
  <si>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</si>
  <si>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</si>
  <si>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</si>
  <si>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</si>
  <si>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</si>
  <si>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</si>
  <si>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</si>
  <si>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</si>
  <si>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</si>
  <si>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</si>
  <si>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</si>
  <si>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</si>
  <si>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</si>
  <si>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</si>
  <si>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</si>
  <si>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</si>
  <si>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</si>
  <si>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</si>
  <si>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</si>
  <si>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</si>
  <si>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</si>
  <si>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</si>
  <si>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</si>
  <si>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</si>
  <si>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</si>
  <si>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</si>
  <si>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</si>
  <si>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</si>
  <si>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</si>
  <si>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</si>
  <si>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</si>
  <si>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</si>
  <si>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</si>
  <si>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</si>
  <si>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</si>
  <si>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</si>
  <si>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</si>
  <si>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</si>
  <si>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</si>
  <si>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</si>
  <si>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</si>
  <si>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</si>
  <si>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</si>
  <si>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</si>
  <si>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</si>
  <si>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</si>
  <si>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</si>
  <si>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</si>
  <si>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</si>
  <si>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</si>
  <si>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</si>
  <si>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</si>
  <si>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</si>
  <si>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</si>
  <si>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</si>
  <si>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</si>
  <si>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</si>
  <si>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</si>
  <si>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</si>
  <si>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</si>
  <si>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</si>
  <si>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</si>
  <si>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</si>
  <si>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</si>
  <si>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</si>
  <si>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</si>
  <si>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</si>
  <si>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</si>
  <si>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</si>
  <si>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</si>
  <si>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</si>
  <si>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</si>
  <si>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</si>
  <si>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</si>
  <si>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</si>
  <si>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</si>
  <si>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</si>
  <si>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</si>
  <si>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</si>
  <si>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</si>
  <si>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</si>
  <si>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</si>
  <si>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</si>
  <si>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</si>
  <si>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</si>
  <si>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</si>
  <si>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</si>
  <si>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</si>
  <si>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</si>
  <si>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</si>
  <si>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</si>
  <si>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</si>
  <si>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</si>
  <si>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</si>
  <si>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</si>
  <si>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</si>
  <si>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</si>
  <si>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</si>
  <si>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</si>
  <si>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</si>
  <si>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</si>
  <si>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</si>
  <si>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</si>
  <si>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</si>
  <si>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</si>
  <si>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</si>
  <si>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</si>
  <si>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</si>
  <si>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</si>
  <si>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</si>
  <si>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</si>
  <si>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</si>
  <si>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宮城県涌谷町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</si>
  <si>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</si>
  <si>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</si>
  <si>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</si>
  <si>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</si>
  <si>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</si>
  <si>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</si>
  <si>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</si>
  <si>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</si>
  <si>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</si>
  <si>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</si>
  <si>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</si>
  <si>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</si>
  <si>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</si>
  <si>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</si>
  <si>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</si>
  <si>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</si>
  <si>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</si>
  <si>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</si>
  <si>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</si>
  <si>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</si>
  <si>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</si>
  <si>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</si>
  <si>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</si>
  <si>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</si>
  <si>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</si>
  <si>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</si>
  <si>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</si>
  <si>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</si>
  <si>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</si>
  <si>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</si>
  <si>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</si>
  <si>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</si>
  <si>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</si>
  <si>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</si>
  <si>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介護保険事業勘定特別会計</t>
    <phoneticPr fontId="5"/>
  </si>
  <si>
    <t>介護支援事業勘定特別会計</t>
    <phoneticPr fontId="5"/>
  </si>
  <si>
    <t>後期高齢者医療保険事業勘定特別会計</t>
    <phoneticPr fontId="5"/>
  </si>
  <si>
    <t>国民健康保険病院事業会計</t>
    <phoneticPr fontId="5"/>
  </si>
  <si>
    <t>法適用企業</t>
    <phoneticPr fontId="5"/>
  </si>
  <si>
    <t>老人保健施設事業会計</t>
    <phoneticPr fontId="5"/>
  </si>
  <si>
    <t>訪問看護ステーション事業会計</t>
    <phoneticPr fontId="5"/>
  </si>
  <si>
    <t>水道事業会計</t>
    <phoneticPr fontId="5"/>
  </si>
  <si>
    <t>公共下水道事業特別会計</t>
    <phoneticPr fontId="5"/>
  </si>
  <si>
    <t>法非適用企業</t>
    <phoneticPr fontId="5"/>
  </si>
  <si>
    <t>農業集落排水事業特別会計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</si>
  <si>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</si>
  <si>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</si>
  <si>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</si>
  <si>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</si>
  <si>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</si>
  <si>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</si>
  <si>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</si>
  <si>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</si>
  <si>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</si>
  <si>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</si>
  <si>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</si>
  <si>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</si>
  <si>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</si>
  <si>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</si>
  <si>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</si>
  <si>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</si>
  <si>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</si>
  <si>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</si>
  <si>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</si>
  <si>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</si>
  <si>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</si>
  <si>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</si>
  <si>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</si>
  <si>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</si>
  <si>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</si>
  <si>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</si>
  <si>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</si>
  <si>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</si>
  <si>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</si>
  <si>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</si>
  <si>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</si>
  <si>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</si>
  <si>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</si>
  <si>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</si>
  <si>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</si>
  <si>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</si>
  <si>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</si>
  <si>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</si>
  <si>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</si>
  <si>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</si>
  <si>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</si>
  <si>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</si>
  <si>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</si>
  <si>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</si>
  <si>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</si>
  <si>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</si>
  <si>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</si>
  <si>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</si>
  <si>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</si>
  <si>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</si>
  <si>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</si>
  <si>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</si>
  <si>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</si>
  <si>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</si>
  <si>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</si>
  <si>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</si>
  <si>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</si>
  <si>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</si>
  <si>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</si>
  <si>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</si>
  <si>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</si>
  <si>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</si>
  <si>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</si>
  <si>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</si>
  <si>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</si>
  <si>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</si>
  <si>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</si>
  <si>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</si>
  <si>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</si>
  <si>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</si>
  <si>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</si>
  <si>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</si>
  <si>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</si>
  <si>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</si>
  <si>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</si>
  <si>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</si>
  <si>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</si>
  <si>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</si>
  <si>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</si>
  <si>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</si>
  <si>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</si>
  <si>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</si>
  <si>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</si>
  <si>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</si>
  <si>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</si>
  <si>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</si>
  <si>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</si>
  <si>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</si>
  <si>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</si>
  <si>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</si>
  <si>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</si>
  <si>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</si>
  <si>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</si>
  <si>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</si>
  <si>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</si>
  <si>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</si>
  <si>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</si>
  <si>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</si>
  <si>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</si>
  <si>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</si>
  <si>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</si>
  <si>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</si>
  <si>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</si>
  <si>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</si>
  <si>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</si>
  <si>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</si>
  <si>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</si>
  <si>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</si>
  <si>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</si>
  <si>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</si>
  <si>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</si>
  <si>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</si>
  <si>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</si>
  <si>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</si>
  <si>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</si>
  <si>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</si>
  <si>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</si>
  <si>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</si>
  <si>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</si>
  <si>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</si>
  <si>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</si>
  <si>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</si>
  <si>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</si>
  <si>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</si>
  <si>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</si>
  <si>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</si>
  <si>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</si>
  <si>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</si>
  <si>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</si>
  <si>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</si>
  <si>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</si>
  <si>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</si>
  <si>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</si>
  <si>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</si>
  <si>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0.00</t>
  </si>
  <si>
    <t>国民健康保険病院事業会計</t>
  </si>
  <si>
    <t>水道事業会計</t>
  </si>
  <si>
    <t>一般会計</t>
  </si>
  <si>
    <t>老人保健施設事業会計</t>
  </si>
  <si>
    <t>訪問看護ステーション事業会計</t>
  </si>
  <si>
    <t>国民健康保険事業勘定特別会計</t>
  </si>
  <si>
    <t>▲ 0.02</t>
  </si>
  <si>
    <t>介護保険事業勘定特別会計</t>
  </si>
  <si>
    <t>公共下水道事業特別会計</t>
  </si>
  <si>
    <t>その他会計（赤字）</t>
  </si>
  <si>
    <t>その他会計（黒字）</t>
  </si>
  <si>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</si>
  <si>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</si>
  <si>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大崎地域広域行政事務組合</t>
    <rPh sb="0" eb="2">
      <t>オオサキ</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</si>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</sst>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57455</c:v>
                </c:pt>
                <c:pt idx="1">
                  <c:v>71812</c:v>
                </c:pt>
                <c:pt idx="2">
                  <c:v>59829</c:v>
                </c:pt>
                <c:pt idx="3">
                  <c:v>70582</c:v>
                </c:pt>
                <c:pt idx="4">
                  <c:v>81990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27191</c:v>
                </c:pt>
                <c:pt idx="1">
                  <c:v>39223</c:v>
                </c:pt>
                <c:pt idx="2">
                  <c:v>7473</c:v>
                </c:pt>
                <c:pt idx="3">
                  <c:v>61091</c:v>
                </c:pt>
                <c:pt idx="4">
                  <c:v>51190</c:v>
                </c:pt>
              </c:numCache>
            </c:numRef>
          </c:val>
          <c:smooth val="0"/>
        </c:ser>
        <c:dLbls>
          <c:showLegendKey val="0"/>
          <c:showVal val="0"/>
          <c:showCatName val="0"/>
          <c:showSerName val="0"/>
          <c:showPercent val="0"/>
          <c:showBubbleSize val="0"/>
        </c:dLbls>
        <c:marker val="1"/>
        <c:smooth val="0"/>
        <c:axId val="364773704"/>
        <c:axId val="364772528"/>
      </c:lineChart>
      <c:catAx>
        <c:axId val="364773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4772528"/>
        <c:crosses val="autoZero"/>
        <c:auto val="1"/>
        <c:lblAlgn val="ctr"/>
        <c:lblOffset val="100"/>
        <c:tickLblSkip val="1"/>
        <c:tickMarkSkip val="1"/>
        <c:noMultiLvlLbl val="0"/>
      </c:catAx>
      <c:valAx>
        <c:axId val="36477252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4773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2.61</c:v>
                </c:pt>
                <c:pt idx="1">
                  <c:v>3.2</c:v>
                </c:pt>
                <c:pt idx="2">
                  <c:v>3.9</c:v>
                </c:pt>
                <c:pt idx="3">
                  <c:v>6.77</c:v>
                </c:pt>
                <c:pt idx="4">
                  <c:v>4.5599999999999996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12.24</c:v>
                </c:pt>
                <c:pt idx="1">
                  <c:v>14.84</c:v>
                </c:pt>
                <c:pt idx="2">
                  <c:v>23.33</c:v>
                </c:pt>
                <c:pt idx="3">
                  <c:v>24.23</c:v>
                </c:pt>
                <c:pt idx="4">
                  <c:v>25.63</c:v>
                </c:pt>
              </c:numCache>
            </c:numRef>
          </c:val>
        </c:ser>
        <c:dLbls>
          <c:showLegendKey val="0"/>
          <c:showVal val="0"/>
          <c:showCatName val="0"/>
          <c:showSerName val="0"/>
          <c:showPercent val="0"/>
          <c:showBubbleSize val="0"/>
        </c:dLbls>
        <c:gapWidth val="250"/>
        <c:overlap val="100"/>
        <c:axId val="364767824"/>
        <c:axId val="364774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0.41</c:v>
                </c:pt>
                <c:pt idx="1">
                  <c:v>3.32</c:v>
                </c:pt>
                <c:pt idx="2">
                  <c:v>8.83</c:v>
                </c:pt>
                <c:pt idx="3">
                  <c:v>3.35</c:v>
                </c:pt>
                <c:pt idx="4">
                  <c:v>0</c:v>
                </c:pt>
              </c:numCache>
            </c:numRef>
          </c:val>
          <c:smooth val="0"/>
        </c:ser>
        <c:dLbls>
          <c:showLegendKey val="0"/>
          <c:showVal val="0"/>
          <c:showCatName val="0"/>
          <c:showSerName val="0"/>
          <c:showPercent val="0"/>
          <c:showBubbleSize val="0"/>
        </c:dLbls>
        <c:marker val="1"/>
        <c:smooth val="0"/>
        <c:axId val="364767824"/>
        <c:axId val="364774096"/>
      </c:lineChart>
      <c:catAx>
        <c:axId val="36476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4774096"/>
        <c:crosses val="autoZero"/>
        <c:auto val="1"/>
        <c:lblAlgn val="ctr"/>
        <c:lblOffset val="100"/>
        <c:tickLblSkip val="1"/>
        <c:tickMarkSkip val="1"/>
        <c:noMultiLvlLbl val="0"/>
      </c:catAx>
      <c:valAx>
        <c:axId val="364774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76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0.94</c:v>
                </c:pt>
                <c:pt idx="2">
                  <c:v>#N/A</c:v>
                </c:pt>
                <c:pt idx="3">
                  <c:v>0.95</c:v>
                </c:pt>
                <c:pt idx="4">
                  <c:v>#N/A</c:v>
                </c:pt>
                <c:pt idx="5">
                  <c:v>1.01</c:v>
                </c:pt>
                <c:pt idx="6">
                  <c:v>#N/A</c:v>
                </c:pt>
                <c:pt idx="7">
                  <c:v>0.89</c:v>
                </c:pt>
                <c:pt idx="8">
                  <c:v>#N/A</c:v>
                </c:pt>
                <c:pt idx="9">
                  <c:v>0.27</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0.05</c:v>
                </c:pt>
                <c:pt idx="2">
                  <c:v>#N/A</c:v>
                </c:pt>
                <c:pt idx="3">
                  <c:v>0.21</c:v>
                </c:pt>
                <c:pt idx="4">
                  <c:v>#N/A</c:v>
                </c:pt>
                <c:pt idx="5">
                  <c:v>0.71</c:v>
                </c:pt>
                <c:pt idx="6">
                  <c:v>#N/A</c:v>
                </c:pt>
                <c:pt idx="7">
                  <c:v>0.36</c:v>
                </c:pt>
                <c:pt idx="8">
                  <c:v>#N/A</c:v>
                </c:pt>
                <c:pt idx="9">
                  <c:v>0.51</c:v>
                </c:pt>
              </c:numCache>
            </c:numRef>
          </c:val>
        </c:ser>
        <c:ser>
          <c:idx val="3"/>
          <c:order val="3"/>
          <c:tx>
            <c:strRef>
              <c:f>データシート!$A$30</c:f>
              <c:strCache>
                <c:ptCount val="1"/>
                <c:pt idx="0">
                  <c:v>介護保険事業勘定特別会計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0.79</c:v>
                </c:pt>
                <c:pt idx="2">
                  <c:v>#N/A</c:v>
                </c:pt>
                <c:pt idx="3">
                  <c:v>0.49</c:v>
                </c:pt>
                <c:pt idx="4">
                  <c:v>#N/A</c:v>
                </c:pt>
                <c:pt idx="5">
                  <c:v>0.28999999999999998</c:v>
                </c:pt>
                <c:pt idx="6">
                  <c:v>#N/A</c:v>
                </c:pt>
                <c:pt idx="7">
                  <c:v>0.68</c:v>
                </c:pt>
                <c:pt idx="8">
                  <c:v>#N/A</c:v>
                </c:pt>
                <c:pt idx="9">
                  <c:v>0.66</c:v>
                </c:pt>
              </c:numCache>
            </c:numRef>
          </c:val>
        </c:ser>
        <c:ser>
          <c:idx val="4"/>
          <c:order val="4"/>
          <c:tx>
            <c:strRef>
              <c:f>データシート!$A$31</c:f>
              <c:strCache>
                <c:ptCount val="1"/>
                <c:pt idx="0">
                  <c:v>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0.69</c:v>
                </c:pt>
                <c:pt idx="2">
                  <c:v>0.02</c:v>
                </c:pt>
                <c:pt idx="3">
                  <c:v>#N/A</c:v>
                </c:pt>
                <c:pt idx="4">
                  <c:v>#N/A</c:v>
                </c:pt>
                <c:pt idx="5">
                  <c:v>1.0900000000000001</c:v>
                </c:pt>
                <c:pt idx="6">
                  <c:v>#N/A</c:v>
                </c:pt>
                <c:pt idx="7">
                  <c:v>2.69</c:v>
                </c:pt>
                <c:pt idx="8">
                  <c:v>#N/A</c:v>
                </c:pt>
                <c:pt idx="9">
                  <c:v>1.58</c:v>
                </c:pt>
              </c:numCache>
            </c:numRef>
          </c:val>
        </c:ser>
        <c:ser>
          <c:idx val="5"/>
          <c:order val="5"/>
          <c:tx>
            <c:strRef>
              <c:f>データシート!$A$32</c:f>
              <c:strCache>
                <c:ptCount val="1"/>
                <c:pt idx="0">
                  <c:v>訪問看護ステーション事業会計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1.6</c:v>
                </c:pt>
                <c:pt idx="2">
                  <c:v>#N/A</c:v>
                </c:pt>
                <c:pt idx="3">
                  <c:v>1.62</c:v>
                </c:pt>
                <c:pt idx="4">
                  <c:v>#N/A</c:v>
                </c:pt>
                <c:pt idx="5">
                  <c:v>1.58</c:v>
                </c:pt>
                <c:pt idx="6">
                  <c:v>#N/A</c:v>
                </c:pt>
                <c:pt idx="7">
                  <c:v>1.8</c:v>
                </c:pt>
                <c:pt idx="8">
                  <c:v>#N/A</c:v>
                </c:pt>
                <c:pt idx="9">
                  <c:v>1.9</c:v>
                </c:pt>
              </c:numCache>
            </c:numRef>
          </c:val>
        </c:ser>
        <c:ser>
          <c:idx val="6"/>
          <c:order val="6"/>
          <c:tx>
            <c:strRef>
              <c:f>データシート!$A$33</c:f>
              <c:strCache>
                <c:ptCount val="1"/>
                <c:pt idx="0">
                  <c:v>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2.04</c:v>
                </c:pt>
                <c:pt idx="2">
                  <c:v>#N/A</c:v>
                </c:pt>
                <c:pt idx="3">
                  <c:v>2.2999999999999998</c:v>
                </c:pt>
                <c:pt idx="4">
                  <c:v>#N/A</c:v>
                </c:pt>
                <c:pt idx="5">
                  <c:v>2.99</c:v>
                </c:pt>
                <c:pt idx="6">
                  <c:v>#N/A</c:v>
                </c:pt>
                <c:pt idx="7">
                  <c:v>2.85</c:v>
                </c:pt>
                <c:pt idx="8">
                  <c:v>#N/A</c:v>
                </c:pt>
                <c:pt idx="9">
                  <c:v>2.93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2.59</c:v>
                </c:pt>
                <c:pt idx="2">
                  <c:v>#N/A</c:v>
                </c:pt>
                <c:pt idx="3">
                  <c:v>3.2</c:v>
                </c:pt>
                <c:pt idx="4">
                  <c:v>#N/A</c:v>
                </c:pt>
                <c:pt idx="5">
                  <c:v>3.9</c:v>
                </c:pt>
                <c:pt idx="6">
                  <c:v>#N/A</c:v>
                </c:pt>
                <c:pt idx="7">
                  <c:v>6.77</c:v>
                </c:pt>
                <c:pt idx="8">
                  <c:v>#N/A</c:v>
                </c:pt>
                <c:pt idx="9">
                  <c:v>4.5599999999999996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7.28</c:v>
                </c:pt>
                <c:pt idx="2">
                  <c:v>#N/A</c:v>
                </c:pt>
                <c:pt idx="3">
                  <c:v>6.45</c:v>
                </c:pt>
                <c:pt idx="4">
                  <c:v>#N/A</c:v>
                </c:pt>
                <c:pt idx="5">
                  <c:v>5.61</c:v>
                </c:pt>
                <c:pt idx="6">
                  <c:v>#N/A</c:v>
                </c:pt>
                <c:pt idx="7">
                  <c:v>6.06</c:v>
                </c:pt>
                <c:pt idx="8">
                  <c:v>#N/A</c:v>
                </c:pt>
                <c:pt idx="9">
                  <c:v>6.14</c:v>
                </c:pt>
              </c:numCache>
            </c:numRef>
          </c:val>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9.26</c:v>
                </c:pt>
                <c:pt idx="2">
                  <c:v>#N/A</c:v>
                </c:pt>
                <c:pt idx="3">
                  <c:v>10.25</c:v>
                </c:pt>
                <c:pt idx="4">
                  <c:v>#N/A</c:v>
                </c:pt>
                <c:pt idx="5">
                  <c:v>10.48</c:v>
                </c:pt>
                <c:pt idx="6">
                  <c:v>#N/A</c:v>
                </c:pt>
                <c:pt idx="7">
                  <c:v>9.57</c:v>
                </c:pt>
                <c:pt idx="8">
                  <c:v>#N/A</c:v>
                </c:pt>
                <c:pt idx="9">
                  <c:v>8.06</c:v>
                </c:pt>
              </c:numCache>
            </c:numRef>
          </c:val>
        </c:ser>
        <c:dLbls>
          <c:showLegendKey val="0"/>
          <c:showVal val="0"/>
          <c:showCatName val="0"/>
          <c:showSerName val="0"/>
          <c:showPercent val="0"/>
          <c:showBubbleSize val="0"/>
        </c:dLbls>
        <c:gapWidth val="150"/>
        <c:overlap val="100"/>
        <c:axId val="364776840"/>
        <c:axId val="364772920"/>
      </c:barChart>
      <c:catAx>
        <c:axId val="364776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4772920"/>
        <c:crosses val="autoZero"/>
        <c:auto val="1"/>
        <c:lblAlgn val="ctr"/>
        <c:lblOffset val="100"/>
        <c:tickLblSkip val="1"/>
        <c:tickMarkSkip val="1"/>
        <c:noMultiLvlLbl val="0"/>
      </c:catAx>
      <c:valAx>
        <c:axId val="364772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776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820</c:v>
                </c:pt>
                <c:pt idx="5">
                  <c:v>749</c:v>
                </c:pt>
                <c:pt idx="8">
                  <c:v>724</c:v>
                </c:pt>
                <c:pt idx="11">
                  <c:v>738</c:v>
                </c:pt>
                <c:pt idx="14">
                  <c:v>792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c:v>
                </c:pt>
                <c:pt idx="3">
                  <c:v>4</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160</c:v>
                </c:pt>
                <c:pt idx="3">
                  <c:v>147</c:v>
                </c:pt>
                <c:pt idx="6">
                  <c:v>116</c:v>
                </c:pt>
                <c:pt idx="9">
                  <c:v>99</c:v>
                </c:pt>
                <c:pt idx="12">
                  <c:v>126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387</c:v>
                </c:pt>
                <c:pt idx="3">
                  <c:v>425</c:v>
                </c:pt>
                <c:pt idx="6">
                  <c:v>351</c:v>
                </c:pt>
                <c:pt idx="9">
                  <c:v>358</c:v>
                </c:pt>
                <c:pt idx="12">
                  <c:v>342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762</c:v>
                </c:pt>
                <c:pt idx="3">
                  <c:v>676</c:v>
                </c:pt>
                <c:pt idx="6">
                  <c:v>679</c:v>
                </c:pt>
                <c:pt idx="9">
                  <c:v>647</c:v>
                </c:pt>
                <c:pt idx="12">
                  <c:v>682</c:v>
                </c:pt>
              </c:numCache>
            </c:numRef>
          </c:val>
        </c:ser>
        <c:dLbls>
          <c:showLegendKey val="0"/>
          <c:showVal val="0"/>
          <c:showCatName val="0"/>
          <c:showSerName val="0"/>
          <c:showPercent val="0"/>
          <c:showBubbleSize val="0"/>
        </c:dLbls>
        <c:gapWidth val="100"/>
        <c:overlap val="100"/>
        <c:axId val="364770176"/>
        <c:axId val="364767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493</c:v>
                </c:pt>
                <c:pt idx="2">
                  <c:v>#N/A</c:v>
                </c:pt>
                <c:pt idx="3">
                  <c:v>#N/A</c:v>
                </c:pt>
                <c:pt idx="4">
                  <c:v>503</c:v>
                </c:pt>
                <c:pt idx="5">
                  <c:v>#N/A</c:v>
                </c:pt>
                <c:pt idx="6">
                  <c:v>#N/A</c:v>
                </c:pt>
                <c:pt idx="7">
                  <c:v>425</c:v>
                </c:pt>
                <c:pt idx="8">
                  <c:v>#N/A</c:v>
                </c:pt>
                <c:pt idx="9">
                  <c:v>#N/A</c:v>
                </c:pt>
                <c:pt idx="10">
                  <c:v>369</c:v>
                </c:pt>
                <c:pt idx="11">
                  <c:v>#N/A</c:v>
                </c:pt>
                <c:pt idx="12">
                  <c:v>#N/A</c:v>
                </c:pt>
                <c:pt idx="13">
                  <c:v>361</c:v>
                </c:pt>
                <c:pt idx="14">
                  <c:v>#N/A</c:v>
                </c:pt>
              </c:numCache>
            </c:numRef>
          </c:val>
          <c:smooth val="0"/>
        </c:ser>
        <c:dLbls>
          <c:showLegendKey val="0"/>
          <c:showVal val="0"/>
          <c:showCatName val="0"/>
          <c:showSerName val="0"/>
          <c:showPercent val="0"/>
          <c:showBubbleSize val="0"/>
        </c:dLbls>
        <c:marker val="1"/>
        <c:smooth val="0"/>
        <c:axId val="364770176"/>
        <c:axId val="364767432"/>
      </c:lineChart>
      <c:catAx>
        <c:axId val="36477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4767432"/>
        <c:crosses val="autoZero"/>
        <c:auto val="1"/>
        <c:lblAlgn val="ctr"/>
        <c:lblOffset val="100"/>
        <c:tickLblSkip val="1"/>
        <c:tickMarkSkip val="1"/>
        <c:noMultiLvlLbl val="0"/>
      </c:catAx>
      <c:valAx>
        <c:axId val="364767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77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9116</c:v>
                </c:pt>
                <c:pt idx="5">
                  <c:v>8885</c:v>
                </c:pt>
                <c:pt idx="8">
                  <c:v>8702</c:v>
                </c:pt>
                <c:pt idx="11">
                  <c:v>8585</c:v>
                </c:pt>
                <c:pt idx="14">
                  <c:v>8419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232</c:v>
                </c:pt>
                <c:pt idx="5">
                  <c:v>249</c:v>
                </c:pt>
                <c:pt idx="8">
                  <c:v>281</c:v>
                </c:pt>
                <c:pt idx="11">
                  <c:v>338</c:v>
                </c:pt>
                <c:pt idx="14">
                  <c:v>358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1269</c:v>
                </c:pt>
                <c:pt idx="5">
                  <c:v>1384</c:v>
                </c:pt>
                <c:pt idx="8">
                  <c:v>1898</c:v>
                </c:pt>
                <c:pt idx="11">
                  <c:v>1950</c:v>
                </c:pt>
                <c:pt idx="14">
                  <c:v>2097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953</c:v>
                </c:pt>
                <c:pt idx="3">
                  <c:v>740</c:v>
                </c:pt>
                <c:pt idx="6">
                  <c:v>699</c:v>
                </c:pt>
                <c:pt idx="9">
                  <c:v>604</c:v>
                </c:pt>
                <c:pt idx="12">
                  <c:v>522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596</c:v>
                </c:pt>
                <c:pt idx="3">
                  <c:v>552</c:v>
                </c:pt>
                <c:pt idx="6">
                  <c:v>543</c:v>
                </c:pt>
                <c:pt idx="9">
                  <c:v>558</c:v>
                </c:pt>
                <c:pt idx="12">
                  <c:v>774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6526</c:v>
                </c:pt>
                <c:pt idx="3">
                  <c:v>6462</c:v>
                </c:pt>
                <c:pt idx="6">
                  <c:v>5705</c:v>
                </c:pt>
                <c:pt idx="9">
                  <c:v>5448</c:v>
                </c:pt>
                <c:pt idx="12">
                  <c:v>5082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19</c:v>
                </c:pt>
                <c:pt idx="3">
                  <c:v>16</c:v>
                </c:pt>
                <c:pt idx="6">
                  <c:v>13</c:v>
                </c:pt>
                <c:pt idx="9">
                  <c:v>10</c:v>
                </c:pt>
                <c:pt idx="12">
                  <c:v>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6479</c:v>
                </c:pt>
                <c:pt idx="3">
                  <c:v>6499</c:v>
                </c:pt>
                <c:pt idx="6">
                  <c:v>6327</c:v>
                </c:pt>
                <c:pt idx="9">
                  <c:v>6540</c:v>
                </c:pt>
                <c:pt idx="12">
                  <c:v>6552</c:v>
                </c:pt>
              </c:numCache>
            </c:numRef>
          </c:val>
        </c:ser>
        <c:dLbls>
          <c:showLegendKey val="0"/>
          <c:showVal val="0"/>
          <c:showCatName val="0"/>
          <c:showSerName val="0"/>
          <c:showPercent val="0"/>
          <c:showBubbleSize val="0"/>
        </c:dLbls>
        <c:gapWidth val="100"/>
        <c:overlap val="100"/>
        <c:axId val="364778016"/>
        <c:axId val="364769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3957</c:v>
                </c:pt>
                <c:pt idx="2">
                  <c:v>#N/A</c:v>
                </c:pt>
                <c:pt idx="3">
                  <c:v>#N/A</c:v>
                </c:pt>
                <c:pt idx="4">
                  <c:v>3751</c:v>
                </c:pt>
                <c:pt idx="5">
                  <c:v>#N/A</c:v>
                </c:pt>
                <c:pt idx="6">
                  <c:v>#N/A</c:v>
                </c:pt>
                <c:pt idx="7">
                  <c:v>2407</c:v>
                </c:pt>
                <c:pt idx="8">
                  <c:v>#N/A</c:v>
                </c:pt>
                <c:pt idx="9">
                  <c:v>#N/A</c:v>
                </c:pt>
                <c:pt idx="10">
                  <c:v>2287</c:v>
                </c:pt>
                <c:pt idx="11">
                  <c:v>#N/A</c:v>
                </c:pt>
                <c:pt idx="12">
                  <c:v>#N/A</c:v>
                </c:pt>
                <c:pt idx="13">
                  <c:v>2061</c:v>
                </c:pt>
                <c:pt idx="14">
                  <c:v>#N/A</c:v>
                </c:pt>
              </c:numCache>
            </c:numRef>
          </c:val>
          <c:smooth val="0"/>
        </c:ser>
        <c:dLbls>
          <c:showLegendKey val="0"/>
          <c:showVal val="0"/>
          <c:showCatName val="0"/>
          <c:showSerName val="0"/>
          <c:showPercent val="0"/>
          <c:showBubbleSize val="0"/>
        </c:dLbls>
        <c:marker val="1"/>
        <c:smooth val="0"/>
        <c:axId val="364778016"/>
        <c:axId val="364769784"/>
      </c:lineChart>
      <c:catAx>
        <c:axId val="36477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4769784"/>
        <c:crosses val="autoZero"/>
        <c:auto val="1"/>
        <c:lblAlgn val="ctr"/>
        <c:lblOffset val="100"/>
        <c:tickLblSkip val="1"/>
        <c:tickMarkSkip val="1"/>
        <c:noMultiLvlLbl val="0"/>
      </c:catAx>
      <c:valAx>
        <c:axId val="364769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477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宮城県涌谷町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17,380
17,335
82.08
8,883,187
7,786,307
219,384
4,811,378
6,551,715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51.0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・地方税においては、前年比</a:t>
          </a:r>
          <a:r>
            <a:rPr kumimoji="1" lang="en-US" altLang="ja-JP" sz="1100">
              <a:latin typeface="ＭＳ Ｐゴシック"/>
            </a:rPr>
            <a:t>3.0</a:t>
          </a:r>
          <a:r>
            <a:rPr kumimoji="1" lang="ja-JP" altLang="en-US" sz="1100">
              <a:latin typeface="ＭＳ Ｐゴシック"/>
            </a:rPr>
            <a:t>％の伸びとなっているものの、類似団体平均を大きく下回っている。平成</a:t>
          </a:r>
          <a:r>
            <a:rPr kumimoji="1" lang="en-US" altLang="ja-JP" sz="1100">
              <a:latin typeface="ＭＳ Ｐゴシック"/>
            </a:rPr>
            <a:t>22</a:t>
          </a:r>
          <a:r>
            <a:rPr kumimoji="1" lang="ja-JP" altLang="en-US" sz="1100">
              <a:latin typeface="ＭＳ Ｐゴシック"/>
            </a:rPr>
            <a:t>年度から低い数値で推移しており、財政力の脆弱化がうかがえる。財政力指数が低いということは、自主財源の割合が低いということでもある。本町の人口は減少が続いており、平成</a:t>
          </a:r>
          <a:r>
            <a:rPr kumimoji="1" lang="en-US" altLang="ja-JP" sz="1100">
              <a:latin typeface="ＭＳ Ｐゴシック"/>
            </a:rPr>
            <a:t>27</a:t>
          </a:r>
          <a:r>
            <a:rPr kumimoji="1" lang="ja-JP" altLang="en-US" sz="1100">
              <a:latin typeface="ＭＳ Ｐゴシック"/>
            </a:rPr>
            <a:t>年には</a:t>
          </a:r>
          <a:r>
            <a:rPr kumimoji="1" lang="en-US" altLang="ja-JP" sz="1100">
              <a:latin typeface="ＭＳ Ｐゴシック"/>
            </a:rPr>
            <a:t>16,320</a:t>
          </a:r>
          <a:r>
            <a:rPr kumimoji="1" lang="ja-JP" altLang="en-US" sz="1100">
              <a:latin typeface="ＭＳ Ｐゴシック"/>
            </a:rPr>
            <a:t>人程度になると予想される。高齢化率については、</a:t>
          </a:r>
          <a:r>
            <a:rPr kumimoji="1" lang="en-US" altLang="ja-JP" sz="1100">
              <a:latin typeface="ＭＳ Ｐゴシック"/>
            </a:rPr>
            <a:t>29.6</a:t>
          </a:r>
          <a:r>
            <a:rPr kumimoji="1" lang="ja-JP" altLang="en-US" sz="1100">
              <a:latin typeface="ＭＳ Ｐゴシック"/>
            </a:rPr>
            <a:t>％（平成</a:t>
          </a:r>
          <a:r>
            <a:rPr kumimoji="1" lang="en-US" altLang="ja-JP" sz="1100">
              <a:latin typeface="ＭＳ Ｐゴシック"/>
            </a:rPr>
            <a:t>26</a:t>
          </a:r>
          <a:r>
            <a:rPr kumimoji="1" lang="ja-JP" altLang="en-US" sz="1100">
              <a:latin typeface="ＭＳ Ｐゴシック"/>
            </a:rPr>
            <a:t>年</a:t>
          </a:r>
          <a:r>
            <a:rPr kumimoji="1" lang="en-US" altLang="ja-JP" sz="1100">
              <a:latin typeface="ＭＳ Ｐゴシック"/>
            </a:rPr>
            <a:t>3</a:t>
          </a:r>
          <a:r>
            <a:rPr kumimoji="1" lang="ja-JP" altLang="en-US" sz="1100">
              <a:latin typeface="ＭＳ Ｐゴシック"/>
            </a:rPr>
            <a:t>月</a:t>
          </a:r>
          <a:r>
            <a:rPr kumimoji="1" lang="en-US" altLang="ja-JP" sz="1100">
              <a:latin typeface="ＭＳ Ｐゴシック"/>
            </a:rPr>
            <a:t>31</a:t>
          </a:r>
          <a:r>
            <a:rPr kumimoji="1" lang="ja-JP" altLang="en-US" sz="1100">
              <a:latin typeface="ＭＳ Ｐゴシック"/>
            </a:rPr>
            <a:t>日現在）である。総合計画の実現に向けて、若者定住対策を重点的に進めるとともに、町税の徴収強化とｺﾝﾋﾞﾆ対応収納の導入により納付環境改善による徴収率の向上を図る。</a:t>
          </a:r>
          <a:endParaRPr kumimoji="1" lang="en-US" altLang="ja-JP" sz="1100">
            <a:latin typeface="ＭＳ Ｐゴシック"/>
          </a:endParaRPr>
        </a:p>
        <a:p>
          <a:r>
            <a:rPr kumimoji="1" lang="ja-JP" altLang="en-US" sz="1100">
              <a:latin typeface="ＭＳ Ｐゴシック"/>
            </a:rPr>
            <a:t>また、建設事業については、総合計画や事業費及び事業内容を考慮した優先順位による年次計画の策定を図る。</a:t>
          </a:r>
          <a:endParaRPr kumimoji="1" lang="en-US" altLang="ja-JP" sz="11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13758</xdr:rowOff>
    </xdr:to>
    <xdr:cxnSp macro="">
      <xdr:nvCxnSpPr>
        <xdr:cNvPr id="63" name="直線コネクタ 62"/>
        <xdr:cNvCxnSpPr/>
      </xdr:nvCxnSpPr>
      <xdr:spPr>
        <a:xfrm flipV="1">
          <a:off x="4953000" y="6220883"/>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8" name="直線コネクタ 67"/>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9"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135467</xdr:rowOff>
    </xdr:to>
    <xdr:cxnSp macro="">
      <xdr:nvCxnSpPr>
        <xdr:cNvPr id="71" name="直線コネクタ 70"/>
        <xdr:cNvCxnSpPr/>
      </xdr:nvCxnSpPr>
      <xdr:spPr>
        <a:xfrm>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115358</xdr:rowOff>
    </xdr:to>
    <xdr:cxnSp macro="">
      <xdr:nvCxnSpPr>
        <xdr:cNvPr id="74" name="直線コネクタ 73"/>
        <xdr:cNvCxnSpPr/>
      </xdr:nvCxnSpPr>
      <xdr:spPr>
        <a:xfrm>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5" name="フローチャート : 判断 74"/>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6" name="テキスト ボックス 75"/>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95250</xdr:rowOff>
    </xdr:to>
    <xdr:cxnSp macro="">
      <xdr:nvCxnSpPr>
        <xdr:cNvPr id="77" name="直線コネクタ 76"/>
        <xdr:cNvCxnSpPr/>
      </xdr:nvCxnSpPr>
      <xdr:spPr>
        <a:xfrm>
          <a:off x="1447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166158</xdr:rowOff>
    </xdr:from>
    <xdr:to>
      <xdr:col>3</xdr:col>
      <xdr:colOff>330200</xdr:colOff>
      <xdr:row>42</xdr:row>
      <xdr:rowOff>96308</xdr:rowOff>
    </xdr:to>
    <xdr:sp macro="" textlink="">
      <xdr:nvSpPr>
        <xdr:cNvPr id="78" name="フローチャート : 判断 77"/>
        <xdr:cNvSpPr/>
      </xdr:nvSpPr>
      <xdr:spPr>
        <a:xfrm>
          <a:off x="2286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106485</xdr:rowOff>
    </xdr:from>
    <xdr:ext cx="762000" cy="259045"/>
    <xdr:sp macro="" textlink="">
      <xdr:nvSpPr>
        <xdr:cNvPr id="79" name="テキスト ボックス 78"/>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125942</xdr:rowOff>
    </xdr:from>
    <xdr:to>
      <xdr:col>2</xdr:col>
      <xdr:colOff>127000</xdr:colOff>
      <xdr:row>42</xdr:row>
      <xdr:rowOff>56092</xdr:rowOff>
    </xdr:to>
    <xdr:sp macro="" textlink="">
      <xdr:nvSpPr>
        <xdr:cNvPr id="80" name="フローチャート : 判断 79"/>
        <xdr:cNvSpPr/>
      </xdr:nvSpPr>
      <xdr:spPr>
        <a:xfrm>
          <a:off x="1397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66269</xdr:rowOff>
    </xdr:from>
    <xdr:ext cx="762000" cy="259045"/>
    <xdr:sp macro="" textlink="">
      <xdr:nvSpPr>
        <xdr:cNvPr id="81" name="テキスト ボックス 80"/>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1" name="円/楕円 90"/>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2" name="テキスト ボックス 91"/>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・値が低いほど、独自政策のために使える一般財源が多いことを示すが、当町においては</a:t>
          </a:r>
          <a:r>
            <a:rPr lang="en-US" altLang="ja-JP" sz="1200" b="0" i="0" baseline="0">
              <a:solidFill>
                <a:schemeClr val="dk1"/>
              </a:solidFill>
              <a:effectLst/>
              <a:latin typeface="+mn-lt"/>
              <a:ea typeface="+mn-ea"/>
              <a:cs typeface="+mn-cs"/>
            </a:rPr>
            <a:t>24</a:t>
          </a:r>
          <a:r>
            <a:rPr lang="ja-JP" altLang="ja-JP" sz="1200" b="0" i="0" baseline="0">
              <a:solidFill>
                <a:schemeClr val="dk1"/>
              </a:solidFill>
              <a:effectLst/>
              <a:latin typeface="+mn-lt"/>
              <a:ea typeface="+mn-ea"/>
              <a:cs typeface="+mn-cs"/>
            </a:rPr>
            <a:t>年度に対して</a:t>
          </a:r>
          <a:r>
            <a:rPr lang="en-US" altLang="ja-JP" sz="1200" b="0" i="0" baseline="0">
              <a:solidFill>
                <a:schemeClr val="dk1"/>
              </a:solidFill>
              <a:effectLst/>
              <a:latin typeface="+mn-lt"/>
              <a:ea typeface="+mn-ea"/>
              <a:cs typeface="+mn-cs"/>
            </a:rPr>
            <a:t>5.5</a:t>
          </a:r>
          <a:r>
            <a:rPr lang="ja-JP" altLang="ja-JP" sz="1200" b="0" i="0" baseline="0">
              <a:solidFill>
                <a:schemeClr val="dk1"/>
              </a:solidFill>
              <a:effectLst/>
              <a:latin typeface="+mn-lt"/>
              <a:ea typeface="+mn-ea"/>
              <a:cs typeface="+mn-cs"/>
            </a:rPr>
            <a:t>ポイントの</a:t>
          </a:r>
          <a:r>
            <a:rPr lang="ja-JP" altLang="en-US" sz="1200" b="0" i="0" baseline="0">
              <a:solidFill>
                <a:schemeClr val="dk1"/>
              </a:solidFill>
              <a:effectLst/>
              <a:latin typeface="+mn-lt"/>
              <a:ea typeface="+mn-ea"/>
              <a:cs typeface="+mn-cs"/>
            </a:rPr>
            <a:t>大幅な増</a:t>
          </a:r>
          <a:r>
            <a:rPr lang="ja-JP" altLang="ja-JP" sz="1200" b="0" i="0" baseline="0">
              <a:solidFill>
                <a:schemeClr val="dk1"/>
              </a:solidFill>
              <a:effectLst/>
              <a:latin typeface="+mn-lt"/>
              <a:ea typeface="+mn-ea"/>
              <a:cs typeface="+mn-cs"/>
            </a:rPr>
            <a:t>となり、</a:t>
          </a:r>
          <a:r>
            <a:rPr lang="ja-JP" altLang="en-US" sz="1200" b="0" i="0" baseline="0">
              <a:solidFill>
                <a:schemeClr val="dk1"/>
              </a:solidFill>
              <a:effectLst/>
              <a:latin typeface="+mn-lt"/>
              <a:ea typeface="+mn-ea"/>
              <a:cs typeface="+mn-cs"/>
            </a:rPr>
            <a:t>財政の硬直化を表している</a:t>
          </a:r>
          <a:r>
            <a:rPr lang="ja-JP" altLang="ja-JP" sz="1200" b="0" i="0" baseline="0">
              <a:solidFill>
                <a:schemeClr val="dk1"/>
              </a:solidFill>
              <a:effectLst/>
              <a:latin typeface="+mn-lt"/>
              <a:ea typeface="+mn-ea"/>
              <a:cs typeface="+mn-cs"/>
            </a:rPr>
            <a:t>。</a:t>
          </a:r>
          <a:r>
            <a:rPr lang="en-US" altLang="ja-JP" sz="1200" b="0" i="0" baseline="0">
              <a:solidFill>
                <a:schemeClr val="dk1"/>
              </a:solidFill>
              <a:effectLst/>
              <a:latin typeface="+mn-lt"/>
              <a:ea typeface="+mn-ea"/>
              <a:cs typeface="+mn-cs"/>
            </a:rPr>
            <a:t>25</a:t>
          </a:r>
          <a:r>
            <a:rPr lang="ja-JP" altLang="en-US" sz="1200" b="0" i="0" baseline="0">
              <a:solidFill>
                <a:schemeClr val="dk1"/>
              </a:solidFill>
              <a:effectLst/>
              <a:latin typeface="+mn-lt"/>
              <a:ea typeface="+mn-ea"/>
              <a:cs typeface="+mn-cs"/>
            </a:rPr>
            <a:t>年度決算に</a:t>
          </a:r>
          <a:r>
            <a:rPr lang="ja-JP" altLang="ja-JP" sz="1200" b="0" i="0" baseline="0">
              <a:solidFill>
                <a:schemeClr val="dk1"/>
              </a:solidFill>
              <a:effectLst/>
              <a:latin typeface="+mn-lt"/>
              <a:ea typeface="+mn-ea"/>
              <a:cs typeface="+mn-cs"/>
            </a:rPr>
            <a:t>おいては、</a:t>
          </a:r>
          <a:r>
            <a:rPr lang="ja-JP" altLang="en-US" sz="1200" b="0" i="0" baseline="0">
              <a:solidFill>
                <a:schemeClr val="dk1"/>
              </a:solidFill>
              <a:effectLst/>
              <a:latin typeface="+mn-lt"/>
              <a:ea typeface="+mn-ea"/>
              <a:cs typeface="+mn-cs"/>
            </a:rPr>
            <a:t>人件費を除く</a:t>
          </a:r>
          <a:r>
            <a:rPr lang="ja-JP" altLang="ja-JP" sz="1200" b="0" i="0" baseline="0">
              <a:solidFill>
                <a:schemeClr val="dk1"/>
              </a:solidFill>
              <a:effectLst/>
              <a:latin typeface="+mn-lt"/>
              <a:ea typeface="+mn-ea"/>
              <a:cs typeface="+mn-cs"/>
            </a:rPr>
            <a:t>全て</a:t>
          </a:r>
          <a:r>
            <a:rPr lang="ja-JP" altLang="en-US" sz="1200" b="0" i="0" baseline="0">
              <a:solidFill>
                <a:schemeClr val="dk1"/>
              </a:solidFill>
              <a:effectLst/>
              <a:latin typeface="+mn-lt"/>
              <a:ea typeface="+mn-ea"/>
              <a:cs typeface="+mn-cs"/>
            </a:rPr>
            <a:t>の区分</a:t>
          </a:r>
          <a:r>
            <a:rPr lang="ja-JP" altLang="ja-JP" sz="1200" b="0" i="0" baseline="0">
              <a:solidFill>
                <a:schemeClr val="dk1"/>
              </a:solidFill>
              <a:effectLst/>
              <a:latin typeface="+mn-lt"/>
              <a:ea typeface="+mn-ea"/>
              <a:cs typeface="+mn-cs"/>
            </a:rPr>
            <a:t>において</a:t>
          </a:r>
          <a:r>
            <a:rPr lang="ja-JP" altLang="en-US" sz="1200" b="0" i="0" baseline="0">
              <a:solidFill>
                <a:schemeClr val="dk1"/>
              </a:solidFill>
              <a:effectLst/>
              <a:latin typeface="+mn-lt"/>
              <a:ea typeface="+mn-ea"/>
              <a:cs typeface="+mn-cs"/>
            </a:rPr>
            <a:t>増</a:t>
          </a:r>
          <a:r>
            <a:rPr lang="ja-JP" altLang="ja-JP" sz="1200" b="0" i="0" baseline="0">
              <a:solidFill>
                <a:schemeClr val="dk1"/>
              </a:solidFill>
              <a:effectLst/>
              <a:latin typeface="+mn-lt"/>
              <a:ea typeface="+mn-ea"/>
              <a:cs typeface="+mn-cs"/>
            </a:rPr>
            <a:t>とな</a:t>
          </a:r>
          <a:r>
            <a:rPr lang="ja-JP" altLang="en-US" sz="1200" b="0" i="0" baseline="0">
              <a:solidFill>
                <a:schemeClr val="dk1"/>
              </a:solidFill>
              <a:effectLst/>
              <a:latin typeface="+mn-lt"/>
              <a:ea typeface="+mn-ea"/>
              <a:cs typeface="+mn-cs"/>
            </a:rPr>
            <a:t>り、主なものとして、補助費等と繰出金の伸びが大きかったもの。</a:t>
          </a:r>
          <a:r>
            <a:rPr lang="ja-JP" altLang="ja-JP" sz="1200" b="0" i="0" baseline="0">
              <a:solidFill>
                <a:schemeClr val="dk1"/>
              </a:solidFill>
              <a:effectLst/>
              <a:latin typeface="+mn-lt"/>
              <a:ea typeface="+mn-ea"/>
              <a:cs typeface="+mn-cs"/>
            </a:rPr>
            <a:t>これまで退職者の補充抑制や特別職及び一般職の人件費抑制など、経常経費の節減対策を施してき</a:t>
          </a:r>
          <a:r>
            <a:rPr lang="ja-JP" altLang="en-US" sz="1200" b="0" i="0" baseline="0">
              <a:solidFill>
                <a:schemeClr val="dk1"/>
              </a:solidFill>
              <a:effectLst/>
              <a:latin typeface="+mn-lt"/>
              <a:ea typeface="+mn-ea"/>
              <a:cs typeface="+mn-cs"/>
            </a:rPr>
            <a:t>ていたが、</a:t>
          </a:r>
          <a:r>
            <a:rPr lang="ja-JP" altLang="ja-JP" sz="1200" b="0" i="0" baseline="0">
              <a:solidFill>
                <a:schemeClr val="dk1"/>
              </a:solidFill>
              <a:effectLst/>
              <a:latin typeface="+mn-lt"/>
              <a:ea typeface="+mn-ea"/>
              <a:cs typeface="+mn-cs"/>
            </a:rPr>
            <a:t>経常収支比率の改善</a:t>
          </a:r>
          <a:r>
            <a:rPr lang="ja-JP" altLang="en-US" sz="1200" b="0" i="0" baseline="0">
              <a:solidFill>
                <a:schemeClr val="dk1"/>
              </a:solidFill>
              <a:effectLst/>
              <a:latin typeface="+mn-lt"/>
              <a:ea typeface="+mn-ea"/>
              <a:cs typeface="+mn-cs"/>
            </a:rPr>
            <a:t>に向けて</a:t>
          </a:r>
          <a:r>
            <a:rPr lang="ja-JP" altLang="ja-JP" sz="1200" b="0" i="0" baseline="0">
              <a:solidFill>
                <a:schemeClr val="dk1"/>
              </a:solidFill>
              <a:effectLst/>
              <a:latin typeface="+mn-lt"/>
              <a:ea typeface="+mn-ea"/>
              <a:cs typeface="+mn-cs"/>
            </a:rPr>
            <a:t>今後</a:t>
          </a:r>
          <a:r>
            <a:rPr lang="ja-JP" altLang="en-US" sz="1200" b="0" i="0" baseline="0">
              <a:solidFill>
                <a:schemeClr val="dk1"/>
              </a:solidFill>
              <a:effectLst/>
              <a:latin typeface="+mn-lt"/>
              <a:ea typeface="+mn-ea"/>
              <a:cs typeface="+mn-cs"/>
            </a:rPr>
            <a:t>さらに</a:t>
          </a:r>
          <a:r>
            <a:rPr lang="ja-JP" altLang="ja-JP" sz="1200" b="0" i="0" baseline="0">
              <a:solidFill>
                <a:schemeClr val="dk1"/>
              </a:solidFill>
              <a:effectLst/>
              <a:latin typeface="+mn-lt"/>
              <a:ea typeface="+mn-ea"/>
              <a:cs typeface="+mn-cs"/>
            </a:rPr>
            <a:t>収納率の向上や事務の効率化に努め財政の健全化を図る。</a:t>
          </a:r>
          <a:endParaRPr lang="ja-JP" altLang="ja-JP" sz="12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67</xdr:row>
      <xdr:rowOff>80010</xdr:rowOff>
    </xdr:to>
    <xdr:cxnSp macro="">
      <xdr:nvCxnSpPr>
        <xdr:cNvPr id="126" name="直線コネクタ 125"/>
        <xdr:cNvCxnSpPr/>
      </xdr:nvCxnSpPr>
      <xdr:spPr>
        <a:xfrm flipV="1">
          <a:off x="4953000" y="10135446"/>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127846</xdr:rowOff>
    </xdr:from>
    <xdr:to>
      <xdr:col>7</xdr:col>
      <xdr:colOff>152400</xdr:colOff>
      <xdr:row>67</xdr:row>
      <xdr:rowOff>55880</xdr:rowOff>
    </xdr:to>
    <xdr:cxnSp macro="">
      <xdr:nvCxnSpPr>
        <xdr:cNvPr id="131" name="直線コネクタ 130"/>
        <xdr:cNvCxnSpPr/>
      </xdr:nvCxnSpPr>
      <xdr:spPr>
        <a:xfrm>
          <a:off x="4114800" y="11100646"/>
          <a:ext cx="838200" cy="44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2"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127846</xdr:rowOff>
    </xdr:from>
    <xdr:to>
      <xdr:col>6</xdr:col>
      <xdr:colOff>0</xdr:colOff>
      <xdr:row>65</xdr:row>
      <xdr:rowOff>60960</xdr:rowOff>
    </xdr:to>
    <xdr:cxnSp macro="">
      <xdr:nvCxnSpPr>
        <xdr:cNvPr id="134" name="直線コネクタ 133"/>
        <xdr:cNvCxnSpPr/>
      </xdr:nvCxnSpPr>
      <xdr:spPr>
        <a:xfrm flipV="1">
          <a:off x="3225800" y="1110064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5" name="フローチャート : 判断 134"/>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46583</xdr:rowOff>
    </xdr:from>
    <xdr:ext cx="736600" cy="259045"/>
    <xdr:sp macro="" textlink="">
      <xdr:nvSpPr>
        <xdr:cNvPr id="136" name="テキスト ボックス 135"/>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4656</xdr:rowOff>
    </xdr:from>
    <xdr:to>
      <xdr:col>4</xdr:col>
      <xdr:colOff>482600</xdr:colOff>
      <xdr:row>65</xdr:row>
      <xdr:rowOff>60960</xdr:rowOff>
    </xdr:to>
    <xdr:cxnSp macro="">
      <xdr:nvCxnSpPr>
        <xdr:cNvPr id="137" name="直線コネクタ 136"/>
        <xdr:cNvCxnSpPr/>
      </xdr:nvCxnSpPr>
      <xdr:spPr>
        <a:xfrm>
          <a:off x="2336800" y="1114890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57996</xdr:rowOff>
    </xdr:from>
    <xdr:to>
      <xdr:col>4</xdr:col>
      <xdr:colOff>533400</xdr:colOff>
      <xdr:row>62</xdr:row>
      <xdr:rowOff>159596</xdr:rowOff>
    </xdr:to>
    <xdr:sp macro="" textlink="">
      <xdr:nvSpPr>
        <xdr:cNvPr id="138" name="フローチャート : 判断 137"/>
        <xdr:cNvSpPr/>
      </xdr:nvSpPr>
      <xdr:spPr>
        <a:xfrm>
          <a:off x="3175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169773</xdr:rowOff>
    </xdr:from>
    <xdr:ext cx="762000" cy="259045"/>
    <xdr:sp macro="" textlink="">
      <xdr:nvSpPr>
        <xdr:cNvPr id="139" name="テキスト ボックス 138"/>
        <xdr:cNvSpPr txBox="1"/>
      </xdr:nvSpPr>
      <xdr:spPr>
        <a:xfrm>
          <a:off x="2844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4656</xdr:rowOff>
    </xdr:from>
    <xdr:to>
      <xdr:col>3</xdr:col>
      <xdr:colOff>279400</xdr:colOff>
      <xdr:row>65</xdr:row>
      <xdr:rowOff>52917</xdr:rowOff>
    </xdr:to>
    <xdr:cxnSp macro="">
      <xdr:nvCxnSpPr>
        <xdr:cNvPr id="140" name="直線コネクタ 139"/>
        <xdr:cNvCxnSpPr/>
      </xdr:nvCxnSpPr>
      <xdr:spPr>
        <a:xfrm flipV="1">
          <a:off x="1447800" y="111489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100754</xdr:rowOff>
    </xdr:from>
    <xdr:to>
      <xdr:col>3</xdr:col>
      <xdr:colOff>330200</xdr:colOff>
      <xdr:row>62</xdr:row>
      <xdr:rowOff>30904</xdr:rowOff>
    </xdr:to>
    <xdr:sp macro="" textlink="">
      <xdr:nvSpPr>
        <xdr:cNvPr id="141" name="フローチャート : 判断 140"/>
        <xdr:cNvSpPr/>
      </xdr:nvSpPr>
      <xdr:spPr>
        <a:xfrm>
          <a:off x="22860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41081</xdr:rowOff>
    </xdr:from>
    <xdr:ext cx="762000" cy="259045"/>
    <xdr:sp macro="" textlink="">
      <xdr:nvSpPr>
        <xdr:cNvPr id="142" name="テキスト ボックス 141"/>
        <xdr:cNvSpPr txBox="1"/>
      </xdr:nvSpPr>
      <xdr:spPr>
        <a:xfrm>
          <a:off x="1955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3" name="フローチャート : 判断 142"/>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52087</xdr:rowOff>
    </xdr:from>
    <xdr:ext cx="762000" cy="259045"/>
    <xdr:sp macro="" textlink="">
      <xdr:nvSpPr>
        <xdr:cNvPr id="144" name="テキスト ボックス 143"/>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67</xdr:row>
      <xdr:rowOff>5080</xdr:rowOff>
    </xdr:from>
    <xdr:to>
      <xdr:col>7</xdr:col>
      <xdr:colOff>203200</xdr:colOff>
      <xdr:row>67</xdr:row>
      <xdr:rowOff>106680</xdr:rowOff>
    </xdr:to>
    <xdr:sp macro="" textlink="">
      <xdr:nvSpPr>
        <xdr:cNvPr id="150" name="円/楕円 149"/>
        <xdr:cNvSpPr/>
      </xdr:nvSpPr>
      <xdr:spPr>
        <a:xfrm>
          <a:off x="49022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72407</xdr:rowOff>
    </xdr:from>
    <xdr:ext cx="762000" cy="259045"/>
    <xdr:sp macro="" textlink="">
      <xdr:nvSpPr>
        <xdr:cNvPr id="151" name="財政構造の弾力性該当値テキスト"/>
        <xdr:cNvSpPr txBox="1"/>
      </xdr:nvSpPr>
      <xdr:spPr>
        <a:xfrm>
          <a:off x="5041900" y="1138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77046</xdr:rowOff>
    </xdr:from>
    <xdr:to>
      <xdr:col>6</xdr:col>
      <xdr:colOff>50800</xdr:colOff>
      <xdr:row>65</xdr:row>
      <xdr:rowOff>7196</xdr:rowOff>
    </xdr:to>
    <xdr:sp macro="" textlink="">
      <xdr:nvSpPr>
        <xdr:cNvPr id="152" name="円/楕円 151"/>
        <xdr:cNvSpPr/>
      </xdr:nvSpPr>
      <xdr:spPr>
        <a:xfrm>
          <a:off x="4064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163423</xdr:rowOff>
    </xdr:from>
    <xdr:ext cx="736600" cy="259045"/>
    <xdr:sp macro="" textlink="">
      <xdr:nvSpPr>
        <xdr:cNvPr id="153" name="テキスト ボックス 152"/>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10160</xdr:rowOff>
    </xdr:from>
    <xdr:to>
      <xdr:col>4</xdr:col>
      <xdr:colOff>533400</xdr:colOff>
      <xdr:row>65</xdr:row>
      <xdr:rowOff>111760</xdr:rowOff>
    </xdr:to>
    <xdr:sp macro="" textlink="">
      <xdr:nvSpPr>
        <xdr:cNvPr id="154" name="円/楕円 153"/>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96537</xdr:rowOff>
    </xdr:from>
    <xdr:ext cx="762000" cy="259045"/>
    <xdr:sp macro="" textlink="">
      <xdr:nvSpPr>
        <xdr:cNvPr id="155" name="テキスト ボックス 154"/>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125306</xdr:rowOff>
    </xdr:from>
    <xdr:to>
      <xdr:col>3</xdr:col>
      <xdr:colOff>330200</xdr:colOff>
      <xdr:row>65</xdr:row>
      <xdr:rowOff>55456</xdr:rowOff>
    </xdr:to>
    <xdr:sp macro="" textlink="">
      <xdr:nvSpPr>
        <xdr:cNvPr id="156" name="円/楕円 155"/>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40233</xdr:rowOff>
    </xdr:from>
    <xdr:ext cx="762000" cy="259045"/>
    <xdr:sp macro="" textlink="">
      <xdr:nvSpPr>
        <xdr:cNvPr id="157" name="テキスト ボックス 156"/>
        <xdr:cNvSpPr txBox="1"/>
      </xdr:nvSpPr>
      <xdr:spPr>
        <a:xfrm>
          <a:off x="1955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2117</xdr:rowOff>
    </xdr:from>
    <xdr:to>
      <xdr:col>2</xdr:col>
      <xdr:colOff>127000</xdr:colOff>
      <xdr:row>65</xdr:row>
      <xdr:rowOff>103717</xdr:rowOff>
    </xdr:to>
    <xdr:sp macro="" textlink="">
      <xdr:nvSpPr>
        <xdr:cNvPr id="158" name="円/楕円 157"/>
        <xdr:cNvSpPr/>
      </xdr:nvSpPr>
      <xdr:spPr>
        <a:xfrm>
          <a:off x="1397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88494</xdr:rowOff>
    </xdr:from>
    <xdr:ext cx="762000" cy="259045"/>
    <xdr:sp macro="" textlink="">
      <xdr:nvSpPr>
        <xdr:cNvPr id="159" name="テキスト ボックス 158"/>
        <xdr:cNvSpPr txBox="1"/>
      </xdr:nvSpPr>
      <xdr:spPr>
        <a:xfrm>
          <a:off x="1066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[123,123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年度決算においても、人件費・物件費等の合計額の人口</a:t>
          </a:r>
          <a:r>
            <a:rPr kumimoji="1" lang="en-US" altLang="ja-JP" sz="1300">
              <a:latin typeface="ＭＳ Ｐゴシック"/>
            </a:rPr>
            <a:t>1</a:t>
          </a:r>
          <a:r>
            <a:rPr kumimoji="1" lang="ja-JP" altLang="en-US" sz="1300">
              <a:latin typeface="ＭＳ Ｐゴシック"/>
            </a:rPr>
            <a:t>人あたりの金額が類似団体平均を下回った。主なものとして、災害廃棄物処理事業委託が完了したことによるものが大幅な減少の要因である。</a:t>
          </a:r>
          <a:endParaRPr kumimoji="1" lang="en-US" altLang="ja-JP" sz="1300">
            <a:latin typeface="ＭＳ Ｐゴシック"/>
          </a:endParaRPr>
        </a:p>
        <a:p>
          <a:r>
            <a:rPr kumimoji="1" lang="ja-JP" altLang="en-US" sz="1300">
              <a:latin typeface="ＭＳ Ｐゴシック"/>
            </a:rPr>
            <a:t>今後の推移としては、第四次涌谷町行政改革大綱に基づき、業務の民間委託化を推進していることから委託料等（物件費）の上昇が見込まれる。これらも含めた経費について、抑制していく必要がある。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7685</xdr:rowOff>
    </xdr:from>
    <xdr:to>
      <xdr:col>7</xdr:col>
      <xdr:colOff>152400</xdr:colOff>
      <xdr:row>88</xdr:row>
      <xdr:rowOff>128133</xdr:rowOff>
    </xdr:to>
    <xdr:cxnSp macro="">
      <xdr:nvCxnSpPr>
        <xdr:cNvPr id="190" name="直線コネクタ 189"/>
        <xdr:cNvCxnSpPr/>
      </xdr:nvCxnSpPr>
      <xdr:spPr>
        <a:xfrm flipV="1">
          <a:off x="4953000" y="13895135"/>
          <a:ext cx="0" cy="1320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100210</xdr:rowOff>
    </xdr:from>
    <xdr:ext cx="762000" cy="259045"/>
    <xdr:sp macro="" textlink="">
      <xdr:nvSpPr>
        <xdr:cNvPr id="191" name="人件費・物件費等の状況最小値テキスト"/>
        <xdr:cNvSpPr txBox="1"/>
      </xdr:nvSpPr>
      <xdr:spPr>
        <a:xfrm>
          <a:off x="5041900" y="1518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854,342</a:t>
          </a:r>
          <a:endParaRPr kumimoji="1" lang="ja-JP" altLang="en-US" sz="1000" b="1">
            <a:latin typeface="ＭＳ Ｐゴシック"/>
          </a:endParaRPr>
        </a:p>
      </xdr:txBody>
    </xdr:sp>
    <xdr:clientData/>
  </xdr:oneCellAnchor>
  <xdr:twoCellAnchor>
    <xdr:from>
      <xdr:col>7</xdr:col>
      <xdr:colOff>63500</xdr:colOff>
      <xdr:row>88</xdr:row>
      <xdr:rowOff>128133</xdr:rowOff>
    </xdr:from>
    <xdr:to>
      <xdr:col>7</xdr:col>
      <xdr:colOff>241300</xdr:colOff>
      <xdr:row>88</xdr:row>
      <xdr:rowOff>128133</xdr:rowOff>
    </xdr:to>
    <xdr:cxnSp macro="">
      <xdr:nvCxnSpPr>
        <xdr:cNvPr id="192" name="直線コネクタ 191"/>
        <xdr:cNvCxnSpPr/>
      </xdr:nvCxnSpPr>
      <xdr:spPr>
        <a:xfrm>
          <a:off x="4864100" y="1521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94062</xdr:rowOff>
    </xdr:from>
    <xdr:ext cx="762000" cy="259045"/>
    <xdr:sp macro="" textlink="">
      <xdr:nvSpPr>
        <xdr:cNvPr id="193" name="人件費・物件費等の状況最大値テキスト"/>
        <xdr:cNvSpPr txBox="1"/>
      </xdr:nvSpPr>
      <xdr:spPr>
        <a:xfrm>
          <a:off x="5041900" y="1363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88,143</a:t>
          </a:r>
          <a:endParaRPr kumimoji="1" lang="ja-JP" altLang="en-US" sz="1000" b="1">
            <a:latin typeface="ＭＳ Ｐゴシック"/>
          </a:endParaRPr>
        </a:p>
      </xdr:txBody>
    </xdr:sp>
    <xdr:clientData/>
  </xdr:oneCellAnchor>
  <xdr:twoCellAnchor>
    <xdr:from>
      <xdr:col>7</xdr:col>
      <xdr:colOff>63500</xdr:colOff>
      <xdr:row>81</xdr:row>
      <xdr:rowOff>7685</xdr:rowOff>
    </xdr:from>
    <xdr:to>
      <xdr:col>7</xdr:col>
      <xdr:colOff>241300</xdr:colOff>
      <xdr:row>81</xdr:row>
      <xdr:rowOff>7685</xdr:rowOff>
    </xdr:to>
    <xdr:cxnSp macro="">
      <xdr:nvCxnSpPr>
        <xdr:cNvPr id="194" name="直線コネクタ 193"/>
        <xdr:cNvCxnSpPr/>
      </xdr:nvCxnSpPr>
      <xdr:spPr>
        <a:xfrm>
          <a:off x="4864100" y="1389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67976</xdr:rowOff>
    </xdr:from>
    <xdr:to>
      <xdr:col>7</xdr:col>
      <xdr:colOff>152400</xdr:colOff>
      <xdr:row>81</xdr:row>
      <xdr:rowOff>97287</xdr:rowOff>
    </xdr:to>
    <xdr:cxnSp macro="">
      <xdr:nvCxnSpPr>
        <xdr:cNvPr id="195" name="直線コネクタ 194"/>
        <xdr:cNvCxnSpPr/>
      </xdr:nvCxnSpPr>
      <xdr:spPr>
        <a:xfrm flipV="1">
          <a:off x="4114800" y="13955426"/>
          <a:ext cx="838200" cy="2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65296</xdr:rowOff>
    </xdr:from>
    <xdr:ext cx="762000" cy="259045"/>
    <xdr:sp macro="" textlink="">
      <xdr:nvSpPr>
        <xdr:cNvPr id="196" name="人件費・物件費等の状況平均値テキスト"/>
        <xdr:cNvSpPr txBox="1"/>
      </xdr:nvSpPr>
      <xdr:spPr>
        <a:xfrm>
          <a:off x="5041900" y="13952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93219</xdr:rowOff>
    </xdr:from>
    <xdr:to>
      <xdr:col>7</xdr:col>
      <xdr:colOff>203200</xdr:colOff>
      <xdr:row>82</xdr:row>
      <xdr:rowOff>23369</xdr:rowOff>
    </xdr:to>
    <xdr:sp macro="" textlink="">
      <xdr:nvSpPr>
        <xdr:cNvPr id="197" name="フローチャート : 判断 196"/>
        <xdr:cNvSpPr/>
      </xdr:nvSpPr>
      <xdr:spPr>
        <a:xfrm>
          <a:off x="49022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97287</xdr:rowOff>
    </xdr:from>
    <xdr:to>
      <xdr:col>6</xdr:col>
      <xdr:colOff>0</xdr:colOff>
      <xdr:row>81</xdr:row>
      <xdr:rowOff>144962</xdr:rowOff>
    </xdr:to>
    <xdr:cxnSp macro="">
      <xdr:nvCxnSpPr>
        <xdr:cNvPr id="198" name="直線コネクタ 197"/>
        <xdr:cNvCxnSpPr/>
      </xdr:nvCxnSpPr>
      <xdr:spPr>
        <a:xfrm flipV="1">
          <a:off x="3225800" y="13984737"/>
          <a:ext cx="889000" cy="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74186</xdr:rowOff>
    </xdr:from>
    <xdr:to>
      <xdr:col>6</xdr:col>
      <xdr:colOff>50800</xdr:colOff>
      <xdr:row>82</xdr:row>
      <xdr:rowOff>4336</xdr:rowOff>
    </xdr:to>
    <xdr:sp macro="" textlink="">
      <xdr:nvSpPr>
        <xdr:cNvPr id="199" name="フローチャート : 判断 198"/>
        <xdr:cNvSpPr/>
      </xdr:nvSpPr>
      <xdr:spPr>
        <a:xfrm>
          <a:off x="4064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160563</xdr:rowOff>
    </xdr:from>
    <xdr:ext cx="736600" cy="259045"/>
    <xdr:sp macro="" textlink="">
      <xdr:nvSpPr>
        <xdr:cNvPr id="200" name="テキスト ボックス 199"/>
        <xdr:cNvSpPr txBox="1"/>
      </xdr:nvSpPr>
      <xdr:spPr>
        <a:xfrm>
          <a:off x="3733800" y="14048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61334</xdr:rowOff>
    </xdr:from>
    <xdr:to>
      <xdr:col>4</xdr:col>
      <xdr:colOff>482600</xdr:colOff>
      <xdr:row>81</xdr:row>
      <xdr:rowOff>144962</xdr:rowOff>
    </xdr:to>
    <xdr:cxnSp macro="">
      <xdr:nvCxnSpPr>
        <xdr:cNvPr id="201" name="直線コネクタ 200"/>
        <xdr:cNvCxnSpPr/>
      </xdr:nvCxnSpPr>
      <xdr:spPr>
        <a:xfrm>
          <a:off x="2336800" y="13948784"/>
          <a:ext cx="889000" cy="8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63391</xdr:rowOff>
    </xdr:from>
    <xdr:to>
      <xdr:col>4</xdr:col>
      <xdr:colOff>533400</xdr:colOff>
      <xdr:row>81</xdr:row>
      <xdr:rowOff>164991</xdr:rowOff>
    </xdr:to>
    <xdr:sp macro="" textlink="">
      <xdr:nvSpPr>
        <xdr:cNvPr id="202" name="フローチャート : 判断 201"/>
        <xdr:cNvSpPr/>
      </xdr:nvSpPr>
      <xdr:spPr>
        <a:xfrm>
          <a:off x="3175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3718</xdr:rowOff>
    </xdr:from>
    <xdr:ext cx="762000" cy="259045"/>
    <xdr:sp macro="" textlink="">
      <xdr:nvSpPr>
        <xdr:cNvPr id="203" name="テキスト ボックス 202"/>
        <xdr:cNvSpPr txBox="1"/>
      </xdr:nvSpPr>
      <xdr:spPr>
        <a:xfrm>
          <a:off x="2844800" y="1371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56364</xdr:rowOff>
    </xdr:from>
    <xdr:to>
      <xdr:col>3</xdr:col>
      <xdr:colOff>279400</xdr:colOff>
      <xdr:row>81</xdr:row>
      <xdr:rowOff>61334</xdr:rowOff>
    </xdr:to>
    <xdr:cxnSp macro="">
      <xdr:nvCxnSpPr>
        <xdr:cNvPr id="204" name="直線コネクタ 203"/>
        <xdr:cNvCxnSpPr/>
      </xdr:nvCxnSpPr>
      <xdr:spPr>
        <a:xfrm>
          <a:off x="1447800" y="13943814"/>
          <a:ext cx="889000" cy="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26355</xdr:rowOff>
    </xdr:from>
    <xdr:to>
      <xdr:col>3</xdr:col>
      <xdr:colOff>330200</xdr:colOff>
      <xdr:row>81</xdr:row>
      <xdr:rowOff>127955</xdr:rowOff>
    </xdr:to>
    <xdr:sp macro="" textlink="">
      <xdr:nvSpPr>
        <xdr:cNvPr id="205" name="フローチャート : 判断 204"/>
        <xdr:cNvSpPr/>
      </xdr:nvSpPr>
      <xdr:spPr>
        <a:xfrm>
          <a:off x="2286000" y="139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112732</xdr:rowOff>
    </xdr:from>
    <xdr:ext cx="762000" cy="259045"/>
    <xdr:sp macro="" textlink="">
      <xdr:nvSpPr>
        <xdr:cNvPr id="206" name="テキスト ボックス 205"/>
        <xdr:cNvSpPr txBox="1"/>
      </xdr:nvSpPr>
      <xdr:spPr>
        <a:xfrm>
          <a:off x="1955800" y="1400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11931</xdr:rowOff>
    </xdr:from>
    <xdr:to>
      <xdr:col>2</xdr:col>
      <xdr:colOff>127000</xdr:colOff>
      <xdr:row>81</xdr:row>
      <xdr:rowOff>113531</xdr:rowOff>
    </xdr:to>
    <xdr:sp macro="" textlink="">
      <xdr:nvSpPr>
        <xdr:cNvPr id="207" name="フローチャート : 判断 206"/>
        <xdr:cNvSpPr/>
      </xdr:nvSpPr>
      <xdr:spPr>
        <a:xfrm>
          <a:off x="1397000" y="1389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98308</xdr:rowOff>
    </xdr:from>
    <xdr:ext cx="762000" cy="259045"/>
    <xdr:sp macro="" textlink="">
      <xdr:nvSpPr>
        <xdr:cNvPr id="208" name="テキスト ボックス 207"/>
        <xdr:cNvSpPr txBox="1"/>
      </xdr:nvSpPr>
      <xdr:spPr>
        <a:xfrm>
          <a:off x="1066800" y="1398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120,080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17176</xdr:rowOff>
    </xdr:from>
    <xdr:to>
      <xdr:col>7</xdr:col>
      <xdr:colOff>203200</xdr:colOff>
      <xdr:row>81</xdr:row>
      <xdr:rowOff>118776</xdr:rowOff>
    </xdr:to>
    <xdr:sp macro="" textlink="">
      <xdr:nvSpPr>
        <xdr:cNvPr id="214" name="円/楕円 213"/>
        <xdr:cNvSpPr/>
      </xdr:nvSpPr>
      <xdr:spPr>
        <a:xfrm>
          <a:off x="4902200" y="1390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109903</xdr:rowOff>
    </xdr:from>
    <xdr:ext cx="762000" cy="259045"/>
    <xdr:sp macro="" textlink="">
      <xdr:nvSpPr>
        <xdr:cNvPr id="215" name="人件費・物件費等の状況該当値テキスト"/>
        <xdr:cNvSpPr txBox="1"/>
      </xdr:nvSpPr>
      <xdr:spPr>
        <a:xfrm>
          <a:off x="5041900" y="1382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123,123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46487</xdr:rowOff>
    </xdr:from>
    <xdr:to>
      <xdr:col>6</xdr:col>
      <xdr:colOff>50800</xdr:colOff>
      <xdr:row>81</xdr:row>
      <xdr:rowOff>148087</xdr:rowOff>
    </xdr:to>
    <xdr:sp macro="" textlink="">
      <xdr:nvSpPr>
        <xdr:cNvPr id="216" name="円/楕円 215"/>
        <xdr:cNvSpPr/>
      </xdr:nvSpPr>
      <xdr:spPr>
        <a:xfrm>
          <a:off x="4064000" y="1393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158264</xdr:rowOff>
    </xdr:from>
    <xdr:ext cx="736600" cy="259045"/>
    <xdr:sp macro="" textlink="">
      <xdr:nvSpPr>
        <xdr:cNvPr id="217" name="テキスト ボックス 216"/>
        <xdr:cNvSpPr txBox="1"/>
      </xdr:nvSpPr>
      <xdr:spPr>
        <a:xfrm>
          <a:off x="3733800" y="1370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140,129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94162</xdr:rowOff>
    </xdr:from>
    <xdr:to>
      <xdr:col>4</xdr:col>
      <xdr:colOff>533400</xdr:colOff>
      <xdr:row>82</xdr:row>
      <xdr:rowOff>24312</xdr:rowOff>
    </xdr:to>
    <xdr:sp macro="" textlink="">
      <xdr:nvSpPr>
        <xdr:cNvPr id="218" name="円/楕円 217"/>
        <xdr:cNvSpPr/>
      </xdr:nvSpPr>
      <xdr:spPr>
        <a:xfrm>
          <a:off x="3175000" y="1398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9089</xdr:rowOff>
    </xdr:from>
    <xdr:ext cx="762000" cy="259045"/>
    <xdr:sp macro="" textlink="">
      <xdr:nvSpPr>
        <xdr:cNvPr id="219" name="テキスト ボックス 218"/>
        <xdr:cNvSpPr txBox="1"/>
      </xdr:nvSpPr>
      <xdr:spPr>
        <a:xfrm>
          <a:off x="2844800" y="1406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167,790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10534</xdr:rowOff>
    </xdr:from>
    <xdr:to>
      <xdr:col>3</xdr:col>
      <xdr:colOff>330200</xdr:colOff>
      <xdr:row>81</xdr:row>
      <xdr:rowOff>112134</xdr:rowOff>
    </xdr:to>
    <xdr:sp macro="" textlink="">
      <xdr:nvSpPr>
        <xdr:cNvPr id="220" name="円/楕円 219"/>
        <xdr:cNvSpPr/>
      </xdr:nvSpPr>
      <xdr:spPr>
        <a:xfrm>
          <a:off x="2286000" y="1389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122311</xdr:rowOff>
    </xdr:from>
    <xdr:ext cx="762000" cy="259045"/>
    <xdr:sp macro="" textlink="">
      <xdr:nvSpPr>
        <xdr:cNvPr id="221" name="テキスト ボックス 220"/>
        <xdr:cNvSpPr txBox="1"/>
      </xdr:nvSpPr>
      <xdr:spPr>
        <a:xfrm>
          <a:off x="1955800" y="1366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119,270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5564</xdr:rowOff>
    </xdr:from>
    <xdr:to>
      <xdr:col>2</xdr:col>
      <xdr:colOff>127000</xdr:colOff>
      <xdr:row>81</xdr:row>
      <xdr:rowOff>107164</xdr:rowOff>
    </xdr:to>
    <xdr:sp macro="" textlink="">
      <xdr:nvSpPr>
        <xdr:cNvPr id="222" name="円/楕円 221"/>
        <xdr:cNvSpPr/>
      </xdr:nvSpPr>
      <xdr:spPr>
        <a:xfrm>
          <a:off x="1397000" y="138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117341</xdr:rowOff>
    </xdr:from>
    <xdr:ext cx="762000" cy="259045"/>
    <xdr:sp macro="" textlink="">
      <xdr:nvSpPr>
        <xdr:cNvPr id="223" name="テキスト ボックス 222"/>
        <xdr:cNvSpPr txBox="1"/>
      </xdr:nvSpPr>
      <xdr:spPr>
        <a:xfrm>
          <a:off x="1066800" y="1366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・従来から、低い水準で推移しているが、今回も全国平均を下回り、類似団体の中でも低水準である。前年比で大きくマイナス変動しているのは、国家公務員給与削減措置に伴うものである。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今後も、引き続き給与水準の適正化に努める。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130629</xdr:rowOff>
    </xdr:from>
    <xdr:to>
      <xdr:col>24</xdr:col>
      <xdr:colOff>558800</xdr:colOff>
      <xdr:row>87</xdr:row>
      <xdr:rowOff>68036</xdr:rowOff>
    </xdr:to>
    <xdr:cxnSp macro="">
      <xdr:nvCxnSpPr>
        <xdr:cNvPr id="254" name="直線コネクタ 253"/>
        <xdr:cNvCxnSpPr/>
      </xdr:nvCxnSpPr>
      <xdr:spPr>
        <a:xfrm flipV="1">
          <a:off x="17018000" y="13846629"/>
          <a:ext cx="0" cy="1137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40113</xdr:rowOff>
    </xdr:from>
    <xdr:ext cx="762000" cy="259045"/>
    <xdr:sp macro="" textlink="">
      <xdr:nvSpPr>
        <xdr:cNvPr id="255" name="給与水準   （国との比較）最小値テキスト"/>
        <xdr:cNvSpPr txBox="1"/>
      </xdr:nvSpPr>
      <xdr:spPr>
        <a:xfrm>
          <a:off x="17106900" y="149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68036</xdr:rowOff>
    </xdr:from>
    <xdr:to>
      <xdr:col>24</xdr:col>
      <xdr:colOff>647700</xdr:colOff>
      <xdr:row>87</xdr:row>
      <xdr:rowOff>68036</xdr:rowOff>
    </xdr:to>
    <xdr:cxnSp macro="">
      <xdr:nvCxnSpPr>
        <xdr:cNvPr id="256" name="直線コネクタ 255"/>
        <xdr:cNvCxnSpPr/>
      </xdr:nvCxnSpPr>
      <xdr:spPr>
        <a:xfrm>
          <a:off x="16929100" y="1498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45556</xdr:rowOff>
    </xdr:from>
    <xdr:ext cx="762000" cy="259045"/>
    <xdr:sp macro="" textlink="">
      <xdr:nvSpPr>
        <xdr:cNvPr id="257"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80</xdr:row>
      <xdr:rowOff>130629</xdr:rowOff>
    </xdr:from>
    <xdr:to>
      <xdr:col>24</xdr:col>
      <xdr:colOff>647700</xdr:colOff>
      <xdr:row>80</xdr:row>
      <xdr:rowOff>130629</xdr:rowOff>
    </xdr:to>
    <xdr:cxnSp macro="">
      <xdr:nvCxnSpPr>
        <xdr:cNvPr id="258" name="直線コネクタ 257"/>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130629</xdr:rowOff>
    </xdr:from>
    <xdr:to>
      <xdr:col>24</xdr:col>
      <xdr:colOff>558800</xdr:colOff>
      <xdr:row>85</xdr:row>
      <xdr:rowOff>112184</xdr:rowOff>
    </xdr:to>
    <xdr:cxnSp macro="">
      <xdr:nvCxnSpPr>
        <xdr:cNvPr id="259" name="直線コネクタ 258"/>
        <xdr:cNvCxnSpPr/>
      </xdr:nvCxnSpPr>
      <xdr:spPr>
        <a:xfrm flipV="1">
          <a:off x="16179800" y="13846629"/>
          <a:ext cx="838200" cy="83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9572</xdr:rowOff>
    </xdr:from>
    <xdr:ext cx="762000" cy="259045"/>
    <xdr:sp macro="" textlink="">
      <xdr:nvSpPr>
        <xdr:cNvPr id="260" name="給与水準   （国との比較）平均値テキスト"/>
        <xdr:cNvSpPr txBox="1"/>
      </xdr:nvSpPr>
      <xdr:spPr>
        <a:xfrm>
          <a:off x="17106900" y="1441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1" name="フローチャート : 判断 260"/>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112184</xdr:rowOff>
    </xdr:from>
    <xdr:to>
      <xdr:col>23</xdr:col>
      <xdr:colOff>406400</xdr:colOff>
      <xdr:row>85</xdr:row>
      <xdr:rowOff>146655</xdr:rowOff>
    </xdr:to>
    <xdr:cxnSp macro="">
      <xdr:nvCxnSpPr>
        <xdr:cNvPr id="262" name="直線コネクタ 261"/>
        <xdr:cNvCxnSpPr/>
      </xdr:nvCxnSpPr>
      <xdr:spPr>
        <a:xfrm flipV="1">
          <a:off x="15290800" y="146854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65012</xdr:rowOff>
    </xdr:from>
    <xdr:to>
      <xdr:col>23</xdr:col>
      <xdr:colOff>457200</xdr:colOff>
      <xdr:row>89</xdr:row>
      <xdr:rowOff>166612</xdr:rowOff>
    </xdr:to>
    <xdr:sp macro="" textlink="">
      <xdr:nvSpPr>
        <xdr:cNvPr id="263" name="フローチャート : 判断 262"/>
        <xdr:cNvSpPr/>
      </xdr:nvSpPr>
      <xdr:spPr>
        <a:xfrm>
          <a:off x="16129000" y="1532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151389</xdr:rowOff>
    </xdr:from>
    <xdr:ext cx="736600" cy="259045"/>
    <xdr:sp macro="" textlink="">
      <xdr:nvSpPr>
        <xdr:cNvPr id="264" name="テキスト ボックス 263"/>
        <xdr:cNvSpPr txBox="1"/>
      </xdr:nvSpPr>
      <xdr:spPr>
        <a:xfrm>
          <a:off x="15798800" y="1541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50195</xdr:rowOff>
    </xdr:from>
    <xdr:to>
      <xdr:col>22</xdr:col>
      <xdr:colOff>203200</xdr:colOff>
      <xdr:row>85</xdr:row>
      <xdr:rowOff>146655</xdr:rowOff>
    </xdr:to>
    <xdr:cxnSp macro="">
      <xdr:nvCxnSpPr>
        <xdr:cNvPr id="265" name="直線コネクタ 264"/>
        <xdr:cNvCxnSpPr/>
      </xdr:nvCxnSpPr>
      <xdr:spPr>
        <a:xfrm>
          <a:off x="14401800" y="13766195"/>
          <a:ext cx="889000" cy="95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6" name="フローチャート : 判断 265"/>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7" name="テキスト ボックス 266"/>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79</xdr:row>
      <xdr:rowOff>164193</xdr:rowOff>
    </xdr:from>
    <xdr:to>
      <xdr:col>21</xdr:col>
      <xdr:colOff>0</xdr:colOff>
      <xdr:row>80</xdr:row>
      <xdr:rowOff>50195</xdr:rowOff>
    </xdr:to>
    <xdr:cxnSp macro="">
      <xdr:nvCxnSpPr>
        <xdr:cNvPr id="268" name="直線コネクタ 267"/>
        <xdr:cNvCxnSpPr/>
      </xdr:nvCxnSpPr>
      <xdr:spPr>
        <a:xfrm>
          <a:off x="13512800" y="137087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59568</xdr:rowOff>
    </xdr:from>
    <xdr:to>
      <xdr:col>21</xdr:col>
      <xdr:colOff>50800</xdr:colOff>
      <xdr:row>83</xdr:row>
      <xdr:rowOff>161168</xdr:rowOff>
    </xdr:to>
    <xdr:sp macro="" textlink="">
      <xdr:nvSpPr>
        <xdr:cNvPr id="269" name="フローチャート : 判断 268"/>
        <xdr:cNvSpPr/>
      </xdr:nvSpPr>
      <xdr:spPr>
        <a:xfrm>
          <a:off x="14351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145945</xdr:rowOff>
    </xdr:from>
    <xdr:ext cx="762000" cy="259045"/>
    <xdr:sp macro="" textlink="">
      <xdr:nvSpPr>
        <xdr:cNvPr id="270" name="テキスト ボックス 269"/>
        <xdr:cNvSpPr txBox="1"/>
      </xdr:nvSpPr>
      <xdr:spPr>
        <a:xfrm>
          <a:off x="14020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94041</xdr:rowOff>
    </xdr:from>
    <xdr:to>
      <xdr:col>19</xdr:col>
      <xdr:colOff>533400</xdr:colOff>
      <xdr:row>84</xdr:row>
      <xdr:rowOff>24191</xdr:rowOff>
    </xdr:to>
    <xdr:sp macro="" textlink="">
      <xdr:nvSpPr>
        <xdr:cNvPr id="271" name="フローチャート : 判断 270"/>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8968</xdr:rowOff>
    </xdr:from>
    <xdr:ext cx="762000" cy="259045"/>
    <xdr:sp macro="" textlink="">
      <xdr:nvSpPr>
        <xdr:cNvPr id="272" name="テキスト ボックス 271"/>
        <xdr:cNvSpPr txBox="1"/>
      </xdr:nvSpPr>
      <xdr:spPr>
        <a:xfrm>
          <a:off x="13131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80</xdr:row>
      <xdr:rowOff>79829</xdr:rowOff>
    </xdr:from>
    <xdr:to>
      <xdr:col>24</xdr:col>
      <xdr:colOff>609600</xdr:colOff>
      <xdr:row>81</xdr:row>
      <xdr:rowOff>9979</xdr:rowOff>
    </xdr:to>
    <xdr:sp macro="" textlink="">
      <xdr:nvSpPr>
        <xdr:cNvPr id="278" name="円/楕円 277"/>
        <xdr:cNvSpPr/>
      </xdr:nvSpPr>
      <xdr:spPr>
        <a:xfrm>
          <a:off x="169672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1106</xdr:rowOff>
    </xdr:from>
    <xdr:ext cx="762000" cy="259045"/>
    <xdr:sp macro="" textlink="">
      <xdr:nvSpPr>
        <xdr:cNvPr id="279" name="給与水準   （国との比較）該当値テキスト"/>
        <xdr:cNvSpPr txBox="1"/>
      </xdr:nvSpPr>
      <xdr:spPr>
        <a:xfrm>
          <a:off x="17106900" y="1371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61384</xdr:rowOff>
    </xdr:from>
    <xdr:to>
      <xdr:col>23</xdr:col>
      <xdr:colOff>457200</xdr:colOff>
      <xdr:row>85</xdr:row>
      <xdr:rowOff>162984</xdr:rowOff>
    </xdr:to>
    <xdr:sp macro="" textlink="">
      <xdr:nvSpPr>
        <xdr:cNvPr id="280" name="円/楕円 279"/>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1711</xdr:rowOff>
    </xdr:from>
    <xdr:ext cx="736600" cy="259045"/>
    <xdr:sp macro="" textlink="">
      <xdr:nvSpPr>
        <xdr:cNvPr id="281" name="テキスト ボックス 28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95855</xdr:rowOff>
    </xdr:from>
    <xdr:to>
      <xdr:col>22</xdr:col>
      <xdr:colOff>254000</xdr:colOff>
      <xdr:row>86</xdr:row>
      <xdr:rowOff>26005</xdr:rowOff>
    </xdr:to>
    <xdr:sp macro="" textlink="">
      <xdr:nvSpPr>
        <xdr:cNvPr id="282" name="円/楕円 281"/>
        <xdr:cNvSpPr/>
      </xdr:nvSpPr>
      <xdr:spPr>
        <a:xfrm>
          <a:off x="15240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36182</xdr:rowOff>
    </xdr:from>
    <xdr:ext cx="762000" cy="259045"/>
    <xdr:sp macro="" textlink="">
      <xdr:nvSpPr>
        <xdr:cNvPr id="283" name="テキスト ボックス 282"/>
        <xdr:cNvSpPr txBox="1"/>
      </xdr:nvSpPr>
      <xdr:spPr>
        <a:xfrm>
          <a:off x="14909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170845</xdr:rowOff>
    </xdr:from>
    <xdr:to>
      <xdr:col>21</xdr:col>
      <xdr:colOff>50800</xdr:colOff>
      <xdr:row>80</xdr:row>
      <xdr:rowOff>100995</xdr:rowOff>
    </xdr:to>
    <xdr:sp macro="" textlink="">
      <xdr:nvSpPr>
        <xdr:cNvPr id="284" name="円/楕円 283"/>
        <xdr:cNvSpPr/>
      </xdr:nvSpPr>
      <xdr:spPr>
        <a:xfrm>
          <a:off x="14351000" y="137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111172</xdr:rowOff>
    </xdr:from>
    <xdr:ext cx="762000" cy="259045"/>
    <xdr:sp macro="" textlink="">
      <xdr:nvSpPr>
        <xdr:cNvPr id="285" name="テキスト ボックス 284"/>
        <xdr:cNvSpPr txBox="1"/>
      </xdr:nvSpPr>
      <xdr:spPr>
        <a:xfrm>
          <a:off x="14020800" y="1348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19</xdr:col>
      <xdr:colOff>431800</xdr:colOff>
      <xdr:row>79</xdr:row>
      <xdr:rowOff>113393</xdr:rowOff>
    </xdr:from>
    <xdr:to>
      <xdr:col>19</xdr:col>
      <xdr:colOff>533400</xdr:colOff>
      <xdr:row>80</xdr:row>
      <xdr:rowOff>43543</xdr:rowOff>
    </xdr:to>
    <xdr:sp macro="" textlink="">
      <xdr:nvSpPr>
        <xdr:cNvPr id="286" name="円/楕円 285"/>
        <xdr:cNvSpPr/>
      </xdr:nvSpPr>
      <xdr:spPr>
        <a:xfrm>
          <a:off x="13462000" y="13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53720</xdr:rowOff>
    </xdr:from>
    <xdr:ext cx="762000" cy="259045"/>
    <xdr:sp macro="" textlink="">
      <xdr:nvSpPr>
        <xdr:cNvPr id="287" name="テキスト ボックス 286"/>
        <xdr:cNvSpPr txBox="1"/>
      </xdr:nvSpPr>
      <xdr:spPr>
        <a:xfrm>
          <a:off x="13131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・類似団体平均並みの水準となっている。定員適正化計画においては、公営企業部門も含めた</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年度の総職員数を、３１２人としていたが、目標以上の職員削減となり、実績として職員数は３０１人となっている。　　　　　　　　　　　　　　　　　　　　　　　　　　　　　　　　総職員数としては、減であるが、介護保険事業部門から普通会計部門への配置換えに伴い、普通会計職員数が増となっている。　　　　　　　　　　　　　　　　　　　　　　引き続き、退職者数の推移もみながら計画的な職員採用など、適正な定員管理に努める。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118618</xdr:rowOff>
    </xdr:to>
    <xdr:cxnSp macro="">
      <xdr:nvCxnSpPr>
        <xdr:cNvPr id="315" name="直線コネクタ 314"/>
        <xdr:cNvCxnSpPr/>
      </xdr:nvCxnSpPr>
      <xdr:spPr>
        <a:xfrm flipV="1">
          <a:off x="17018000" y="10232771"/>
          <a:ext cx="0" cy="1372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90695</xdr:rowOff>
    </xdr:from>
    <xdr:ext cx="762000" cy="259045"/>
    <xdr:sp macro="" textlink="">
      <xdr:nvSpPr>
        <xdr:cNvPr id="316" name="定員管理の状況最小値テキスト"/>
        <xdr:cNvSpPr txBox="1"/>
      </xdr:nvSpPr>
      <xdr:spPr>
        <a:xfrm>
          <a:off x="17106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a:t>
          </a:r>
          <a:endParaRPr kumimoji="1" lang="ja-JP" altLang="en-US" sz="1000" b="1">
            <a:latin typeface="ＭＳ Ｐゴシック"/>
          </a:endParaRPr>
        </a:p>
      </xdr:txBody>
    </xdr:sp>
    <xdr:clientData/>
  </xdr:oneCellAnchor>
  <xdr:twoCellAnchor>
    <xdr:from>
      <xdr:col>24</xdr:col>
      <xdr:colOff>469900</xdr:colOff>
      <xdr:row>67</xdr:row>
      <xdr:rowOff>118618</xdr:rowOff>
    </xdr:from>
    <xdr:to>
      <xdr:col>24</xdr:col>
      <xdr:colOff>647700</xdr:colOff>
      <xdr:row>67</xdr:row>
      <xdr:rowOff>118618</xdr:rowOff>
    </xdr:to>
    <xdr:cxnSp macro="">
      <xdr:nvCxnSpPr>
        <xdr:cNvPr id="317" name="直線コネクタ 316"/>
        <xdr:cNvCxnSpPr/>
      </xdr:nvCxnSpPr>
      <xdr:spPr>
        <a:xfrm>
          <a:off x="16929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8"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19" name="直線コネクタ 318"/>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112014</xdr:rowOff>
    </xdr:from>
    <xdr:to>
      <xdr:col>24</xdr:col>
      <xdr:colOff>558800</xdr:colOff>
      <xdr:row>63</xdr:row>
      <xdr:rowOff>889</xdr:rowOff>
    </xdr:to>
    <xdr:cxnSp macro="">
      <xdr:nvCxnSpPr>
        <xdr:cNvPr id="320" name="直線コネクタ 319"/>
        <xdr:cNvCxnSpPr/>
      </xdr:nvCxnSpPr>
      <xdr:spPr>
        <a:xfrm>
          <a:off x="16179800" y="10741914"/>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34307</xdr:rowOff>
    </xdr:from>
    <xdr:ext cx="762000" cy="259045"/>
    <xdr:sp macro="" textlink="">
      <xdr:nvSpPr>
        <xdr:cNvPr id="321" name="定員管理の状況平均値テキスト"/>
        <xdr:cNvSpPr txBox="1"/>
      </xdr:nvSpPr>
      <xdr:spPr>
        <a:xfrm>
          <a:off x="17106900" y="1049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22" name="フローチャート : 判断 321"/>
        <xdr:cNvSpPr/>
      </xdr:nvSpPr>
      <xdr:spPr>
        <a:xfrm>
          <a:off x="16967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107188</xdr:rowOff>
    </xdr:from>
    <xdr:to>
      <xdr:col>23</xdr:col>
      <xdr:colOff>406400</xdr:colOff>
      <xdr:row>62</xdr:row>
      <xdr:rowOff>112014</xdr:rowOff>
    </xdr:to>
    <xdr:cxnSp macro="">
      <xdr:nvCxnSpPr>
        <xdr:cNvPr id="323" name="直線コネクタ 322"/>
        <xdr:cNvCxnSpPr/>
      </xdr:nvCxnSpPr>
      <xdr:spPr>
        <a:xfrm>
          <a:off x="15290800" y="107370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27432</xdr:rowOff>
    </xdr:from>
    <xdr:to>
      <xdr:col>23</xdr:col>
      <xdr:colOff>457200</xdr:colOff>
      <xdr:row>62</xdr:row>
      <xdr:rowOff>129032</xdr:rowOff>
    </xdr:to>
    <xdr:sp macro="" textlink="">
      <xdr:nvSpPr>
        <xdr:cNvPr id="324" name="フローチャート : 判断 323"/>
        <xdr:cNvSpPr/>
      </xdr:nvSpPr>
      <xdr:spPr>
        <a:xfrm>
          <a:off x="16129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139209</xdr:rowOff>
    </xdr:from>
    <xdr:ext cx="736600" cy="259045"/>
    <xdr:sp macro="" textlink="">
      <xdr:nvSpPr>
        <xdr:cNvPr id="325" name="テキスト ボックス 324"/>
        <xdr:cNvSpPr txBox="1"/>
      </xdr:nvSpPr>
      <xdr:spPr>
        <a:xfrm>
          <a:off x="15798800" y="1042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107188</xdr:rowOff>
    </xdr:from>
    <xdr:to>
      <xdr:col>22</xdr:col>
      <xdr:colOff>203200</xdr:colOff>
      <xdr:row>62</xdr:row>
      <xdr:rowOff>121666</xdr:rowOff>
    </xdr:to>
    <xdr:cxnSp macro="">
      <xdr:nvCxnSpPr>
        <xdr:cNvPr id="326" name="直線コネクタ 325"/>
        <xdr:cNvCxnSpPr/>
      </xdr:nvCxnSpPr>
      <xdr:spPr>
        <a:xfrm flipV="1">
          <a:off x="14401800" y="1073708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889</xdr:rowOff>
    </xdr:from>
    <xdr:to>
      <xdr:col>22</xdr:col>
      <xdr:colOff>254000</xdr:colOff>
      <xdr:row>62</xdr:row>
      <xdr:rowOff>102489</xdr:rowOff>
    </xdr:to>
    <xdr:sp macro="" textlink="">
      <xdr:nvSpPr>
        <xdr:cNvPr id="327" name="フローチャート : 判断 326"/>
        <xdr:cNvSpPr/>
      </xdr:nvSpPr>
      <xdr:spPr>
        <a:xfrm>
          <a:off x="15240000" y="1063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112666</xdr:rowOff>
    </xdr:from>
    <xdr:ext cx="762000" cy="259045"/>
    <xdr:sp macro="" textlink="">
      <xdr:nvSpPr>
        <xdr:cNvPr id="328" name="テキスト ボックス 327"/>
        <xdr:cNvSpPr txBox="1"/>
      </xdr:nvSpPr>
      <xdr:spPr>
        <a:xfrm>
          <a:off x="14909800" y="1039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121666</xdr:rowOff>
    </xdr:from>
    <xdr:to>
      <xdr:col>21</xdr:col>
      <xdr:colOff>0</xdr:colOff>
      <xdr:row>63</xdr:row>
      <xdr:rowOff>10541</xdr:rowOff>
    </xdr:to>
    <xdr:cxnSp macro="">
      <xdr:nvCxnSpPr>
        <xdr:cNvPr id="329" name="直線コネクタ 328"/>
        <xdr:cNvCxnSpPr/>
      </xdr:nvCxnSpPr>
      <xdr:spPr>
        <a:xfrm flipV="1">
          <a:off x="13512800" y="107515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75692</xdr:rowOff>
    </xdr:from>
    <xdr:to>
      <xdr:col>21</xdr:col>
      <xdr:colOff>50800</xdr:colOff>
      <xdr:row>63</xdr:row>
      <xdr:rowOff>5842</xdr:rowOff>
    </xdr:to>
    <xdr:sp macro="" textlink="">
      <xdr:nvSpPr>
        <xdr:cNvPr id="330" name="フローチャート : 判断 329"/>
        <xdr:cNvSpPr/>
      </xdr:nvSpPr>
      <xdr:spPr>
        <a:xfrm>
          <a:off x="143510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162069</xdr:rowOff>
    </xdr:from>
    <xdr:ext cx="762000" cy="259045"/>
    <xdr:sp macro="" textlink="">
      <xdr:nvSpPr>
        <xdr:cNvPr id="331" name="テキスト ボックス 330"/>
        <xdr:cNvSpPr txBox="1"/>
      </xdr:nvSpPr>
      <xdr:spPr>
        <a:xfrm>
          <a:off x="14020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131318</xdr:rowOff>
    </xdr:from>
    <xdr:to>
      <xdr:col>19</xdr:col>
      <xdr:colOff>533400</xdr:colOff>
      <xdr:row>62</xdr:row>
      <xdr:rowOff>61468</xdr:rowOff>
    </xdr:to>
    <xdr:sp macro="" textlink="">
      <xdr:nvSpPr>
        <xdr:cNvPr id="332" name="フローチャート : 判断 331"/>
        <xdr:cNvSpPr/>
      </xdr:nvSpPr>
      <xdr:spPr>
        <a:xfrm>
          <a:off x="13462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71645</xdr:rowOff>
    </xdr:from>
    <xdr:ext cx="762000" cy="259045"/>
    <xdr:sp macro="" textlink="">
      <xdr:nvSpPr>
        <xdr:cNvPr id="333" name="テキスト ボックス 332"/>
        <xdr:cNvSpPr txBox="1"/>
      </xdr:nvSpPr>
      <xdr:spPr>
        <a:xfrm>
          <a:off x="13131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121539</xdr:rowOff>
    </xdr:from>
    <xdr:to>
      <xdr:col>24</xdr:col>
      <xdr:colOff>609600</xdr:colOff>
      <xdr:row>63</xdr:row>
      <xdr:rowOff>51689</xdr:rowOff>
    </xdr:to>
    <xdr:sp macro="" textlink="">
      <xdr:nvSpPr>
        <xdr:cNvPr id="339" name="円/楕円 338"/>
        <xdr:cNvSpPr/>
      </xdr:nvSpPr>
      <xdr:spPr>
        <a:xfrm>
          <a:off x="16967200" y="1075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93616</xdr:rowOff>
    </xdr:from>
    <xdr:ext cx="762000" cy="259045"/>
    <xdr:sp macro="" textlink="">
      <xdr:nvSpPr>
        <xdr:cNvPr id="340" name="定員管理の状況該当値テキスト"/>
        <xdr:cNvSpPr txBox="1"/>
      </xdr:nvSpPr>
      <xdr:spPr>
        <a:xfrm>
          <a:off x="17106900" y="1072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61214</xdr:rowOff>
    </xdr:from>
    <xdr:to>
      <xdr:col>23</xdr:col>
      <xdr:colOff>457200</xdr:colOff>
      <xdr:row>62</xdr:row>
      <xdr:rowOff>162814</xdr:rowOff>
    </xdr:to>
    <xdr:sp macro="" textlink="">
      <xdr:nvSpPr>
        <xdr:cNvPr id="341" name="円/楕円 340"/>
        <xdr:cNvSpPr/>
      </xdr:nvSpPr>
      <xdr:spPr>
        <a:xfrm>
          <a:off x="16129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147591</xdr:rowOff>
    </xdr:from>
    <xdr:ext cx="736600" cy="259045"/>
    <xdr:sp macro="" textlink="">
      <xdr:nvSpPr>
        <xdr:cNvPr id="342" name="テキスト ボックス 341"/>
        <xdr:cNvSpPr txBox="1"/>
      </xdr:nvSpPr>
      <xdr:spPr>
        <a:xfrm>
          <a:off x="15798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56388</xdr:rowOff>
    </xdr:from>
    <xdr:to>
      <xdr:col>22</xdr:col>
      <xdr:colOff>254000</xdr:colOff>
      <xdr:row>62</xdr:row>
      <xdr:rowOff>157988</xdr:rowOff>
    </xdr:to>
    <xdr:sp macro="" textlink="">
      <xdr:nvSpPr>
        <xdr:cNvPr id="343" name="円/楕円 342"/>
        <xdr:cNvSpPr/>
      </xdr:nvSpPr>
      <xdr:spPr>
        <a:xfrm>
          <a:off x="15240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142765</xdr:rowOff>
    </xdr:from>
    <xdr:ext cx="762000" cy="259045"/>
    <xdr:sp macro="" textlink="">
      <xdr:nvSpPr>
        <xdr:cNvPr id="344" name="テキスト ボックス 343"/>
        <xdr:cNvSpPr txBox="1"/>
      </xdr:nvSpPr>
      <xdr:spPr>
        <a:xfrm>
          <a:off x="14909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70866</xdr:rowOff>
    </xdr:from>
    <xdr:to>
      <xdr:col>21</xdr:col>
      <xdr:colOff>50800</xdr:colOff>
      <xdr:row>63</xdr:row>
      <xdr:rowOff>1016</xdr:rowOff>
    </xdr:to>
    <xdr:sp macro="" textlink="">
      <xdr:nvSpPr>
        <xdr:cNvPr id="345" name="円/楕円 344"/>
        <xdr:cNvSpPr/>
      </xdr:nvSpPr>
      <xdr:spPr>
        <a:xfrm>
          <a:off x="14351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11193</xdr:rowOff>
    </xdr:from>
    <xdr:ext cx="762000" cy="259045"/>
    <xdr:sp macro="" textlink="">
      <xdr:nvSpPr>
        <xdr:cNvPr id="346" name="テキスト ボックス 345"/>
        <xdr:cNvSpPr txBox="1"/>
      </xdr:nvSpPr>
      <xdr:spPr>
        <a:xfrm>
          <a:off x="14020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131191</xdr:rowOff>
    </xdr:from>
    <xdr:to>
      <xdr:col>19</xdr:col>
      <xdr:colOff>533400</xdr:colOff>
      <xdr:row>63</xdr:row>
      <xdr:rowOff>61341</xdr:rowOff>
    </xdr:to>
    <xdr:sp macro="" textlink="">
      <xdr:nvSpPr>
        <xdr:cNvPr id="347" name="円/楕円 346"/>
        <xdr:cNvSpPr/>
      </xdr:nvSpPr>
      <xdr:spPr>
        <a:xfrm>
          <a:off x="13462000" y="1076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46118</xdr:rowOff>
    </xdr:from>
    <xdr:ext cx="762000" cy="259045"/>
    <xdr:sp macro="" textlink="">
      <xdr:nvSpPr>
        <xdr:cNvPr id="348" name="テキスト ボックス 347"/>
        <xdr:cNvSpPr txBox="1"/>
      </xdr:nvSpPr>
      <xdr:spPr>
        <a:xfrm>
          <a:off x="13131800" y="108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・類似団体平均をやや下回っており、</a:t>
          </a:r>
          <a:r>
            <a:rPr kumimoji="1" lang="en-US" altLang="ja-JP" sz="1200">
              <a:latin typeface="ＭＳ Ｐゴシック"/>
            </a:rPr>
            <a:t>24</a:t>
          </a:r>
          <a:r>
            <a:rPr kumimoji="1" lang="ja-JP" altLang="en-US" sz="1200">
              <a:latin typeface="ＭＳ Ｐゴシック"/>
            </a:rPr>
            <a:t>年度に対して</a:t>
          </a:r>
          <a:r>
            <a:rPr kumimoji="1" lang="en-US" altLang="ja-JP" sz="1200">
              <a:latin typeface="ＭＳ Ｐゴシック"/>
            </a:rPr>
            <a:t>1.0</a:t>
          </a:r>
          <a:r>
            <a:rPr kumimoji="1" lang="ja-JP" altLang="en-US" sz="1200">
              <a:latin typeface="ＭＳ Ｐゴシック"/>
            </a:rPr>
            <a:t>ﾎﾟｲﾝﾄ減となった。</a:t>
          </a:r>
          <a:endParaRPr kumimoji="1" lang="en-US" altLang="ja-JP" sz="1200">
            <a:latin typeface="ＭＳ Ｐゴシック"/>
          </a:endParaRPr>
        </a:p>
        <a:p>
          <a:r>
            <a:rPr kumimoji="1" lang="en-US" altLang="ja-JP" sz="1200">
              <a:latin typeface="ＭＳ Ｐゴシック"/>
            </a:rPr>
            <a:t>25</a:t>
          </a:r>
          <a:r>
            <a:rPr kumimoji="1" lang="ja-JP" altLang="en-US" sz="1200">
              <a:latin typeface="ＭＳ Ｐゴシック"/>
            </a:rPr>
            <a:t>年度においては元利償還金で対前年</a:t>
          </a:r>
          <a:r>
            <a:rPr kumimoji="1" lang="en-US" altLang="ja-JP" sz="1200">
              <a:latin typeface="ＭＳ Ｐゴシック"/>
            </a:rPr>
            <a:t>35,394</a:t>
          </a:r>
          <a:r>
            <a:rPr kumimoji="1" lang="ja-JP" altLang="en-US" sz="1200">
              <a:latin typeface="ＭＳ Ｐゴシック"/>
            </a:rPr>
            <a:t>千円の増、一部事務組合等の起こした地方債に充てたと認められる補助金又は負担金で対前年</a:t>
          </a:r>
          <a:r>
            <a:rPr kumimoji="1" lang="en-US" altLang="ja-JP" sz="1200">
              <a:latin typeface="ＭＳ Ｐゴシック"/>
            </a:rPr>
            <a:t>26,766</a:t>
          </a:r>
          <a:r>
            <a:rPr kumimoji="1" lang="ja-JP" altLang="en-US" sz="1200">
              <a:latin typeface="ＭＳ Ｐゴシック"/>
            </a:rPr>
            <a:t>千円の増となったものの、公営企業債の償還の財源に充てたと認められる繰入金で対前年</a:t>
          </a:r>
          <a:r>
            <a:rPr kumimoji="1" lang="en-US" altLang="ja-JP" sz="1200">
              <a:latin typeface="ＭＳ Ｐゴシック"/>
            </a:rPr>
            <a:t>16,561</a:t>
          </a:r>
          <a:r>
            <a:rPr kumimoji="1" lang="ja-JP" altLang="en-US" sz="1200">
              <a:latin typeface="ＭＳ Ｐゴシック"/>
            </a:rPr>
            <a:t>千円の減、また、標準税収入額等において対前年</a:t>
          </a:r>
          <a:r>
            <a:rPr kumimoji="1" lang="en-US" altLang="ja-JP" sz="1200">
              <a:latin typeface="ＭＳ Ｐゴシック"/>
            </a:rPr>
            <a:t>139,139</a:t>
          </a:r>
          <a:r>
            <a:rPr kumimoji="1" lang="ja-JP" altLang="en-US" sz="1200">
              <a:latin typeface="ＭＳ Ｐゴシック"/>
            </a:rPr>
            <a:t>千円の増、事業費補正等により基準財政需要額に算入された公債費が対前年</a:t>
          </a:r>
          <a:r>
            <a:rPr kumimoji="1" lang="en-US" altLang="ja-JP" sz="1200">
              <a:latin typeface="ＭＳ Ｐゴシック"/>
            </a:rPr>
            <a:t>54,813</a:t>
          </a:r>
          <a:r>
            <a:rPr kumimoji="1" lang="ja-JP" altLang="en-US" sz="1200">
              <a:latin typeface="ＭＳ Ｐゴシック"/>
            </a:rPr>
            <a:t>千円の増となったため、今年度において実質公債費比率が大きくならなかったものと考えられる。今後も地方債の計画的な発行による抑制に努める。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37193</xdr:rowOff>
    </xdr:from>
    <xdr:to>
      <xdr:col>24</xdr:col>
      <xdr:colOff>558800</xdr:colOff>
      <xdr:row>45</xdr:row>
      <xdr:rowOff>131535</xdr:rowOff>
    </xdr:to>
    <xdr:cxnSp macro="">
      <xdr:nvCxnSpPr>
        <xdr:cNvPr id="380" name="直線コネクタ 379"/>
        <xdr:cNvCxnSpPr/>
      </xdr:nvCxnSpPr>
      <xdr:spPr>
        <a:xfrm flipV="1">
          <a:off x="17018000" y="6209393"/>
          <a:ext cx="0" cy="16373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1"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2" name="直線コネクタ 381"/>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123570</xdr:rowOff>
    </xdr:from>
    <xdr:ext cx="762000" cy="259045"/>
    <xdr:sp macro="" textlink="">
      <xdr:nvSpPr>
        <xdr:cNvPr id="383" name="公債費負担の状況最大値テキスト"/>
        <xdr:cNvSpPr txBox="1"/>
      </xdr:nvSpPr>
      <xdr:spPr>
        <a:xfrm>
          <a:off x="17106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24</xdr:col>
      <xdr:colOff>469900</xdr:colOff>
      <xdr:row>36</xdr:row>
      <xdr:rowOff>37193</xdr:rowOff>
    </xdr:from>
    <xdr:to>
      <xdr:col>24</xdr:col>
      <xdr:colOff>647700</xdr:colOff>
      <xdr:row>36</xdr:row>
      <xdr:rowOff>37193</xdr:rowOff>
    </xdr:to>
    <xdr:cxnSp macro="">
      <xdr:nvCxnSpPr>
        <xdr:cNvPr id="384" name="直線コネクタ 383"/>
        <xdr:cNvCxnSpPr/>
      </xdr:nvCxnSpPr>
      <xdr:spPr>
        <a:xfrm>
          <a:off x="16929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57150</xdr:rowOff>
    </xdr:from>
    <xdr:to>
      <xdr:col>24</xdr:col>
      <xdr:colOff>558800</xdr:colOff>
      <xdr:row>40</xdr:row>
      <xdr:rowOff>58057</xdr:rowOff>
    </xdr:to>
    <xdr:cxnSp macro="">
      <xdr:nvCxnSpPr>
        <xdr:cNvPr id="385" name="直線コネクタ 384"/>
        <xdr:cNvCxnSpPr/>
      </xdr:nvCxnSpPr>
      <xdr:spPr>
        <a:xfrm flipV="1">
          <a:off x="16179800" y="6743700"/>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150784</xdr:rowOff>
    </xdr:from>
    <xdr:ext cx="762000" cy="259045"/>
    <xdr:sp macro="" textlink="">
      <xdr:nvSpPr>
        <xdr:cNvPr id="386"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7257</xdr:rowOff>
    </xdr:from>
    <xdr:to>
      <xdr:col>24</xdr:col>
      <xdr:colOff>609600</xdr:colOff>
      <xdr:row>40</xdr:row>
      <xdr:rowOff>108857</xdr:rowOff>
    </xdr:to>
    <xdr:sp macro="" textlink="">
      <xdr:nvSpPr>
        <xdr:cNvPr id="387" name="フローチャート : 判断 386"/>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58057</xdr:rowOff>
    </xdr:from>
    <xdr:to>
      <xdr:col>23</xdr:col>
      <xdr:colOff>406400</xdr:colOff>
      <xdr:row>41</xdr:row>
      <xdr:rowOff>58965</xdr:rowOff>
    </xdr:to>
    <xdr:cxnSp macro="">
      <xdr:nvCxnSpPr>
        <xdr:cNvPr id="388" name="直線コネクタ 387"/>
        <xdr:cNvCxnSpPr/>
      </xdr:nvCxnSpPr>
      <xdr:spPr>
        <a:xfrm flipV="1">
          <a:off x="15290800" y="6916057"/>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162378</xdr:rowOff>
    </xdr:from>
    <xdr:to>
      <xdr:col>23</xdr:col>
      <xdr:colOff>457200</xdr:colOff>
      <xdr:row>41</xdr:row>
      <xdr:rowOff>92528</xdr:rowOff>
    </xdr:to>
    <xdr:sp macro="" textlink="">
      <xdr:nvSpPr>
        <xdr:cNvPr id="389" name="フローチャート : 判断 388"/>
        <xdr:cNvSpPr/>
      </xdr:nvSpPr>
      <xdr:spPr>
        <a:xfrm>
          <a:off x="16129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77305</xdr:rowOff>
    </xdr:from>
    <xdr:ext cx="736600" cy="259045"/>
    <xdr:sp macro="" textlink="">
      <xdr:nvSpPr>
        <xdr:cNvPr id="390" name="テキスト ボックス 389"/>
        <xdr:cNvSpPr txBox="1"/>
      </xdr:nvSpPr>
      <xdr:spPr>
        <a:xfrm>
          <a:off x="15798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58965</xdr:rowOff>
    </xdr:from>
    <xdr:to>
      <xdr:col>22</xdr:col>
      <xdr:colOff>203200</xdr:colOff>
      <xdr:row>42</xdr:row>
      <xdr:rowOff>42635</xdr:rowOff>
    </xdr:to>
    <xdr:cxnSp macro="">
      <xdr:nvCxnSpPr>
        <xdr:cNvPr id="391" name="直線コネクタ 390"/>
        <xdr:cNvCxnSpPr/>
      </xdr:nvCxnSpPr>
      <xdr:spPr>
        <a:xfrm flipV="1">
          <a:off x="14401800" y="7088415"/>
          <a:ext cx="889000" cy="15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9072</xdr:rowOff>
    </xdr:from>
    <xdr:to>
      <xdr:col>22</xdr:col>
      <xdr:colOff>254000</xdr:colOff>
      <xdr:row>42</xdr:row>
      <xdr:rowOff>110672</xdr:rowOff>
    </xdr:to>
    <xdr:sp macro="" textlink="">
      <xdr:nvSpPr>
        <xdr:cNvPr id="392" name="フローチャート : 判断 391"/>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95449</xdr:rowOff>
    </xdr:from>
    <xdr:ext cx="762000" cy="259045"/>
    <xdr:sp macro="" textlink="">
      <xdr:nvSpPr>
        <xdr:cNvPr id="393" name="テキスト ボックス 392"/>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42635</xdr:rowOff>
    </xdr:from>
    <xdr:to>
      <xdr:col>21</xdr:col>
      <xdr:colOff>0</xdr:colOff>
      <xdr:row>43</xdr:row>
      <xdr:rowOff>95250</xdr:rowOff>
    </xdr:to>
    <xdr:cxnSp macro="">
      <xdr:nvCxnSpPr>
        <xdr:cNvPr id="394" name="直線コネクタ 393"/>
        <xdr:cNvCxnSpPr/>
      </xdr:nvCxnSpPr>
      <xdr:spPr>
        <a:xfrm flipV="1">
          <a:off x="13512800" y="7243535"/>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96157</xdr:rowOff>
    </xdr:from>
    <xdr:to>
      <xdr:col>21</xdr:col>
      <xdr:colOff>50800</xdr:colOff>
      <xdr:row>44</xdr:row>
      <xdr:rowOff>26307</xdr:rowOff>
    </xdr:to>
    <xdr:sp macro="" textlink="">
      <xdr:nvSpPr>
        <xdr:cNvPr id="395" name="フローチャート : 判断 394"/>
        <xdr:cNvSpPr/>
      </xdr:nvSpPr>
      <xdr:spPr>
        <a:xfrm>
          <a:off x="14351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11084</xdr:rowOff>
    </xdr:from>
    <xdr:ext cx="762000" cy="259045"/>
    <xdr:sp macro="" textlink="">
      <xdr:nvSpPr>
        <xdr:cNvPr id="396" name="テキスト ボックス 395"/>
        <xdr:cNvSpPr txBox="1"/>
      </xdr:nvSpPr>
      <xdr:spPr>
        <a:xfrm>
          <a:off x="14020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114300</xdr:rowOff>
    </xdr:from>
    <xdr:to>
      <xdr:col>19</xdr:col>
      <xdr:colOff>533400</xdr:colOff>
      <xdr:row>45</xdr:row>
      <xdr:rowOff>44450</xdr:rowOff>
    </xdr:to>
    <xdr:sp macro="" textlink="">
      <xdr:nvSpPr>
        <xdr:cNvPr id="397" name="フローチャート : 判断 396"/>
        <xdr:cNvSpPr/>
      </xdr:nvSpPr>
      <xdr:spPr>
        <a:xfrm>
          <a:off x="13462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29227</xdr:rowOff>
    </xdr:from>
    <xdr:ext cx="762000" cy="259045"/>
    <xdr:sp macro="" textlink="">
      <xdr:nvSpPr>
        <xdr:cNvPr id="398" name="テキスト ボックス 397"/>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404" name="円/楕円 403"/>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22877</xdr:rowOff>
    </xdr:from>
    <xdr:ext cx="762000" cy="259045"/>
    <xdr:sp macro="" textlink="">
      <xdr:nvSpPr>
        <xdr:cNvPr id="405"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7257</xdr:rowOff>
    </xdr:from>
    <xdr:to>
      <xdr:col>23</xdr:col>
      <xdr:colOff>457200</xdr:colOff>
      <xdr:row>40</xdr:row>
      <xdr:rowOff>108857</xdr:rowOff>
    </xdr:to>
    <xdr:sp macro="" textlink="">
      <xdr:nvSpPr>
        <xdr:cNvPr id="406" name="円/楕円 405"/>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119034</xdr:rowOff>
    </xdr:from>
    <xdr:ext cx="736600" cy="259045"/>
    <xdr:sp macro="" textlink="">
      <xdr:nvSpPr>
        <xdr:cNvPr id="407" name="テキスト ボックス 406"/>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8165</xdr:rowOff>
    </xdr:from>
    <xdr:to>
      <xdr:col>22</xdr:col>
      <xdr:colOff>254000</xdr:colOff>
      <xdr:row>41</xdr:row>
      <xdr:rowOff>109765</xdr:rowOff>
    </xdr:to>
    <xdr:sp macro="" textlink="">
      <xdr:nvSpPr>
        <xdr:cNvPr id="408" name="円/楕円 407"/>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119942</xdr:rowOff>
    </xdr:from>
    <xdr:ext cx="762000" cy="259045"/>
    <xdr:sp macro="" textlink="">
      <xdr:nvSpPr>
        <xdr:cNvPr id="409" name="テキスト ボックス 408"/>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163285</xdr:rowOff>
    </xdr:from>
    <xdr:to>
      <xdr:col>21</xdr:col>
      <xdr:colOff>50800</xdr:colOff>
      <xdr:row>42</xdr:row>
      <xdr:rowOff>93435</xdr:rowOff>
    </xdr:to>
    <xdr:sp macro="" textlink="">
      <xdr:nvSpPr>
        <xdr:cNvPr id="410" name="円/楕円 409"/>
        <xdr:cNvSpPr/>
      </xdr:nvSpPr>
      <xdr:spPr>
        <a:xfrm>
          <a:off x="14351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103612</xdr:rowOff>
    </xdr:from>
    <xdr:ext cx="762000" cy="259045"/>
    <xdr:sp macro="" textlink="">
      <xdr:nvSpPr>
        <xdr:cNvPr id="411" name="テキスト ボックス 410"/>
        <xdr:cNvSpPr txBox="1"/>
      </xdr:nvSpPr>
      <xdr:spPr>
        <a:xfrm>
          <a:off x="14020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12" name="円/楕円 411"/>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156227</xdr:rowOff>
    </xdr:from>
    <xdr:ext cx="762000" cy="259045"/>
    <xdr:sp macro="" textlink="">
      <xdr:nvSpPr>
        <xdr:cNvPr id="413" name="テキスト ボックス 412"/>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6.7</a:t>
          </a:r>
          <a:r>
            <a:rPr kumimoji="1" lang="ja-JP" altLang="en-US" sz="1300">
              <a:latin typeface="ＭＳ Ｐゴシック"/>
            </a:rPr>
            <a:t>ﾎﾟｲﾝﾄ上回っている。</a:t>
          </a:r>
          <a:r>
            <a:rPr kumimoji="1" lang="en-US" altLang="ja-JP" sz="1300">
              <a:latin typeface="ＭＳ Ｐゴシック"/>
            </a:rPr>
            <a:t>25</a:t>
          </a:r>
          <a:r>
            <a:rPr kumimoji="1" lang="ja-JP" altLang="en-US" sz="1300">
              <a:latin typeface="ＭＳ Ｐゴシック"/>
            </a:rPr>
            <a:t>年度の地方債の借入として、主なものは、防災ｽﾃｰｼｮﾝ事業、都市公園事業、月将館小学校屋内運動場改築事業などがあるが、対前年</a:t>
          </a:r>
          <a:r>
            <a:rPr kumimoji="1" lang="en-US" altLang="ja-JP" sz="1300">
              <a:latin typeface="ＭＳ Ｐゴシック"/>
            </a:rPr>
            <a:t>161,400</a:t>
          </a:r>
          <a:r>
            <a:rPr kumimoji="1" lang="ja-JP" altLang="en-US" sz="1300">
              <a:latin typeface="ＭＳ Ｐゴシック"/>
            </a:rPr>
            <a:t>千円の減となったことから将来負担比率については</a:t>
          </a:r>
          <a:r>
            <a:rPr kumimoji="1" lang="en-US" altLang="ja-JP" sz="1300">
              <a:latin typeface="ＭＳ Ｐゴシック"/>
            </a:rPr>
            <a:t>24</a:t>
          </a:r>
          <a:r>
            <a:rPr kumimoji="1" lang="ja-JP" altLang="en-US" sz="1300">
              <a:latin typeface="ＭＳ Ｐゴシック"/>
            </a:rPr>
            <a:t>年度から</a:t>
          </a:r>
          <a:r>
            <a:rPr kumimoji="1" lang="en-US" altLang="ja-JP" sz="1300">
              <a:latin typeface="ＭＳ Ｐゴシック"/>
            </a:rPr>
            <a:t>6.6</a:t>
          </a:r>
          <a:r>
            <a:rPr kumimoji="1" lang="ja-JP" altLang="en-US" sz="1300">
              <a:latin typeface="ＭＳ Ｐゴシック"/>
            </a:rPr>
            <a:t>ﾎﾟｲﾝﾄ減となった。</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90110</xdr:rowOff>
    </xdr:from>
    <xdr:to>
      <xdr:col>24</xdr:col>
      <xdr:colOff>558800</xdr:colOff>
      <xdr:row>22</xdr:row>
      <xdr:rowOff>168366</xdr:rowOff>
    </xdr:to>
    <xdr:cxnSp macro="">
      <xdr:nvCxnSpPr>
        <xdr:cNvPr id="444" name="直線コネクタ 443"/>
        <xdr:cNvCxnSpPr/>
      </xdr:nvCxnSpPr>
      <xdr:spPr>
        <a:xfrm flipV="1">
          <a:off x="17018000" y="2318960"/>
          <a:ext cx="0" cy="1621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140443</xdr:rowOff>
    </xdr:from>
    <xdr:ext cx="762000" cy="259045"/>
    <xdr:sp macro="" textlink="">
      <xdr:nvSpPr>
        <xdr:cNvPr id="445" name="将来負担の状況最小値テキスト"/>
        <xdr:cNvSpPr txBox="1"/>
      </xdr:nvSpPr>
      <xdr:spPr>
        <a:xfrm>
          <a:off x="17106900" y="391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141.6</a:t>
          </a:r>
          <a:endParaRPr kumimoji="1" lang="ja-JP" altLang="en-US" sz="1000" b="1">
            <a:latin typeface="ＭＳ Ｐゴシック"/>
          </a:endParaRPr>
        </a:p>
      </xdr:txBody>
    </xdr:sp>
    <xdr:clientData/>
  </xdr:oneCellAnchor>
  <xdr:twoCellAnchor>
    <xdr:from>
      <xdr:col>24</xdr:col>
      <xdr:colOff>469900</xdr:colOff>
      <xdr:row>22</xdr:row>
      <xdr:rowOff>168366</xdr:rowOff>
    </xdr:from>
    <xdr:to>
      <xdr:col>24</xdr:col>
      <xdr:colOff>647700</xdr:colOff>
      <xdr:row>22</xdr:row>
      <xdr:rowOff>168366</xdr:rowOff>
    </xdr:to>
    <xdr:cxnSp macro="">
      <xdr:nvCxnSpPr>
        <xdr:cNvPr id="446" name="直線コネクタ 445"/>
        <xdr:cNvCxnSpPr/>
      </xdr:nvCxnSpPr>
      <xdr:spPr>
        <a:xfrm>
          <a:off x="16929100" y="394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5037</xdr:rowOff>
    </xdr:from>
    <xdr:ext cx="762000" cy="259045"/>
    <xdr:sp macro="" textlink="">
      <xdr:nvSpPr>
        <xdr:cNvPr id="447" name="将来負担の状況最大値テキスト"/>
        <xdr:cNvSpPr txBox="1"/>
      </xdr:nvSpPr>
      <xdr:spPr>
        <a:xfrm>
          <a:off x="17106900" y="20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13</xdr:row>
      <xdr:rowOff>90110</xdr:rowOff>
    </xdr:from>
    <xdr:to>
      <xdr:col>24</xdr:col>
      <xdr:colOff>647700</xdr:colOff>
      <xdr:row>13</xdr:row>
      <xdr:rowOff>90110</xdr:rowOff>
    </xdr:to>
    <xdr:cxnSp macro="">
      <xdr:nvCxnSpPr>
        <xdr:cNvPr id="448" name="直線コネクタ 447"/>
        <xdr:cNvCxnSpPr/>
      </xdr:nvCxnSpPr>
      <xdr:spPr>
        <a:xfrm>
          <a:off x="16929100" y="23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156029</xdr:rowOff>
    </xdr:from>
    <xdr:to>
      <xdr:col>24</xdr:col>
      <xdr:colOff>558800</xdr:colOff>
      <xdr:row>17</xdr:row>
      <xdr:rowOff>60416</xdr:rowOff>
    </xdr:to>
    <xdr:cxnSp macro="">
      <xdr:nvCxnSpPr>
        <xdr:cNvPr id="449" name="直線コネクタ 448"/>
        <xdr:cNvCxnSpPr/>
      </xdr:nvCxnSpPr>
      <xdr:spPr>
        <a:xfrm flipV="1">
          <a:off x="16179800" y="2899229"/>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44769</xdr:rowOff>
    </xdr:from>
    <xdr:ext cx="762000" cy="259045"/>
    <xdr:sp macro="" textlink="">
      <xdr:nvSpPr>
        <xdr:cNvPr id="450" name="将来負担の状況平均値テキスト"/>
        <xdr:cNvSpPr txBox="1"/>
      </xdr:nvSpPr>
      <xdr:spPr>
        <a:xfrm>
          <a:off x="17106900" y="2616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28242</xdr:rowOff>
    </xdr:from>
    <xdr:to>
      <xdr:col>24</xdr:col>
      <xdr:colOff>609600</xdr:colOff>
      <xdr:row>16</xdr:row>
      <xdr:rowOff>129842</xdr:rowOff>
    </xdr:to>
    <xdr:sp macro="" textlink="">
      <xdr:nvSpPr>
        <xdr:cNvPr id="451" name="フローチャート : 判断 450"/>
        <xdr:cNvSpPr/>
      </xdr:nvSpPr>
      <xdr:spPr>
        <a:xfrm>
          <a:off x="169672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60416</xdr:rowOff>
    </xdr:from>
    <xdr:to>
      <xdr:col>23</xdr:col>
      <xdr:colOff>406400</xdr:colOff>
      <xdr:row>17</xdr:row>
      <xdr:rowOff>81099</xdr:rowOff>
    </xdr:to>
    <xdr:cxnSp macro="">
      <xdr:nvCxnSpPr>
        <xdr:cNvPr id="452" name="直線コネクタ 451"/>
        <xdr:cNvCxnSpPr/>
      </xdr:nvCxnSpPr>
      <xdr:spPr>
        <a:xfrm flipV="1">
          <a:off x="15290800" y="297506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85695</xdr:rowOff>
    </xdr:from>
    <xdr:to>
      <xdr:col>23</xdr:col>
      <xdr:colOff>457200</xdr:colOff>
      <xdr:row>17</xdr:row>
      <xdr:rowOff>15845</xdr:rowOff>
    </xdr:to>
    <xdr:sp macro="" textlink="">
      <xdr:nvSpPr>
        <xdr:cNvPr id="453" name="フローチャート : 判断 452"/>
        <xdr:cNvSpPr/>
      </xdr:nvSpPr>
      <xdr:spPr>
        <a:xfrm>
          <a:off x="16129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26022</xdr:rowOff>
    </xdr:from>
    <xdr:ext cx="736600" cy="259045"/>
    <xdr:sp macro="" textlink="">
      <xdr:nvSpPr>
        <xdr:cNvPr id="454" name="テキスト ボックス 453"/>
        <xdr:cNvSpPr txBox="1"/>
      </xdr:nvSpPr>
      <xdr:spPr>
        <a:xfrm>
          <a:off x="15798800" y="2597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81099</xdr:rowOff>
    </xdr:from>
    <xdr:to>
      <xdr:col>22</xdr:col>
      <xdr:colOff>203200</xdr:colOff>
      <xdr:row>19</xdr:row>
      <xdr:rowOff>101298</xdr:rowOff>
    </xdr:to>
    <xdr:cxnSp macro="">
      <xdr:nvCxnSpPr>
        <xdr:cNvPr id="455" name="直線コネクタ 454"/>
        <xdr:cNvCxnSpPr/>
      </xdr:nvCxnSpPr>
      <xdr:spPr>
        <a:xfrm flipV="1">
          <a:off x="14401800" y="2995749"/>
          <a:ext cx="889000" cy="36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46385</xdr:rowOff>
    </xdr:from>
    <xdr:to>
      <xdr:col>22</xdr:col>
      <xdr:colOff>254000</xdr:colOff>
      <xdr:row>17</xdr:row>
      <xdr:rowOff>147985</xdr:rowOff>
    </xdr:to>
    <xdr:sp macro="" textlink="">
      <xdr:nvSpPr>
        <xdr:cNvPr id="456" name="フローチャート : 判断 455"/>
        <xdr:cNvSpPr/>
      </xdr:nvSpPr>
      <xdr:spPr>
        <a:xfrm>
          <a:off x="15240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132762</xdr:rowOff>
    </xdr:from>
    <xdr:ext cx="762000" cy="259045"/>
    <xdr:sp macro="" textlink="">
      <xdr:nvSpPr>
        <xdr:cNvPr id="457" name="テキスト ボックス 456"/>
        <xdr:cNvSpPr txBox="1"/>
      </xdr:nvSpPr>
      <xdr:spPr>
        <a:xfrm>
          <a:off x="14909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101298</xdr:rowOff>
    </xdr:from>
    <xdr:to>
      <xdr:col>21</xdr:col>
      <xdr:colOff>0</xdr:colOff>
      <xdr:row>20</xdr:row>
      <xdr:rowOff>18324</xdr:rowOff>
    </xdr:to>
    <xdr:cxnSp macro="">
      <xdr:nvCxnSpPr>
        <xdr:cNvPr id="458" name="直線コネクタ 457"/>
        <xdr:cNvCxnSpPr/>
      </xdr:nvCxnSpPr>
      <xdr:spPr>
        <a:xfrm flipV="1">
          <a:off x="13512800" y="3358848"/>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150707</xdr:rowOff>
    </xdr:from>
    <xdr:to>
      <xdr:col>21</xdr:col>
      <xdr:colOff>50800</xdr:colOff>
      <xdr:row>19</xdr:row>
      <xdr:rowOff>80857</xdr:rowOff>
    </xdr:to>
    <xdr:sp macro="" textlink="">
      <xdr:nvSpPr>
        <xdr:cNvPr id="459" name="フローチャート : 判断 458"/>
        <xdr:cNvSpPr/>
      </xdr:nvSpPr>
      <xdr:spPr>
        <a:xfrm>
          <a:off x="14351000" y="32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91034</xdr:rowOff>
    </xdr:from>
    <xdr:ext cx="762000" cy="259045"/>
    <xdr:sp macro="" textlink="">
      <xdr:nvSpPr>
        <xdr:cNvPr id="460" name="テキスト ボックス 459"/>
        <xdr:cNvSpPr txBox="1"/>
      </xdr:nvSpPr>
      <xdr:spPr>
        <a:xfrm>
          <a:off x="14020800" y="300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158508</xdr:rowOff>
    </xdr:from>
    <xdr:to>
      <xdr:col>19</xdr:col>
      <xdr:colOff>533400</xdr:colOff>
      <xdr:row>20</xdr:row>
      <xdr:rowOff>88658</xdr:rowOff>
    </xdr:to>
    <xdr:sp macro="" textlink="">
      <xdr:nvSpPr>
        <xdr:cNvPr id="461" name="フローチャート : 判断 460"/>
        <xdr:cNvSpPr/>
      </xdr:nvSpPr>
      <xdr:spPr>
        <a:xfrm>
          <a:off x="13462000" y="341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73435</xdr:rowOff>
    </xdr:from>
    <xdr:ext cx="762000" cy="259045"/>
    <xdr:sp macro="" textlink="">
      <xdr:nvSpPr>
        <xdr:cNvPr id="462" name="テキスト ボックス 461"/>
        <xdr:cNvSpPr txBox="1"/>
      </xdr:nvSpPr>
      <xdr:spPr>
        <a:xfrm>
          <a:off x="13131800" y="350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105229</xdr:rowOff>
    </xdr:from>
    <xdr:to>
      <xdr:col>24</xdr:col>
      <xdr:colOff>609600</xdr:colOff>
      <xdr:row>17</xdr:row>
      <xdr:rowOff>35379</xdr:rowOff>
    </xdr:to>
    <xdr:sp macro="" textlink="">
      <xdr:nvSpPr>
        <xdr:cNvPr id="468" name="円/楕円 467"/>
        <xdr:cNvSpPr/>
      </xdr:nvSpPr>
      <xdr:spPr>
        <a:xfrm>
          <a:off x="16967200" y="284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77306</xdr:rowOff>
    </xdr:from>
    <xdr:ext cx="762000" cy="259045"/>
    <xdr:sp macro="" textlink="">
      <xdr:nvSpPr>
        <xdr:cNvPr id="469" name="将来負担の状況該当値テキスト"/>
        <xdr:cNvSpPr txBox="1"/>
      </xdr:nvSpPr>
      <xdr:spPr>
        <a:xfrm>
          <a:off x="17106900" y="282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9616</xdr:rowOff>
    </xdr:from>
    <xdr:to>
      <xdr:col>23</xdr:col>
      <xdr:colOff>457200</xdr:colOff>
      <xdr:row>17</xdr:row>
      <xdr:rowOff>111216</xdr:rowOff>
    </xdr:to>
    <xdr:sp macro="" textlink="">
      <xdr:nvSpPr>
        <xdr:cNvPr id="470" name="円/楕円 469"/>
        <xdr:cNvSpPr/>
      </xdr:nvSpPr>
      <xdr:spPr>
        <a:xfrm>
          <a:off x="16129000" y="29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95993</xdr:rowOff>
    </xdr:from>
    <xdr:ext cx="736600" cy="259045"/>
    <xdr:sp macro="" textlink="">
      <xdr:nvSpPr>
        <xdr:cNvPr id="471" name="テキスト ボックス 470"/>
        <xdr:cNvSpPr txBox="1"/>
      </xdr:nvSpPr>
      <xdr:spPr>
        <a:xfrm>
          <a:off x="15798800" y="301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30299</xdr:rowOff>
    </xdr:from>
    <xdr:to>
      <xdr:col>22</xdr:col>
      <xdr:colOff>254000</xdr:colOff>
      <xdr:row>17</xdr:row>
      <xdr:rowOff>131899</xdr:rowOff>
    </xdr:to>
    <xdr:sp macro="" textlink="">
      <xdr:nvSpPr>
        <xdr:cNvPr id="472" name="円/楕円 471"/>
        <xdr:cNvSpPr/>
      </xdr:nvSpPr>
      <xdr:spPr>
        <a:xfrm>
          <a:off x="15240000" y="294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142076</xdr:rowOff>
    </xdr:from>
    <xdr:ext cx="762000" cy="259045"/>
    <xdr:sp macro="" textlink="">
      <xdr:nvSpPr>
        <xdr:cNvPr id="473" name="テキスト ボックス 472"/>
        <xdr:cNvSpPr txBox="1"/>
      </xdr:nvSpPr>
      <xdr:spPr>
        <a:xfrm>
          <a:off x="14909800" y="271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50498</xdr:rowOff>
    </xdr:from>
    <xdr:to>
      <xdr:col>21</xdr:col>
      <xdr:colOff>50800</xdr:colOff>
      <xdr:row>19</xdr:row>
      <xdr:rowOff>152098</xdr:rowOff>
    </xdr:to>
    <xdr:sp macro="" textlink="">
      <xdr:nvSpPr>
        <xdr:cNvPr id="474" name="円/楕円 473"/>
        <xdr:cNvSpPr/>
      </xdr:nvSpPr>
      <xdr:spPr>
        <a:xfrm>
          <a:off x="14351000" y="33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136875</xdr:rowOff>
    </xdr:from>
    <xdr:ext cx="762000" cy="259045"/>
    <xdr:sp macro="" textlink="">
      <xdr:nvSpPr>
        <xdr:cNvPr id="475" name="テキスト ボックス 474"/>
        <xdr:cNvSpPr txBox="1"/>
      </xdr:nvSpPr>
      <xdr:spPr>
        <a:xfrm>
          <a:off x="14020800" y="339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138974</xdr:rowOff>
    </xdr:from>
    <xdr:to>
      <xdr:col>19</xdr:col>
      <xdr:colOff>533400</xdr:colOff>
      <xdr:row>20</xdr:row>
      <xdr:rowOff>69124</xdr:rowOff>
    </xdr:to>
    <xdr:sp macro="" textlink="">
      <xdr:nvSpPr>
        <xdr:cNvPr id="476" name="円/楕円 475"/>
        <xdr:cNvSpPr/>
      </xdr:nvSpPr>
      <xdr:spPr>
        <a:xfrm>
          <a:off x="13462000" y="339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79301</xdr:rowOff>
    </xdr:from>
    <xdr:ext cx="762000" cy="259045"/>
    <xdr:sp macro="" textlink="">
      <xdr:nvSpPr>
        <xdr:cNvPr id="477" name="テキスト ボックス 476"/>
        <xdr:cNvSpPr txBox="1"/>
      </xdr:nvSpPr>
      <xdr:spPr>
        <a:xfrm>
          <a:off x="13131800" y="316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宮城県涌谷町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17,380
17,335
82.08
8,883,187
7,786,307
219,384
4,811,378
6,551,715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51.0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・類似団体平均と比較して職員数が多いため、平成</a:t>
          </a:r>
          <a:r>
            <a:rPr kumimoji="1" lang="en-US" altLang="ja-JP" sz="1300">
              <a:latin typeface="ＭＳ Ｐゴシック"/>
            </a:rPr>
            <a:t>22</a:t>
          </a:r>
          <a:r>
            <a:rPr kumimoji="1" lang="ja-JP" altLang="en-US" sz="1300">
              <a:latin typeface="ＭＳ Ｐゴシック"/>
            </a:rPr>
            <a:t>年度から若干改善してはいるものの、人件費に係る経常収支比率は高くなっている。これは当町の地理的要因で幼稚園４園と保育所の運営を行っているためであり、行政ｻｰﾋﾞｽの提供方法の差異によるものではあるが、新規採用職員の抑制や退職者不補充等今後も新規採用職員の計画的な補充や事務の効率化を推進し、適正な定員管理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82550</xdr:rowOff>
    </xdr:from>
    <xdr:to>
      <xdr:col>7</xdr:col>
      <xdr:colOff>15875</xdr:colOff>
      <xdr:row>42</xdr:row>
      <xdr:rowOff>50800</xdr:rowOff>
    </xdr:to>
    <xdr:cxnSp macro="">
      <xdr:nvCxnSpPr>
        <xdr:cNvPr id="60" name="直線コネクタ 59"/>
        <xdr:cNvCxnSpPr/>
      </xdr:nvCxnSpPr>
      <xdr:spPr>
        <a:xfrm flipV="1">
          <a:off x="4826000" y="5740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1"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2" name="直線コネクタ 61"/>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168927</xdr:rowOff>
    </xdr:from>
    <xdr:ext cx="762000" cy="259045"/>
    <xdr:sp macro="" textlink="">
      <xdr:nvSpPr>
        <xdr:cNvPr id="63" name="人件費最大値テキスト"/>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82550</xdr:rowOff>
    </xdr:from>
    <xdr:to>
      <xdr:col>7</xdr:col>
      <xdr:colOff>104775</xdr:colOff>
      <xdr:row>33</xdr:row>
      <xdr:rowOff>82550</xdr:rowOff>
    </xdr:to>
    <xdr:cxnSp macro="">
      <xdr:nvCxnSpPr>
        <xdr:cNvPr id="64" name="直線コネクタ 63"/>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101600</xdr:rowOff>
    </xdr:from>
    <xdr:to>
      <xdr:col>7</xdr:col>
      <xdr:colOff>15875</xdr:colOff>
      <xdr:row>40</xdr:row>
      <xdr:rowOff>139700</xdr:rowOff>
    </xdr:to>
    <xdr:cxnSp macro="">
      <xdr:nvCxnSpPr>
        <xdr:cNvPr id="65" name="直線コネクタ 64"/>
        <xdr:cNvCxnSpPr/>
      </xdr:nvCxnSpPr>
      <xdr:spPr>
        <a:xfrm flipV="1">
          <a:off x="3987800" y="695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3827</xdr:rowOff>
    </xdr:from>
    <xdr:ext cx="762000" cy="259045"/>
    <xdr:sp macro="" textlink="">
      <xdr:nvSpPr>
        <xdr:cNvPr id="66" name="人件費平均値テキスト"/>
        <xdr:cNvSpPr txBox="1"/>
      </xdr:nvSpPr>
      <xdr:spPr>
        <a:xfrm>
          <a:off x="4914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7" name="フローチャート : 判断 66"/>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139700</xdr:rowOff>
    </xdr:from>
    <xdr:to>
      <xdr:col>5</xdr:col>
      <xdr:colOff>549275</xdr:colOff>
      <xdr:row>41</xdr:row>
      <xdr:rowOff>31750</xdr:rowOff>
    </xdr:to>
    <xdr:cxnSp macro="">
      <xdr:nvCxnSpPr>
        <xdr:cNvPr id="68" name="直線コネクタ 67"/>
        <xdr:cNvCxnSpPr/>
      </xdr:nvCxnSpPr>
      <xdr:spPr>
        <a:xfrm flipV="1">
          <a:off x="3098800" y="6997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88900</xdr:rowOff>
    </xdr:from>
    <xdr:to>
      <xdr:col>5</xdr:col>
      <xdr:colOff>600075</xdr:colOff>
      <xdr:row>39</xdr:row>
      <xdr:rowOff>19050</xdr:rowOff>
    </xdr:to>
    <xdr:sp macro="" textlink="">
      <xdr:nvSpPr>
        <xdr:cNvPr id="69" name="フローチャート : 判断 68"/>
        <xdr:cNvSpPr/>
      </xdr:nvSpPr>
      <xdr:spPr>
        <a:xfrm>
          <a:off x="3937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0" name="テキスト ボックス 69"/>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31750</xdr:rowOff>
    </xdr:from>
    <xdr:to>
      <xdr:col>4</xdr:col>
      <xdr:colOff>346075</xdr:colOff>
      <xdr:row>41</xdr:row>
      <xdr:rowOff>95250</xdr:rowOff>
    </xdr:to>
    <xdr:cxnSp macro="">
      <xdr:nvCxnSpPr>
        <xdr:cNvPr id="71" name="直線コネクタ 70"/>
        <xdr:cNvCxnSpPr/>
      </xdr:nvCxnSpPr>
      <xdr:spPr>
        <a:xfrm flipV="1">
          <a:off x="2209800" y="7061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165100</xdr:rowOff>
    </xdr:from>
    <xdr:to>
      <xdr:col>4</xdr:col>
      <xdr:colOff>396875</xdr:colOff>
      <xdr:row>39</xdr:row>
      <xdr:rowOff>95250</xdr:rowOff>
    </xdr:to>
    <xdr:sp macro="" textlink="">
      <xdr:nvSpPr>
        <xdr:cNvPr id="72" name="フローチャート : 判断 71"/>
        <xdr:cNvSpPr/>
      </xdr:nvSpPr>
      <xdr:spPr>
        <a:xfrm>
          <a:off x="3048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3" name="テキスト ボックス 72"/>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95250</xdr:rowOff>
    </xdr:from>
    <xdr:to>
      <xdr:col>3</xdr:col>
      <xdr:colOff>142875</xdr:colOff>
      <xdr:row>42</xdr:row>
      <xdr:rowOff>12700</xdr:rowOff>
    </xdr:to>
    <xdr:cxnSp macro="">
      <xdr:nvCxnSpPr>
        <xdr:cNvPr id="74" name="直線コネクタ 73"/>
        <xdr:cNvCxnSpPr/>
      </xdr:nvCxnSpPr>
      <xdr:spPr>
        <a:xfrm flipV="1">
          <a:off x="1320800" y="7124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63500</xdr:rowOff>
    </xdr:from>
    <xdr:to>
      <xdr:col>3</xdr:col>
      <xdr:colOff>193675</xdr:colOff>
      <xdr:row>38</xdr:row>
      <xdr:rowOff>165100</xdr:rowOff>
    </xdr:to>
    <xdr:sp macro="" textlink="">
      <xdr:nvSpPr>
        <xdr:cNvPr id="75" name="フローチャート : 判断 74"/>
        <xdr:cNvSpPr/>
      </xdr:nvSpPr>
      <xdr:spPr>
        <a:xfrm>
          <a:off x="2159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3827</xdr:rowOff>
    </xdr:from>
    <xdr:ext cx="762000" cy="259045"/>
    <xdr:sp macro="" textlink="">
      <xdr:nvSpPr>
        <xdr:cNvPr id="76" name="テキスト ボックス 75"/>
        <xdr:cNvSpPr txBox="1"/>
      </xdr:nvSpPr>
      <xdr:spPr>
        <a:xfrm>
          <a:off x="1828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158750</xdr:rowOff>
    </xdr:from>
    <xdr:to>
      <xdr:col>1</xdr:col>
      <xdr:colOff>676275</xdr:colOff>
      <xdr:row>40</xdr:row>
      <xdr:rowOff>88900</xdr:rowOff>
    </xdr:to>
    <xdr:sp macro="" textlink="">
      <xdr:nvSpPr>
        <xdr:cNvPr id="77" name="フローチャート : 判断 76"/>
        <xdr:cNvSpPr/>
      </xdr:nvSpPr>
      <xdr:spPr>
        <a:xfrm>
          <a:off x="12700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99077</xdr:rowOff>
    </xdr:from>
    <xdr:ext cx="762000" cy="259045"/>
    <xdr:sp macro="" textlink="">
      <xdr:nvSpPr>
        <xdr:cNvPr id="78" name="テキスト ボックス 77"/>
        <xdr:cNvSpPr txBox="1"/>
      </xdr:nvSpPr>
      <xdr:spPr>
        <a:xfrm>
          <a:off x="939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40</xdr:row>
      <xdr:rowOff>50800</xdr:rowOff>
    </xdr:from>
    <xdr:to>
      <xdr:col>7</xdr:col>
      <xdr:colOff>66675</xdr:colOff>
      <xdr:row>40</xdr:row>
      <xdr:rowOff>152400</xdr:rowOff>
    </xdr:to>
    <xdr:sp macro="" textlink="">
      <xdr:nvSpPr>
        <xdr:cNvPr id="84" name="円/楕円 83"/>
        <xdr:cNvSpPr/>
      </xdr:nvSpPr>
      <xdr:spPr>
        <a:xfrm>
          <a:off x="47752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22877</xdr:rowOff>
    </xdr:from>
    <xdr:ext cx="762000" cy="259045"/>
    <xdr:sp macro="" textlink="">
      <xdr:nvSpPr>
        <xdr:cNvPr id="85" name="人件費該当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88900</xdr:rowOff>
    </xdr:from>
    <xdr:to>
      <xdr:col>5</xdr:col>
      <xdr:colOff>600075</xdr:colOff>
      <xdr:row>41</xdr:row>
      <xdr:rowOff>19050</xdr:rowOff>
    </xdr:to>
    <xdr:sp macro="" textlink="">
      <xdr:nvSpPr>
        <xdr:cNvPr id="86" name="円/楕円 85"/>
        <xdr:cNvSpPr/>
      </xdr:nvSpPr>
      <xdr:spPr>
        <a:xfrm>
          <a:off x="3937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3827</xdr:rowOff>
    </xdr:from>
    <xdr:ext cx="736600" cy="259045"/>
    <xdr:sp macro="" textlink="">
      <xdr:nvSpPr>
        <xdr:cNvPr id="87" name="テキスト ボックス 86"/>
        <xdr:cNvSpPr txBox="1"/>
      </xdr:nvSpPr>
      <xdr:spPr>
        <a:xfrm>
          <a:off x="3606800" y="703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152400</xdr:rowOff>
    </xdr:from>
    <xdr:to>
      <xdr:col>4</xdr:col>
      <xdr:colOff>396875</xdr:colOff>
      <xdr:row>41</xdr:row>
      <xdr:rowOff>82550</xdr:rowOff>
    </xdr:to>
    <xdr:sp macro="" textlink="">
      <xdr:nvSpPr>
        <xdr:cNvPr id="88" name="円/楕円 87"/>
        <xdr:cNvSpPr/>
      </xdr:nvSpPr>
      <xdr:spPr>
        <a:xfrm>
          <a:off x="3048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67327</xdr:rowOff>
    </xdr:from>
    <xdr:ext cx="762000" cy="259045"/>
    <xdr:sp macro="" textlink="">
      <xdr:nvSpPr>
        <xdr:cNvPr id="89" name="テキスト ボックス 88"/>
        <xdr:cNvSpPr txBox="1"/>
      </xdr:nvSpPr>
      <xdr:spPr>
        <a:xfrm>
          <a:off x="2717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44450</xdr:rowOff>
    </xdr:from>
    <xdr:to>
      <xdr:col>3</xdr:col>
      <xdr:colOff>193675</xdr:colOff>
      <xdr:row>41</xdr:row>
      <xdr:rowOff>146050</xdr:rowOff>
    </xdr:to>
    <xdr:sp macro="" textlink="">
      <xdr:nvSpPr>
        <xdr:cNvPr id="90" name="円/楕円 89"/>
        <xdr:cNvSpPr/>
      </xdr:nvSpPr>
      <xdr:spPr>
        <a:xfrm>
          <a:off x="21590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130827</xdr:rowOff>
    </xdr:from>
    <xdr:ext cx="762000" cy="259045"/>
    <xdr:sp macro="" textlink="">
      <xdr:nvSpPr>
        <xdr:cNvPr id="91" name="テキスト ボックス 90"/>
        <xdr:cNvSpPr txBox="1"/>
      </xdr:nvSpPr>
      <xdr:spPr>
        <a:xfrm>
          <a:off x="18288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133350</xdr:rowOff>
    </xdr:from>
    <xdr:to>
      <xdr:col>1</xdr:col>
      <xdr:colOff>676275</xdr:colOff>
      <xdr:row>42</xdr:row>
      <xdr:rowOff>63500</xdr:rowOff>
    </xdr:to>
    <xdr:sp macro="" textlink="">
      <xdr:nvSpPr>
        <xdr:cNvPr id="92" name="円/楕円 91"/>
        <xdr:cNvSpPr/>
      </xdr:nvSpPr>
      <xdr:spPr>
        <a:xfrm>
          <a:off x="1270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48277</xdr:rowOff>
    </xdr:from>
    <xdr:ext cx="762000" cy="259045"/>
    <xdr:sp macro="" textlink="">
      <xdr:nvSpPr>
        <xdr:cNvPr id="93" name="テキスト ボックス 92"/>
        <xdr:cNvSpPr txBox="1"/>
      </xdr:nvSpPr>
      <xdr:spPr>
        <a:xfrm>
          <a:off x="939800" y="72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年度においては、主なものとして、温泉施設ﾎﾞｲﾗｰ賃借料やﾊﾟｿｺﾝ等賃借料、町民ﾊﾞｽ運行委託等で前年比</a:t>
          </a:r>
          <a:r>
            <a:rPr kumimoji="1" lang="en-US" altLang="ja-JP" sz="1300">
              <a:latin typeface="ＭＳ Ｐゴシック"/>
            </a:rPr>
            <a:t>50,000</a:t>
          </a:r>
          <a:r>
            <a:rPr kumimoji="1" lang="ja-JP" altLang="en-US" sz="1300">
              <a:latin typeface="ＭＳ Ｐゴシック"/>
            </a:rPr>
            <a:t>千円程度の増となっている。経常経費の節減等により、類似団体平均を</a:t>
          </a:r>
          <a:r>
            <a:rPr kumimoji="1" lang="en-US" altLang="ja-JP" sz="1300">
              <a:latin typeface="ＭＳ Ｐゴシック"/>
            </a:rPr>
            <a:t>1.9</a:t>
          </a:r>
          <a:r>
            <a:rPr kumimoji="1" lang="ja-JP" altLang="en-US" sz="1300">
              <a:latin typeface="ＭＳ Ｐゴシック"/>
            </a:rPr>
            <a:t>ﾎﾟｲﾝﾄ下回ってはいるが、今後も引き続き経常経費の抑制に努める。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22</xdr:row>
      <xdr:rowOff>25400</xdr:rowOff>
    </xdr:to>
    <xdr:cxnSp macro="">
      <xdr:nvCxnSpPr>
        <xdr:cNvPr id="121" name="直線コネクタ 120"/>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168927</xdr:rowOff>
    </xdr:from>
    <xdr:ext cx="762000" cy="259045"/>
    <xdr:sp macro="" textlink="">
      <xdr:nvSpPr>
        <xdr:cNvPr id="122"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22</xdr:row>
      <xdr:rowOff>25400</xdr:rowOff>
    </xdr:from>
    <xdr:to>
      <xdr:col>24</xdr:col>
      <xdr:colOff>120650</xdr:colOff>
      <xdr:row>22</xdr:row>
      <xdr:rowOff>25400</xdr:rowOff>
    </xdr:to>
    <xdr:cxnSp macro="">
      <xdr:nvCxnSpPr>
        <xdr:cNvPr id="123" name="直線コネクタ 122"/>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4"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5" name="直線コネクタ 124"/>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16</xdr:row>
      <xdr:rowOff>25400</xdr:rowOff>
    </xdr:to>
    <xdr:cxnSp macro="">
      <xdr:nvCxnSpPr>
        <xdr:cNvPr id="126" name="直線コネクタ 125"/>
        <xdr:cNvCxnSpPr/>
      </xdr:nvCxnSpPr>
      <xdr:spPr>
        <a:xfrm>
          <a:off x="15671800" y="2679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16527</xdr:rowOff>
    </xdr:from>
    <xdr:ext cx="762000" cy="259045"/>
    <xdr:sp macro="" textlink="">
      <xdr:nvSpPr>
        <xdr:cNvPr id="127" name="物件費平均値テキスト"/>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44450</xdr:rowOff>
    </xdr:from>
    <xdr:to>
      <xdr:col>24</xdr:col>
      <xdr:colOff>82550</xdr:colOff>
      <xdr:row>17</xdr:row>
      <xdr:rowOff>146050</xdr:rowOff>
    </xdr:to>
    <xdr:sp macro="" textlink="">
      <xdr:nvSpPr>
        <xdr:cNvPr id="128" name="フローチャート : 判断 127"/>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146050</xdr:rowOff>
    </xdr:to>
    <xdr:cxnSp macro="">
      <xdr:nvCxnSpPr>
        <xdr:cNvPr id="129" name="直線コネクタ 128"/>
        <xdr:cNvCxnSpPr/>
      </xdr:nvCxnSpPr>
      <xdr:spPr>
        <a:xfrm flipV="1">
          <a:off x="14782800" y="267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30" name="フローチャート : 判断 129"/>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31" name="テキスト ボックス 130"/>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120650</xdr:rowOff>
    </xdr:from>
    <xdr:to>
      <xdr:col>21</xdr:col>
      <xdr:colOff>361950</xdr:colOff>
      <xdr:row>15</xdr:row>
      <xdr:rowOff>146050</xdr:rowOff>
    </xdr:to>
    <xdr:cxnSp macro="">
      <xdr:nvCxnSpPr>
        <xdr:cNvPr id="132" name="直線コネクタ 131"/>
        <xdr:cNvCxnSpPr/>
      </xdr:nvCxnSpPr>
      <xdr:spPr>
        <a:xfrm>
          <a:off x="13893800" y="269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101600</xdr:rowOff>
    </xdr:from>
    <xdr:to>
      <xdr:col>21</xdr:col>
      <xdr:colOff>412750</xdr:colOff>
      <xdr:row>17</xdr:row>
      <xdr:rowOff>31750</xdr:rowOff>
    </xdr:to>
    <xdr:sp macro="" textlink="">
      <xdr:nvSpPr>
        <xdr:cNvPr id="133" name="フローチャート : 判断 132"/>
        <xdr:cNvSpPr/>
      </xdr:nvSpPr>
      <xdr:spPr>
        <a:xfrm>
          <a:off x="14732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16527</xdr:rowOff>
    </xdr:from>
    <xdr:ext cx="762000" cy="259045"/>
    <xdr:sp macro="" textlink="">
      <xdr:nvSpPr>
        <xdr:cNvPr id="134" name="テキスト ボックス 133"/>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120650</xdr:rowOff>
    </xdr:from>
    <xdr:to>
      <xdr:col>20</xdr:col>
      <xdr:colOff>158750</xdr:colOff>
      <xdr:row>15</xdr:row>
      <xdr:rowOff>120650</xdr:rowOff>
    </xdr:to>
    <xdr:cxnSp macro="">
      <xdr:nvCxnSpPr>
        <xdr:cNvPr id="135" name="直線コネクタ 134"/>
        <xdr:cNvCxnSpPr/>
      </xdr:nvCxnSpPr>
      <xdr:spPr>
        <a:xfrm>
          <a:off x="13004800" y="269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xdr:rowOff>
    </xdr:from>
    <xdr:to>
      <xdr:col>20</xdr:col>
      <xdr:colOff>209550</xdr:colOff>
      <xdr:row>16</xdr:row>
      <xdr:rowOff>114300</xdr:rowOff>
    </xdr:to>
    <xdr:sp macro="" textlink="">
      <xdr:nvSpPr>
        <xdr:cNvPr id="136" name="フローチャート : 判断 135"/>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99077</xdr:rowOff>
    </xdr:from>
    <xdr:ext cx="762000" cy="259045"/>
    <xdr:sp macro="" textlink="">
      <xdr:nvSpPr>
        <xdr:cNvPr id="137" name="テキスト ボックス 136"/>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25400</xdr:rowOff>
    </xdr:from>
    <xdr:to>
      <xdr:col>19</xdr:col>
      <xdr:colOff>6350</xdr:colOff>
      <xdr:row>16</xdr:row>
      <xdr:rowOff>127000</xdr:rowOff>
    </xdr:to>
    <xdr:sp macro="" textlink="">
      <xdr:nvSpPr>
        <xdr:cNvPr id="138" name="フローチャート : 判断 137"/>
        <xdr:cNvSpPr/>
      </xdr:nvSpPr>
      <xdr:spPr>
        <a:xfrm>
          <a:off x="12954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111777</xdr:rowOff>
    </xdr:from>
    <xdr:ext cx="762000" cy="259045"/>
    <xdr:sp macro="" textlink="">
      <xdr:nvSpPr>
        <xdr:cNvPr id="139" name="テキスト ボックス 138"/>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146050</xdr:rowOff>
    </xdr:from>
    <xdr:to>
      <xdr:col>24</xdr:col>
      <xdr:colOff>82550</xdr:colOff>
      <xdr:row>16</xdr:row>
      <xdr:rowOff>76200</xdr:rowOff>
    </xdr:to>
    <xdr:sp macro="" textlink="">
      <xdr:nvSpPr>
        <xdr:cNvPr id="145" name="円/楕円 144"/>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162577</xdr:rowOff>
    </xdr:from>
    <xdr:ext cx="762000" cy="259045"/>
    <xdr:sp macro="" textlink="">
      <xdr:nvSpPr>
        <xdr:cNvPr id="146" name="物件費該当値テキスト"/>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47" name="円/楕円 146"/>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48" name="テキスト ボックス 147"/>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49" name="円/楕円 148"/>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50" name="テキスト ボックス 149"/>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69850</xdr:rowOff>
    </xdr:from>
    <xdr:to>
      <xdr:col>20</xdr:col>
      <xdr:colOff>209550</xdr:colOff>
      <xdr:row>16</xdr:row>
      <xdr:rowOff>0</xdr:rowOff>
    </xdr:to>
    <xdr:sp macro="" textlink="">
      <xdr:nvSpPr>
        <xdr:cNvPr id="151" name="円/楕円 150"/>
        <xdr:cNvSpPr/>
      </xdr:nvSpPr>
      <xdr:spPr>
        <a:xfrm>
          <a:off x="13843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10177</xdr:rowOff>
    </xdr:from>
    <xdr:ext cx="762000" cy="259045"/>
    <xdr:sp macro="" textlink="">
      <xdr:nvSpPr>
        <xdr:cNvPr id="152" name="テキスト ボックス 151"/>
        <xdr:cNvSpPr txBox="1"/>
      </xdr:nvSpPr>
      <xdr:spPr>
        <a:xfrm>
          <a:off x="13512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69850</xdr:rowOff>
    </xdr:from>
    <xdr:to>
      <xdr:col>19</xdr:col>
      <xdr:colOff>6350</xdr:colOff>
      <xdr:row>16</xdr:row>
      <xdr:rowOff>0</xdr:rowOff>
    </xdr:to>
    <xdr:sp macro="" textlink="">
      <xdr:nvSpPr>
        <xdr:cNvPr id="153" name="円/楕円 152"/>
        <xdr:cNvSpPr/>
      </xdr:nvSpPr>
      <xdr:spPr>
        <a:xfrm>
          <a:off x="12954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10177</xdr:rowOff>
    </xdr:from>
    <xdr:ext cx="762000" cy="259045"/>
    <xdr:sp macro="" textlink="">
      <xdr:nvSpPr>
        <xdr:cNvPr id="154" name="テキスト ボックス 153"/>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年度においては、児童手当は減額となったもの、障害者自立支援費等で増額となっている。年々比率が上昇していることから、今後においては、財政を圧迫しないよう適正化を図ることが必要である。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50800</xdr:rowOff>
    </xdr:to>
    <xdr:cxnSp macro="">
      <xdr:nvCxnSpPr>
        <xdr:cNvPr id="182" name="直線コネクタ 181"/>
        <xdr:cNvCxnSpPr/>
      </xdr:nvCxnSpPr>
      <xdr:spPr>
        <a:xfrm flipV="1">
          <a:off x="4826000" y="90805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3"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4" name="直線コネクタ 183"/>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165100</xdr:rowOff>
    </xdr:from>
    <xdr:to>
      <xdr:col>7</xdr:col>
      <xdr:colOff>15875</xdr:colOff>
      <xdr:row>61</xdr:row>
      <xdr:rowOff>69850</xdr:rowOff>
    </xdr:to>
    <xdr:cxnSp macro="">
      <xdr:nvCxnSpPr>
        <xdr:cNvPr id="187" name="直線コネクタ 186"/>
        <xdr:cNvCxnSpPr/>
      </xdr:nvCxnSpPr>
      <xdr:spPr>
        <a:xfrm>
          <a:off x="3987800" y="10452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130827</xdr:rowOff>
    </xdr:from>
    <xdr:ext cx="762000" cy="259045"/>
    <xdr:sp macro="" textlink="">
      <xdr:nvSpPr>
        <xdr:cNvPr id="188"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89" name="フローチャート : 判断 188"/>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107950</xdr:rowOff>
    </xdr:from>
    <xdr:to>
      <xdr:col>5</xdr:col>
      <xdr:colOff>549275</xdr:colOff>
      <xdr:row>60</xdr:row>
      <xdr:rowOff>165100</xdr:rowOff>
    </xdr:to>
    <xdr:cxnSp macro="">
      <xdr:nvCxnSpPr>
        <xdr:cNvPr id="190" name="直線コネクタ 189"/>
        <xdr:cNvCxnSpPr/>
      </xdr:nvCxnSpPr>
      <xdr:spPr>
        <a:xfrm>
          <a:off x="3098800" y="10223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76200</xdr:rowOff>
    </xdr:from>
    <xdr:to>
      <xdr:col>5</xdr:col>
      <xdr:colOff>600075</xdr:colOff>
      <xdr:row>57</xdr:row>
      <xdr:rowOff>6350</xdr:rowOff>
    </xdr:to>
    <xdr:sp macro="" textlink="">
      <xdr:nvSpPr>
        <xdr:cNvPr id="191" name="フローチャート : 判断 190"/>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16527</xdr:rowOff>
    </xdr:from>
    <xdr:ext cx="736600" cy="259045"/>
    <xdr:sp macro="" textlink="">
      <xdr:nvSpPr>
        <xdr:cNvPr id="192" name="テキスト ボックス 191"/>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127000</xdr:rowOff>
    </xdr:from>
    <xdr:to>
      <xdr:col>4</xdr:col>
      <xdr:colOff>346075</xdr:colOff>
      <xdr:row>59</xdr:row>
      <xdr:rowOff>107950</xdr:rowOff>
    </xdr:to>
    <xdr:cxnSp macro="">
      <xdr:nvCxnSpPr>
        <xdr:cNvPr id="193" name="直線コネクタ 192"/>
        <xdr:cNvCxnSpPr/>
      </xdr:nvCxnSpPr>
      <xdr:spPr>
        <a:xfrm>
          <a:off x="2209800" y="1007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4" name="フローチャート : 判断 193"/>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5" name="テキスト ボックス 194"/>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88900</xdr:rowOff>
    </xdr:from>
    <xdr:to>
      <xdr:col>3</xdr:col>
      <xdr:colOff>142875</xdr:colOff>
      <xdr:row>58</xdr:row>
      <xdr:rowOff>127000</xdr:rowOff>
    </xdr:to>
    <xdr:cxnSp macro="">
      <xdr:nvCxnSpPr>
        <xdr:cNvPr id="196" name="直線コネクタ 195"/>
        <xdr:cNvCxnSpPr/>
      </xdr:nvCxnSpPr>
      <xdr:spPr>
        <a:xfrm>
          <a:off x="1320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7" name="フローチャート : 判断 196"/>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198" name="テキスト ボックス 197"/>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9" name="フローチャート : 判断 198"/>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00" name="テキスト ボックス 199"/>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61</xdr:row>
      <xdr:rowOff>19050</xdr:rowOff>
    </xdr:from>
    <xdr:to>
      <xdr:col>7</xdr:col>
      <xdr:colOff>66675</xdr:colOff>
      <xdr:row>61</xdr:row>
      <xdr:rowOff>120650</xdr:rowOff>
    </xdr:to>
    <xdr:sp macro="" textlink="">
      <xdr:nvSpPr>
        <xdr:cNvPr id="206" name="円/楕円 205"/>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162577</xdr:rowOff>
    </xdr:from>
    <xdr:ext cx="762000" cy="259045"/>
    <xdr:sp macro="" textlink="">
      <xdr:nvSpPr>
        <xdr:cNvPr id="207" name="扶助費該当値テキスト"/>
        <xdr:cNvSpPr txBox="1"/>
      </xdr:nvSpPr>
      <xdr:spPr>
        <a:xfrm>
          <a:off x="4914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114300</xdr:rowOff>
    </xdr:from>
    <xdr:to>
      <xdr:col>5</xdr:col>
      <xdr:colOff>600075</xdr:colOff>
      <xdr:row>61</xdr:row>
      <xdr:rowOff>44450</xdr:rowOff>
    </xdr:to>
    <xdr:sp macro="" textlink="">
      <xdr:nvSpPr>
        <xdr:cNvPr id="208" name="円/楕円 207"/>
        <xdr:cNvSpPr/>
      </xdr:nvSpPr>
      <xdr:spPr>
        <a:xfrm>
          <a:off x="3937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29227</xdr:rowOff>
    </xdr:from>
    <xdr:ext cx="736600" cy="259045"/>
    <xdr:sp macro="" textlink="">
      <xdr:nvSpPr>
        <xdr:cNvPr id="209" name="テキスト ボックス 208"/>
        <xdr:cNvSpPr txBox="1"/>
      </xdr:nvSpPr>
      <xdr:spPr>
        <a:xfrm>
          <a:off x="3606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57150</xdr:rowOff>
    </xdr:from>
    <xdr:to>
      <xdr:col>4</xdr:col>
      <xdr:colOff>396875</xdr:colOff>
      <xdr:row>59</xdr:row>
      <xdr:rowOff>158750</xdr:rowOff>
    </xdr:to>
    <xdr:sp macro="" textlink="">
      <xdr:nvSpPr>
        <xdr:cNvPr id="210" name="円/楕円 209"/>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143527</xdr:rowOff>
    </xdr:from>
    <xdr:ext cx="762000" cy="259045"/>
    <xdr:sp macro="" textlink="">
      <xdr:nvSpPr>
        <xdr:cNvPr id="211" name="テキスト ボックス 210"/>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76200</xdr:rowOff>
    </xdr:from>
    <xdr:to>
      <xdr:col>3</xdr:col>
      <xdr:colOff>193675</xdr:colOff>
      <xdr:row>59</xdr:row>
      <xdr:rowOff>6350</xdr:rowOff>
    </xdr:to>
    <xdr:sp macro="" textlink="">
      <xdr:nvSpPr>
        <xdr:cNvPr id="212" name="円/楕円 211"/>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162577</xdr:rowOff>
    </xdr:from>
    <xdr:ext cx="762000" cy="259045"/>
    <xdr:sp macro="" textlink="">
      <xdr:nvSpPr>
        <xdr:cNvPr id="213" name="テキスト ボックス 212"/>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38100</xdr:rowOff>
    </xdr:from>
    <xdr:to>
      <xdr:col>1</xdr:col>
      <xdr:colOff>676275</xdr:colOff>
      <xdr:row>58</xdr:row>
      <xdr:rowOff>139700</xdr:rowOff>
    </xdr:to>
    <xdr:sp macro="" textlink="">
      <xdr:nvSpPr>
        <xdr:cNvPr id="214" name="円/楕円 213"/>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124477</xdr:rowOff>
    </xdr:from>
    <xdr:ext cx="762000" cy="259045"/>
    <xdr:sp macro="" textlink="">
      <xdr:nvSpPr>
        <xdr:cNvPr id="215" name="テキスト ボックス 214"/>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平均を上回っているのは、繰出金の増加が主な要因である。これまでに整備してきた下水道施設の維持管理経費としての繰出金、国民健康保険事業、介護保険事業等特別会計への繰出金についても増加している。各会計ともに健全化を推進し、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16510</xdr:rowOff>
    </xdr:to>
    <xdr:cxnSp macro="">
      <xdr:nvCxnSpPr>
        <xdr:cNvPr id="243" name="直線コネクタ 242"/>
        <xdr:cNvCxnSpPr/>
      </xdr:nvCxnSpPr>
      <xdr:spPr>
        <a:xfrm flipV="1">
          <a:off x="16510000" y="93014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160037</xdr:rowOff>
    </xdr:from>
    <xdr:ext cx="762000" cy="259045"/>
    <xdr:sp macro="" textlink="">
      <xdr:nvSpPr>
        <xdr:cNvPr id="244"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23</xdr:col>
      <xdr:colOff>628650</xdr:colOff>
      <xdr:row>61</xdr:row>
      <xdr:rowOff>16510</xdr:rowOff>
    </xdr:from>
    <xdr:to>
      <xdr:col>24</xdr:col>
      <xdr:colOff>120650</xdr:colOff>
      <xdr:row>61</xdr:row>
      <xdr:rowOff>16510</xdr:rowOff>
    </xdr:to>
    <xdr:cxnSp macro="">
      <xdr:nvCxnSpPr>
        <xdr:cNvPr id="245" name="直線コネクタ 244"/>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6"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47" name="直線コネクタ 246"/>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153670</xdr:rowOff>
    </xdr:from>
    <xdr:to>
      <xdr:col>24</xdr:col>
      <xdr:colOff>31750</xdr:colOff>
      <xdr:row>58</xdr:row>
      <xdr:rowOff>111760</xdr:rowOff>
    </xdr:to>
    <xdr:cxnSp macro="">
      <xdr:nvCxnSpPr>
        <xdr:cNvPr id="248" name="直線コネクタ 247"/>
        <xdr:cNvCxnSpPr/>
      </xdr:nvCxnSpPr>
      <xdr:spPr>
        <a:xfrm>
          <a:off x="15671800" y="99263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27957</xdr:rowOff>
    </xdr:from>
    <xdr:ext cx="762000" cy="259045"/>
    <xdr:sp macro="" textlink="">
      <xdr:nvSpPr>
        <xdr:cNvPr id="249"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0" name="フローチャート : 判断 249"/>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138430</xdr:rowOff>
    </xdr:from>
    <xdr:to>
      <xdr:col>22</xdr:col>
      <xdr:colOff>565150</xdr:colOff>
      <xdr:row>57</xdr:row>
      <xdr:rowOff>153670</xdr:rowOff>
    </xdr:to>
    <xdr:cxnSp macro="">
      <xdr:nvCxnSpPr>
        <xdr:cNvPr id="251" name="直線コネクタ 250"/>
        <xdr:cNvCxnSpPr/>
      </xdr:nvCxnSpPr>
      <xdr:spPr>
        <a:xfrm>
          <a:off x="14782800" y="991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3810</xdr:rowOff>
    </xdr:from>
    <xdr:to>
      <xdr:col>22</xdr:col>
      <xdr:colOff>615950</xdr:colOff>
      <xdr:row>57</xdr:row>
      <xdr:rowOff>105410</xdr:rowOff>
    </xdr:to>
    <xdr:sp macro="" textlink="">
      <xdr:nvSpPr>
        <xdr:cNvPr id="252" name="フローチャート : 判断 251"/>
        <xdr:cNvSpPr/>
      </xdr:nvSpPr>
      <xdr:spPr>
        <a:xfrm>
          <a:off x="15621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115587</xdr:rowOff>
    </xdr:from>
    <xdr:ext cx="736600" cy="259045"/>
    <xdr:sp macro="" textlink="">
      <xdr:nvSpPr>
        <xdr:cNvPr id="253" name="テキスト ボックス 252"/>
        <xdr:cNvSpPr txBox="1"/>
      </xdr:nvSpPr>
      <xdr:spPr>
        <a:xfrm>
          <a:off x="15290800" y="95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138430</xdr:rowOff>
    </xdr:from>
    <xdr:to>
      <xdr:col>21</xdr:col>
      <xdr:colOff>361950</xdr:colOff>
      <xdr:row>57</xdr:row>
      <xdr:rowOff>168910</xdr:rowOff>
    </xdr:to>
    <xdr:cxnSp macro="">
      <xdr:nvCxnSpPr>
        <xdr:cNvPr id="254" name="直線コネクタ 253"/>
        <xdr:cNvCxnSpPr/>
      </xdr:nvCxnSpPr>
      <xdr:spPr>
        <a:xfrm flipV="1">
          <a:off x="13893800" y="991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5" name="フローチャート : 判断 254"/>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56" name="テキスト ボックス 255"/>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168910</xdr:rowOff>
    </xdr:from>
    <xdr:to>
      <xdr:col>20</xdr:col>
      <xdr:colOff>158750</xdr:colOff>
      <xdr:row>58</xdr:row>
      <xdr:rowOff>73660</xdr:rowOff>
    </xdr:to>
    <xdr:cxnSp macro="">
      <xdr:nvCxnSpPr>
        <xdr:cNvPr id="257" name="直線コネクタ 256"/>
        <xdr:cNvCxnSpPr/>
      </xdr:nvCxnSpPr>
      <xdr:spPr>
        <a:xfrm flipV="1">
          <a:off x="13004800" y="9941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59" name="テキスト ボックス 25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160020</xdr:rowOff>
    </xdr:from>
    <xdr:to>
      <xdr:col>19</xdr:col>
      <xdr:colOff>6350</xdr:colOff>
      <xdr:row>57</xdr:row>
      <xdr:rowOff>90170</xdr:rowOff>
    </xdr:to>
    <xdr:sp macro="" textlink="">
      <xdr:nvSpPr>
        <xdr:cNvPr id="260" name="フローチャート : 判断 259"/>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100347</xdr:rowOff>
    </xdr:from>
    <xdr:ext cx="762000" cy="259045"/>
    <xdr:sp macro="" textlink="">
      <xdr:nvSpPr>
        <xdr:cNvPr id="261" name="テキスト ボックス 260"/>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60960</xdr:rowOff>
    </xdr:from>
    <xdr:to>
      <xdr:col>24</xdr:col>
      <xdr:colOff>82550</xdr:colOff>
      <xdr:row>58</xdr:row>
      <xdr:rowOff>162560</xdr:rowOff>
    </xdr:to>
    <xdr:sp macro="" textlink="">
      <xdr:nvSpPr>
        <xdr:cNvPr id="267" name="円/楕円 266"/>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33037</xdr:rowOff>
    </xdr:from>
    <xdr:ext cx="762000" cy="259045"/>
    <xdr:sp macro="" textlink="">
      <xdr:nvSpPr>
        <xdr:cNvPr id="268" name="その他該当値テキスト"/>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102870</xdr:rowOff>
    </xdr:from>
    <xdr:to>
      <xdr:col>22</xdr:col>
      <xdr:colOff>615950</xdr:colOff>
      <xdr:row>58</xdr:row>
      <xdr:rowOff>33020</xdr:rowOff>
    </xdr:to>
    <xdr:sp macro="" textlink="">
      <xdr:nvSpPr>
        <xdr:cNvPr id="269" name="円/楕円 268"/>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17797</xdr:rowOff>
    </xdr:from>
    <xdr:ext cx="736600" cy="259045"/>
    <xdr:sp macro="" textlink="">
      <xdr:nvSpPr>
        <xdr:cNvPr id="270" name="テキスト ボックス 269"/>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71" name="円/楕円 270"/>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2557</xdr:rowOff>
    </xdr:from>
    <xdr:ext cx="762000" cy="259045"/>
    <xdr:sp macro="" textlink="">
      <xdr:nvSpPr>
        <xdr:cNvPr id="272" name="テキスト ボックス 271"/>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118110</xdr:rowOff>
    </xdr:from>
    <xdr:to>
      <xdr:col>20</xdr:col>
      <xdr:colOff>209550</xdr:colOff>
      <xdr:row>58</xdr:row>
      <xdr:rowOff>48260</xdr:rowOff>
    </xdr:to>
    <xdr:sp macro="" textlink="">
      <xdr:nvSpPr>
        <xdr:cNvPr id="273" name="円/楕円 272"/>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33037</xdr:rowOff>
    </xdr:from>
    <xdr:ext cx="762000" cy="259045"/>
    <xdr:sp macro="" textlink="">
      <xdr:nvSpPr>
        <xdr:cNvPr id="274" name="テキスト ボックス 273"/>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22860</xdr:rowOff>
    </xdr:from>
    <xdr:to>
      <xdr:col>19</xdr:col>
      <xdr:colOff>6350</xdr:colOff>
      <xdr:row>58</xdr:row>
      <xdr:rowOff>124460</xdr:rowOff>
    </xdr:to>
    <xdr:sp macro="" textlink="">
      <xdr:nvSpPr>
        <xdr:cNvPr id="275" name="円/楕円 274"/>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109237</xdr:rowOff>
    </xdr:from>
    <xdr:ext cx="762000" cy="259045"/>
    <xdr:sp macro="" textlink="">
      <xdr:nvSpPr>
        <xdr:cNvPr id="276" name="テキスト ボックス 275"/>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・補助費に係る経常収支比率は類似団体平均を</a:t>
          </a:r>
          <a:r>
            <a:rPr kumimoji="1" lang="en-US" altLang="ja-JP" sz="1300">
              <a:latin typeface="ＭＳ Ｐゴシック"/>
            </a:rPr>
            <a:t>5.0</a:t>
          </a:r>
          <a:r>
            <a:rPr kumimoji="1" lang="ja-JP" altLang="en-US" sz="1300">
              <a:latin typeface="ＭＳ Ｐゴシック"/>
            </a:rPr>
            <a:t>ﾎﾟｲﾝﾄ上回っている。補助費等については一部事務組合に対する負担金と各種団体への補助金が主なものである。</a:t>
          </a:r>
          <a:r>
            <a:rPr kumimoji="1" lang="en-US" altLang="ja-JP" sz="1300">
              <a:latin typeface="ＭＳ Ｐゴシック"/>
            </a:rPr>
            <a:t>25</a:t>
          </a:r>
          <a:r>
            <a:rPr kumimoji="1" lang="ja-JP" altLang="en-US" sz="1300">
              <a:latin typeface="ＭＳ Ｐゴシック"/>
            </a:rPr>
            <a:t>年度においては一部事務組合に対する負担金において</a:t>
          </a:r>
          <a:r>
            <a:rPr kumimoji="1" lang="en-US" altLang="ja-JP" sz="1300">
              <a:latin typeface="ＭＳ Ｐゴシック"/>
            </a:rPr>
            <a:t>130,000</a:t>
          </a:r>
          <a:r>
            <a:rPr kumimoji="1" lang="ja-JP" altLang="en-US" sz="1300">
              <a:latin typeface="ＭＳ Ｐゴシック"/>
            </a:rPr>
            <a:t>千円程度増となったもの。当町においては平成</a:t>
          </a:r>
          <a:r>
            <a:rPr kumimoji="1" lang="en-US" altLang="ja-JP" sz="1300">
              <a:latin typeface="ＭＳ Ｐゴシック"/>
            </a:rPr>
            <a:t>18</a:t>
          </a:r>
          <a:r>
            <a:rPr kumimoji="1" lang="ja-JP" altLang="en-US" sz="1300">
              <a:latin typeface="ＭＳ Ｐゴシック"/>
            </a:rPr>
            <a:t>年度に町単独補助制度について補助金等交付・見直し基準を策定し、これに基づき補助金制度の改正を行い、補助金の削減に努めている。</a:t>
          </a:r>
          <a:endParaRPr kumimoji="1" lang="en-US" altLang="ja-JP" sz="1300">
            <a:latin typeface="ＭＳ Ｐゴシック"/>
          </a:endParaRPr>
        </a:p>
        <a:p>
          <a:r>
            <a:rPr kumimoji="1" lang="ja-JP" altLang="en-US" sz="1300">
              <a:latin typeface="ＭＳ Ｐゴシック"/>
            </a:rPr>
            <a:t>今後も経常収支比率の改善を図る。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1" name="直線コネクタ 29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2" name="テキスト ボックス 29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3" name="直線コネクタ 29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4" name="テキスト ボックス 29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5" name="直線コネクタ 29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6" name="テキスト ボックス 29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7" name="直線コネクタ 29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8" name="テキスト ボックス 29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9" name="直線コネクタ 29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0" name="テキスト ボックス 29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1" name="直線コネクタ 30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2" name="テキスト ボックス 30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45357</xdr:rowOff>
    </xdr:from>
    <xdr:to>
      <xdr:col>24</xdr:col>
      <xdr:colOff>31750</xdr:colOff>
      <xdr:row>41</xdr:row>
      <xdr:rowOff>102507</xdr:rowOff>
    </xdr:to>
    <xdr:cxnSp macro="">
      <xdr:nvCxnSpPr>
        <xdr:cNvPr id="306" name="直線コネクタ 305"/>
        <xdr:cNvCxnSpPr/>
      </xdr:nvCxnSpPr>
      <xdr:spPr>
        <a:xfrm flipV="1">
          <a:off x="16510000" y="55317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74584</xdr:rowOff>
    </xdr:from>
    <xdr:ext cx="762000" cy="259045"/>
    <xdr:sp macro="" textlink="">
      <xdr:nvSpPr>
        <xdr:cNvPr id="307"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102507</xdr:rowOff>
    </xdr:from>
    <xdr:to>
      <xdr:col>24</xdr:col>
      <xdr:colOff>120650</xdr:colOff>
      <xdr:row>41</xdr:row>
      <xdr:rowOff>102507</xdr:rowOff>
    </xdr:to>
    <xdr:cxnSp macro="">
      <xdr:nvCxnSpPr>
        <xdr:cNvPr id="308" name="直線コネクタ 307"/>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131734</xdr:rowOff>
    </xdr:from>
    <xdr:ext cx="762000" cy="259045"/>
    <xdr:sp macro="" textlink="">
      <xdr:nvSpPr>
        <xdr:cNvPr id="309" name="補助費等最大値テキスト"/>
        <xdr:cNvSpPr txBox="1"/>
      </xdr:nvSpPr>
      <xdr:spPr>
        <a:xfrm>
          <a:off x="16598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32</xdr:row>
      <xdr:rowOff>45357</xdr:rowOff>
    </xdr:from>
    <xdr:to>
      <xdr:col>24</xdr:col>
      <xdr:colOff>120650</xdr:colOff>
      <xdr:row>32</xdr:row>
      <xdr:rowOff>45357</xdr:rowOff>
    </xdr:to>
    <xdr:cxnSp macro="">
      <xdr:nvCxnSpPr>
        <xdr:cNvPr id="310" name="直線コネクタ 309"/>
        <xdr:cNvCxnSpPr/>
      </xdr:nvCxnSpPr>
      <xdr:spPr>
        <a:xfrm>
          <a:off x="16421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29028</xdr:rowOff>
    </xdr:from>
    <xdr:to>
      <xdr:col>24</xdr:col>
      <xdr:colOff>31750</xdr:colOff>
      <xdr:row>39</xdr:row>
      <xdr:rowOff>140607</xdr:rowOff>
    </xdr:to>
    <xdr:cxnSp macro="">
      <xdr:nvCxnSpPr>
        <xdr:cNvPr id="311" name="直線コネクタ 310"/>
        <xdr:cNvCxnSpPr/>
      </xdr:nvCxnSpPr>
      <xdr:spPr>
        <a:xfrm>
          <a:off x="15671800" y="6544128"/>
          <a:ext cx="8382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76399</xdr:rowOff>
    </xdr:from>
    <xdr:ext cx="762000" cy="259045"/>
    <xdr:sp macro="" textlink="">
      <xdr:nvSpPr>
        <xdr:cNvPr id="312" name="補助費等平均値テキスト"/>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59872</xdr:rowOff>
    </xdr:from>
    <xdr:to>
      <xdr:col>24</xdr:col>
      <xdr:colOff>82550</xdr:colOff>
      <xdr:row>36</xdr:row>
      <xdr:rowOff>161472</xdr:rowOff>
    </xdr:to>
    <xdr:sp macro="" textlink="">
      <xdr:nvSpPr>
        <xdr:cNvPr id="313" name="フローチャート : 判断 312"/>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29028</xdr:rowOff>
    </xdr:from>
    <xdr:to>
      <xdr:col>22</xdr:col>
      <xdr:colOff>565150</xdr:colOff>
      <xdr:row>38</xdr:row>
      <xdr:rowOff>94343</xdr:rowOff>
    </xdr:to>
    <xdr:cxnSp macro="">
      <xdr:nvCxnSpPr>
        <xdr:cNvPr id="314" name="直線コネクタ 313"/>
        <xdr:cNvCxnSpPr/>
      </xdr:nvCxnSpPr>
      <xdr:spPr>
        <a:xfrm flipV="1">
          <a:off x="14782800" y="6544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5" name="フローチャート : 判断 314"/>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149877</xdr:rowOff>
    </xdr:from>
    <xdr:ext cx="736600" cy="259045"/>
    <xdr:sp macro="" textlink="">
      <xdr:nvSpPr>
        <xdr:cNvPr id="316" name="テキスト ボックス 315"/>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29028</xdr:rowOff>
    </xdr:from>
    <xdr:to>
      <xdr:col>21</xdr:col>
      <xdr:colOff>361950</xdr:colOff>
      <xdr:row>38</xdr:row>
      <xdr:rowOff>94343</xdr:rowOff>
    </xdr:to>
    <xdr:cxnSp macro="">
      <xdr:nvCxnSpPr>
        <xdr:cNvPr id="317" name="直線コネクタ 316"/>
        <xdr:cNvCxnSpPr/>
      </xdr:nvCxnSpPr>
      <xdr:spPr>
        <a:xfrm>
          <a:off x="13893800" y="6544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27214</xdr:rowOff>
    </xdr:from>
    <xdr:to>
      <xdr:col>21</xdr:col>
      <xdr:colOff>412750</xdr:colOff>
      <xdr:row>36</xdr:row>
      <xdr:rowOff>128814</xdr:rowOff>
    </xdr:to>
    <xdr:sp macro="" textlink="">
      <xdr:nvSpPr>
        <xdr:cNvPr id="318" name="フローチャート : 判断 317"/>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138991</xdr:rowOff>
    </xdr:from>
    <xdr:ext cx="762000" cy="259045"/>
    <xdr:sp macro="" textlink="">
      <xdr:nvSpPr>
        <xdr:cNvPr id="319" name="テキスト ボックス 318"/>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1814</xdr:rowOff>
    </xdr:from>
    <xdr:to>
      <xdr:col>20</xdr:col>
      <xdr:colOff>158750</xdr:colOff>
      <xdr:row>38</xdr:row>
      <xdr:rowOff>29028</xdr:rowOff>
    </xdr:to>
    <xdr:cxnSp macro="">
      <xdr:nvCxnSpPr>
        <xdr:cNvPr id="320" name="直線コネクタ 319"/>
        <xdr:cNvCxnSpPr/>
      </xdr:nvCxnSpPr>
      <xdr:spPr>
        <a:xfrm>
          <a:off x="13004800" y="6174014"/>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133350</xdr:rowOff>
    </xdr:from>
    <xdr:to>
      <xdr:col>20</xdr:col>
      <xdr:colOff>209550</xdr:colOff>
      <xdr:row>36</xdr:row>
      <xdr:rowOff>63500</xdr:rowOff>
    </xdr:to>
    <xdr:sp macro="" textlink="">
      <xdr:nvSpPr>
        <xdr:cNvPr id="321" name="フローチャート : 判断 320"/>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22" name="テキスト ボックス 321"/>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136072</xdr:rowOff>
    </xdr:from>
    <xdr:to>
      <xdr:col>19</xdr:col>
      <xdr:colOff>6350</xdr:colOff>
      <xdr:row>37</xdr:row>
      <xdr:rowOff>66222</xdr:rowOff>
    </xdr:to>
    <xdr:sp macro="" textlink="">
      <xdr:nvSpPr>
        <xdr:cNvPr id="323" name="フローチャート : 判断 322"/>
        <xdr:cNvSpPr/>
      </xdr:nvSpPr>
      <xdr:spPr>
        <a:xfrm>
          <a:off x="12954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50999</xdr:rowOff>
    </xdr:from>
    <xdr:ext cx="762000" cy="259045"/>
    <xdr:sp macro="" textlink="">
      <xdr:nvSpPr>
        <xdr:cNvPr id="324" name="テキスト ボックス 323"/>
        <xdr:cNvSpPr txBox="1"/>
      </xdr:nvSpPr>
      <xdr:spPr>
        <a:xfrm>
          <a:off x="12623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89807</xdr:rowOff>
    </xdr:from>
    <xdr:to>
      <xdr:col>24</xdr:col>
      <xdr:colOff>82550</xdr:colOff>
      <xdr:row>40</xdr:row>
      <xdr:rowOff>19957</xdr:rowOff>
    </xdr:to>
    <xdr:sp macro="" textlink="">
      <xdr:nvSpPr>
        <xdr:cNvPr id="330" name="円/楕円 329"/>
        <xdr:cNvSpPr/>
      </xdr:nvSpPr>
      <xdr:spPr>
        <a:xfrm>
          <a:off x="164592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61884</xdr:rowOff>
    </xdr:from>
    <xdr:ext cx="762000" cy="259045"/>
    <xdr:sp macro="" textlink="">
      <xdr:nvSpPr>
        <xdr:cNvPr id="331" name="補助費等該当値テキスト"/>
        <xdr:cNvSpPr txBox="1"/>
      </xdr:nvSpPr>
      <xdr:spPr>
        <a:xfrm>
          <a:off x="16598900" y="674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149678</xdr:rowOff>
    </xdr:from>
    <xdr:to>
      <xdr:col>22</xdr:col>
      <xdr:colOff>615950</xdr:colOff>
      <xdr:row>38</xdr:row>
      <xdr:rowOff>79828</xdr:rowOff>
    </xdr:to>
    <xdr:sp macro="" textlink="">
      <xdr:nvSpPr>
        <xdr:cNvPr id="332" name="円/楕円 331"/>
        <xdr:cNvSpPr/>
      </xdr:nvSpPr>
      <xdr:spPr>
        <a:xfrm>
          <a:off x="15621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64605</xdr:rowOff>
    </xdr:from>
    <xdr:ext cx="736600" cy="259045"/>
    <xdr:sp macro="" textlink="">
      <xdr:nvSpPr>
        <xdr:cNvPr id="333" name="テキスト ボックス 332"/>
        <xdr:cNvSpPr txBox="1"/>
      </xdr:nvSpPr>
      <xdr:spPr>
        <a:xfrm>
          <a:off x="15290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43543</xdr:rowOff>
    </xdr:from>
    <xdr:to>
      <xdr:col>21</xdr:col>
      <xdr:colOff>412750</xdr:colOff>
      <xdr:row>38</xdr:row>
      <xdr:rowOff>145143</xdr:rowOff>
    </xdr:to>
    <xdr:sp macro="" textlink="">
      <xdr:nvSpPr>
        <xdr:cNvPr id="334" name="円/楕円 333"/>
        <xdr:cNvSpPr/>
      </xdr:nvSpPr>
      <xdr:spPr>
        <a:xfrm>
          <a:off x="14732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129920</xdr:rowOff>
    </xdr:from>
    <xdr:ext cx="762000" cy="259045"/>
    <xdr:sp macro="" textlink="">
      <xdr:nvSpPr>
        <xdr:cNvPr id="335" name="テキスト ボックス 334"/>
        <xdr:cNvSpPr txBox="1"/>
      </xdr:nvSpPr>
      <xdr:spPr>
        <a:xfrm>
          <a:off x="14401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149678</xdr:rowOff>
    </xdr:from>
    <xdr:to>
      <xdr:col>20</xdr:col>
      <xdr:colOff>209550</xdr:colOff>
      <xdr:row>38</xdr:row>
      <xdr:rowOff>79828</xdr:rowOff>
    </xdr:to>
    <xdr:sp macro="" textlink="">
      <xdr:nvSpPr>
        <xdr:cNvPr id="336" name="円/楕円 335"/>
        <xdr:cNvSpPr/>
      </xdr:nvSpPr>
      <xdr:spPr>
        <a:xfrm>
          <a:off x="13843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64605</xdr:rowOff>
    </xdr:from>
    <xdr:ext cx="762000" cy="259045"/>
    <xdr:sp macro="" textlink="">
      <xdr:nvSpPr>
        <xdr:cNvPr id="337" name="テキスト ボックス 336"/>
        <xdr:cNvSpPr txBox="1"/>
      </xdr:nvSpPr>
      <xdr:spPr>
        <a:xfrm>
          <a:off x="13512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122464</xdr:rowOff>
    </xdr:from>
    <xdr:to>
      <xdr:col>19</xdr:col>
      <xdr:colOff>6350</xdr:colOff>
      <xdr:row>36</xdr:row>
      <xdr:rowOff>52614</xdr:rowOff>
    </xdr:to>
    <xdr:sp macro="" textlink="">
      <xdr:nvSpPr>
        <xdr:cNvPr id="338" name="円/楕円 337"/>
        <xdr:cNvSpPr/>
      </xdr:nvSpPr>
      <xdr:spPr>
        <a:xfrm>
          <a:off x="12954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62791</xdr:rowOff>
    </xdr:from>
    <xdr:ext cx="762000" cy="259045"/>
    <xdr:sp macro="" textlink="">
      <xdr:nvSpPr>
        <xdr:cNvPr id="339" name="テキスト ボックス 338"/>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・公債費に係る経常収支比率は類似団体平均を</a:t>
          </a:r>
          <a:r>
            <a:rPr kumimoji="1" lang="en-US" altLang="ja-JP" sz="1300">
              <a:latin typeface="ＭＳ Ｐゴシック"/>
            </a:rPr>
            <a:t>1.9</a:t>
          </a:r>
          <a:r>
            <a:rPr kumimoji="1" lang="ja-JP" altLang="en-US" sz="1300">
              <a:latin typeface="ＭＳ Ｐゴシック"/>
            </a:rPr>
            <a:t>ﾎﾟｲﾝﾄ下回っている。平成</a:t>
          </a:r>
          <a:r>
            <a:rPr kumimoji="1" lang="en-US" altLang="ja-JP" sz="1300">
              <a:latin typeface="ＭＳ Ｐゴシック"/>
            </a:rPr>
            <a:t>19</a:t>
          </a:r>
          <a:r>
            <a:rPr kumimoji="1" lang="ja-JP" altLang="en-US" sz="1300">
              <a:latin typeface="ＭＳ Ｐゴシック"/>
            </a:rPr>
            <a:t>年に公債費の償還ﾋﾟｰｸが過ぎ減少となったものではあるが、今後も厳しい財政運営が予想されるため、引き続き計画的な地方債の発行に努める。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165100</xdr:rowOff>
    </xdr:from>
    <xdr:to>
      <xdr:col>7</xdr:col>
      <xdr:colOff>15875</xdr:colOff>
      <xdr:row>80</xdr:row>
      <xdr:rowOff>73661</xdr:rowOff>
    </xdr:to>
    <xdr:cxnSp macro="">
      <xdr:nvCxnSpPr>
        <xdr:cNvPr id="367" name="直線コネクタ 366"/>
        <xdr:cNvCxnSpPr/>
      </xdr:nvCxnSpPr>
      <xdr:spPr>
        <a:xfrm flipV="1">
          <a:off x="4826000" y="125095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45738</xdr:rowOff>
    </xdr:from>
    <xdr:ext cx="762000" cy="259045"/>
    <xdr:sp macro="" textlink="">
      <xdr:nvSpPr>
        <xdr:cNvPr id="368" name="公債費最小値テキスト"/>
        <xdr:cNvSpPr txBox="1"/>
      </xdr:nvSpPr>
      <xdr:spPr>
        <a:xfrm>
          <a:off x="4914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73661</xdr:rowOff>
    </xdr:from>
    <xdr:to>
      <xdr:col>7</xdr:col>
      <xdr:colOff>104775</xdr:colOff>
      <xdr:row>80</xdr:row>
      <xdr:rowOff>73661</xdr:rowOff>
    </xdr:to>
    <xdr:cxnSp macro="">
      <xdr:nvCxnSpPr>
        <xdr:cNvPr id="369" name="直線コネクタ 368"/>
        <xdr:cNvCxnSpPr/>
      </xdr:nvCxnSpPr>
      <xdr:spPr>
        <a:xfrm>
          <a:off x="4737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80027</xdr:rowOff>
    </xdr:from>
    <xdr:ext cx="762000" cy="259045"/>
    <xdr:sp macro="" textlink="">
      <xdr:nvSpPr>
        <xdr:cNvPr id="370"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72</xdr:row>
      <xdr:rowOff>165100</xdr:rowOff>
    </xdr:from>
    <xdr:to>
      <xdr:col>7</xdr:col>
      <xdr:colOff>104775</xdr:colOff>
      <xdr:row>72</xdr:row>
      <xdr:rowOff>165100</xdr:rowOff>
    </xdr:to>
    <xdr:cxnSp macro="">
      <xdr:nvCxnSpPr>
        <xdr:cNvPr id="371" name="直線コネクタ 370"/>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66040</xdr:rowOff>
    </xdr:from>
    <xdr:to>
      <xdr:col>7</xdr:col>
      <xdr:colOff>15875</xdr:colOff>
      <xdr:row>74</xdr:row>
      <xdr:rowOff>111760</xdr:rowOff>
    </xdr:to>
    <xdr:cxnSp macro="">
      <xdr:nvCxnSpPr>
        <xdr:cNvPr id="372" name="直線コネクタ 371"/>
        <xdr:cNvCxnSpPr/>
      </xdr:nvCxnSpPr>
      <xdr:spPr>
        <a:xfrm>
          <a:off x="3987800" y="12753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6367</xdr:rowOff>
    </xdr:from>
    <xdr:ext cx="762000" cy="259045"/>
    <xdr:sp macro="" textlink="">
      <xdr:nvSpPr>
        <xdr:cNvPr id="373" name="公債費平均値テキスト"/>
        <xdr:cNvSpPr txBox="1"/>
      </xdr:nvSpPr>
      <xdr:spPr>
        <a:xfrm>
          <a:off x="4914900" y="12865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34290</xdr:rowOff>
    </xdr:from>
    <xdr:to>
      <xdr:col>7</xdr:col>
      <xdr:colOff>66675</xdr:colOff>
      <xdr:row>75</xdr:row>
      <xdr:rowOff>135890</xdr:rowOff>
    </xdr:to>
    <xdr:sp macro="" textlink="">
      <xdr:nvSpPr>
        <xdr:cNvPr id="374" name="フローチャート : 判断 373"/>
        <xdr:cNvSpPr/>
      </xdr:nvSpPr>
      <xdr:spPr>
        <a:xfrm>
          <a:off x="4775200" y="12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66040</xdr:rowOff>
    </xdr:from>
    <xdr:to>
      <xdr:col>5</xdr:col>
      <xdr:colOff>549275</xdr:colOff>
      <xdr:row>74</xdr:row>
      <xdr:rowOff>119380</xdr:rowOff>
    </xdr:to>
    <xdr:cxnSp macro="">
      <xdr:nvCxnSpPr>
        <xdr:cNvPr id="375" name="直線コネクタ 374"/>
        <xdr:cNvCxnSpPr/>
      </xdr:nvCxnSpPr>
      <xdr:spPr>
        <a:xfrm flipV="1">
          <a:off x="3098800" y="12753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64770</xdr:rowOff>
    </xdr:from>
    <xdr:to>
      <xdr:col>5</xdr:col>
      <xdr:colOff>600075</xdr:colOff>
      <xdr:row>75</xdr:row>
      <xdr:rowOff>166370</xdr:rowOff>
    </xdr:to>
    <xdr:sp macro="" textlink="">
      <xdr:nvSpPr>
        <xdr:cNvPr id="376" name="フローチャート : 判断 375"/>
        <xdr:cNvSpPr/>
      </xdr:nvSpPr>
      <xdr:spPr>
        <a:xfrm>
          <a:off x="3937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151147</xdr:rowOff>
    </xdr:from>
    <xdr:ext cx="736600" cy="259045"/>
    <xdr:sp macro="" textlink="">
      <xdr:nvSpPr>
        <xdr:cNvPr id="377" name="テキスト ボックス 376"/>
        <xdr:cNvSpPr txBox="1"/>
      </xdr:nvSpPr>
      <xdr:spPr>
        <a:xfrm>
          <a:off x="3606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88900</xdr:rowOff>
    </xdr:from>
    <xdr:to>
      <xdr:col>4</xdr:col>
      <xdr:colOff>346075</xdr:colOff>
      <xdr:row>74</xdr:row>
      <xdr:rowOff>119380</xdr:rowOff>
    </xdr:to>
    <xdr:cxnSp macro="">
      <xdr:nvCxnSpPr>
        <xdr:cNvPr id="378" name="直線コネクタ 377"/>
        <xdr:cNvCxnSpPr/>
      </xdr:nvCxnSpPr>
      <xdr:spPr>
        <a:xfrm>
          <a:off x="2209800" y="12776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95250</xdr:rowOff>
    </xdr:from>
    <xdr:to>
      <xdr:col>4</xdr:col>
      <xdr:colOff>396875</xdr:colOff>
      <xdr:row>76</xdr:row>
      <xdr:rowOff>25400</xdr:rowOff>
    </xdr:to>
    <xdr:sp macro="" textlink="">
      <xdr:nvSpPr>
        <xdr:cNvPr id="379" name="フローチャート : 判断 378"/>
        <xdr:cNvSpPr/>
      </xdr:nvSpPr>
      <xdr:spPr>
        <a:xfrm>
          <a:off x="3048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10177</xdr:rowOff>
    </xdr:from>
    <xdr:ext cx="762000" cy="259045"/>
    <xdr:sp macro="" textlink="">
      <xdr:nvSpPr>
        <xdr:cNvPr id="380" name="テキスト ボックス 379"/>
        <xdr:cNvSpPr txBox="1"/>
      </xdr:nvSpPr>
      <xdr:spPr>
        <a:xfrm>
          <a:off x="2717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88900</xdr:rowOff>
    </xdr:from>
    <xdr:to>
      <xdr:col>3</xdr:col>
      <xdr:colOff>142875</xdr:colOff>
      <xdr:row>75</xdr:row>
      <xdr:rowOff>100330</xdr:rowOff>
    </xdr:to>
    <xdr:cxnSp macro="">
      <xdr:nvCxnSpPr>
        <xdr:cNvPr id="381" name="直線コネクタ 380"/>
        <xdr:cNvCxnSpPr/>
      </xdr:nvCxnSpPr>
      <xdr:spPr>
        <a:xfrm flipV="1">
          <a:off x="1320800" y="127762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72390</xdr:rowOff>
    </xdr:from>
    <xdr:to>
      <xdr:col>3</xdr:col>
      <xdr:colOff>193675</xdr:colOff>
      <xdr:row>76</xdr:row>
      <xdr:rowOff>2539</xdr:rowOff>
    </xdr:to>
    <xdr:sp macro="" textlink="">
      <xdr:nvSpPr>
        <xdr:cNvPr id="382" name="フローチャート : 判断 381"/>
        <xdr:cNvSpPr/>
      </xdr:nvSpPr>
      <xdr:spPr>
        <a:xfrm>
          <a:off x="2159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158766</xdr:rowOff>
    </xdr:from>
    <xdr:ext cx="762000" cy="259045"/>
    <xdr:sp macro="" textlink="">
      <xdr:nvSpPr>
        <xdr:cNvPr id="383" name="テキスト ボックス 382"/>
        <xdr:cNvSpPr txBox="1"/>
      </xdr:nvSpPr>
      <xdr:spPr>
        <a:xfrm>
          <a:off x="1828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84" name="フローチャート : 判断 383"/>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25416</xdr:rowOff>
    </xdr:from>
    <xdr:ext cx="762000" cy="259045"/>
    <xdr:sp macro="" textlink="">
      <xdr:nvSpPr>
        <xdr:cNvPr id="385" name="テキスト ボックス 384"/>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60960</xdr:rowOff>
    </xdr:from>
    <xdr:to>
      <xdr:col>7</xdr:col>
      <xdr:colOff>66675</xdr:colOff>
      <xdr:row>74</xdr:row>
      <xdr:rowOff>162560</xdr:rowOff>
    </xdr:to>
    <xdr:sp macro="" textlink="">
      <xdr:nvSpPr>
        <xdr:cNvPr id="391" name="円/楕円 390"/>
        <xdr:cNvSpPr/>
      </xdr:nvSpPr>
      <xdr:spPr>
        <a:xfrm>
          <a:off x="4775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77487</xdr:rowOff>
    </xdr:from>
    <xdr:ext cx="762000" cy="259045"/>
    <xdr:sp macro="" textlink="">
      <xdr:nvSpPr>
        <xdr:cNvPr id="392" name="公債費該当値テキスト"/>
        <xdr:cNvSpPr txBox="1"/>
      </xdr:nvSpPr>
      <xdr:spPr>
        <a:xfrm>
          <a:off x="49149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15240</xdr:rowOff>
    </xdr:from>
    <xdr:to>
      <xdr:col>5</xdr:col>
      <xdr:colOff>600075</xdr:colOff>
      <xdr:row>74</xdr:row>
      <xdr:rowOff>116840</xdr:rowOff>
    </xdr:to>
    <xdr:sp macro="" textlink="">
      <xdr:nvSpPr>
        <xdr:cNvPr id="393" name="円/楕円 392"/>
        <xdr:cNvSpPr/>
      </xdr:nvSpPr>
      <xdr:spPr>
        <a:xfrm>
          <a:off x="3937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127017</xdr:rowOff>
    </xdr:from>
    <xdr:ext cx="736600" cy="259045"/>
    <xdr:sp macro="" textlink="">
      <xdr:nvSpPr>
        <xdr:cNvPr id="394" name="テキスト ボックス 393"/>
        <xdr:cNvSpPr txBox="1"/>
      </xdr:nvSpPr>
      <xdr:spPr>
        <a:xfrm>
          <a:off x="3606800" y="1247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68580</xdr:rowOff>
    </xdr:from>
    <xdr:to>
      <xdr:col>4</xdr:col>
      <xdr:colOff>396875</xdr:colOff>
      <xdr:row>74</xdr:row>
      <xdr:rowOff>170180</xdr:rowOff>
    </xdr:to>
    <xdr:sp macro="" textlink="">
      <xdr:nvSpPr>
        <xdr:cNvPr id="395" name="円/楕円 394"/>
        <xdr:cNvSpPr/>
      </xdr:nvSpPr>
      <xdr:spPr>
        <a:xfrm>
          <a:off x="3048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8907</xdr:rowOff>
    </xdr:from>
    <xdr:ext cx="762000" cy="259045"/>
    <xdr:sp macro="" textlink="">
      <xdr:nvSpPr>
        <xdr:cNvPr id="396" name="テキスト ボックス 395"/>
        <xdr:cNvSpPr txBox="1"/>
      </xdr:nvSpPr>
      <xdr:spPr>
        <a:xfrm>
          <a:off x="2717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38100</xdr:rowOff>
    </xdr:from>
    <xdr:to>
      <xdr:col>3</xdr:col>
      <xdr:colOff>193675</xdr:colOff>
      <xdr:row>74</xdr:row>
      <xdr:rowOff>139700</xdr:rowOff>
    </xdr:to>
    <xdr:sp macro="" textlink="">
      <xdr:nvSpPr>
        <xdr:cNvPr id="397" name="円/楕円 396"/>
        <xdr:cNvSpPr/>
      </xdr:nvSpPr>
      <xdr:spPr>
        <a:xfrm>
          <a:off x="2159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149877</xdr:rowOff>
    </xdr:from>
    <xdr:ext cx="762000" cy="259045"/>
    <xdr:sp macro="" textlink="">
      <xdr:nvSpPr>
        <xdr:cNvPr id="398" name="テキスト ボックス 397"/>
        <xdr:cNvSpPr txBox="1"/>
      </xdr:nvSpPr>
      <xdr:spPr>
        <a:xfrm>
          <a:off x="1828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49530</xdr:rowOff>
    </xdr:from>
    <xdr:to>
      <xdr:col>1</xdr:col>
      <xdr:colOff>676275</xdr:colOff>
      <xdr:row>75</xdr:row>
      <xdr:rowOff>151130</xdr:rowOff>
    </xdr:to>
    <xdr:sp macro="" textlink="">
      <xdr:nvSpPr>
        <xdr:cNvPr id="399" name="円/楕円 398"/>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161307</xdr:rowOff>
    </xdr:from>
    <xdr:ext cx="762000" cy="259045"/>
    <xdr:sp macro="" textlink="">
      <xdr:nvSpPr>
        <xdr:cNvPr id="400" name="テキスト ボックス 399"/>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年度においては、類似団体平均から</a:t>
          </a:r>
          <a:r>
            <a:rPr kumimoji="1" lang="en-US" altLang="ja-JP" sz="1300">
              <a:latin typeface="ＭＳ Ｐゴシック"/>
            </a:rPr>
            <a:t>11.2</a:t>
          </a:r>
          <a:r>
            <a:rPr kumimoji="1" lang="ja-JP" altLang="en-US" sz="1300">
              <a:latin typeface="ＭＳ Ｐゴシック"/>
            </a:rPr>
            <a:t>ﾎﾟｲﾝﾄと大きく上回っている。</a:t>
          </a:r>
          <a:endParaRPr kumimoji="1" lang="en-US" altLang="ja-JP" sz="1300">
            <a:latin typeface="ＭＳ Ｐゴシック"/>
          </a:endParaRPr>
        </a:p>
        <a:p>
          <a:r>
            <a:rPr kumimoji="1" lang="ja-JP" altLang="en-US" sz="1300">
              <a:latin typeface="ＭＳ Ｐゴシック"/>
            </a:rPr>
            <a:t>とりわけ補助費等と繰出金の伸びが大きく、扶助費等においても年々経常収支比率が上昇していることから、今後は財政構造に弾力をもたせられるように、さらなる健全な財政運営に努める。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140716</xdr:rowOff>
    </xdr:from>
    <xdr:to>
      <xdr:col>24</xdr:col>
      <xdr:colOff>31750</xdr:colOff>
      <xdr:row>81</xdr:row>
      <xdr:rowOff>92711</xdr:rowOff>
    </xdr:to>
    <xdr:cxnSp macro="">
      <xdr:nvCxnSpPr>
        <xdr:cNvPr id="426" name="直線コネクタ 425"/>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7"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8" name="直線コネクタ 427"/>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55643</xdr:rowOff>
    </xdr:from>
    <xdr:ext cx="762000" cy="259045"/>
    <xdr:sp macro="" textlink="">
      <xdr:nvSpPr>
        <xdr:cNvPr id="429"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a:t>
          </a:r>
          <a:endParaRPr kumimoji="1" lang="ja-JP" altLang="en-US" sz="1000" b="1">
            <a:latin typeface="ＭＳ Ｐゴシック"/>
          </a:endParaRPr>
        </a:p>
      </xdr:txBody>
    </xdr:sp>
    <xdr:clientData/>
  </xdr:oneCellAnchor>
  <xdr:twoCellAnchor>
    <xdr:from>
      <xdr:col>23</xdr:col>
      <xdr:colOff>628650</xdr:colOff>
      <xdr:row>74</xdr:row>
      <xdr:rowOff>140716</xdr:rowOff>
    </xdr:from>
    <xdr:to>
      <xdr:col>24</xdr:col>
      <xdr:colOff>120650</xdr:colOff>
      <xdr:row>74</xdr:row>
      <xdr:rowOff>140716</xdr:rowOff>
    </xdr:to>
    <xdr:cxnSp macro="">
      <xdr:nvCxnSpPr>
        <xdr:cNvPr id="430" name="直線コネクタ 429"/>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40132</xdr:rowOff>
    </xdr:from>
    <xdr:to>
      <xdr:col>24</xdr:col>
      <xdr:colOff>31750</xdr:colOff>
      <xdr:row>81</xdr:row>
      <xdr:rowOff>92711</xdr:rowOff>
    </xdr:to>
    <xdr:cxnSp macro="">
      <xdr:nvCxnSpPr>
        <xdr:cNvPr id="431" name="直線コネクタ 430"/>
        <xdr:cNvCxnSpPr/>
      </xdr:nvCxnSpPr>
      <xdr:spPr>
        <a:xfrm>
          <a:off x="15671800" y="13756132"/>
          <a:ext cx="8382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60723</xdr:rowOff>
    </xdr:from>
    <xdr:ext cx="762000" cy="259045"/>
    <xdr:sp macro="" textlink="">
      <xdr:nvSpPr>
        <xdr:cNvPr id="432" name="公債費以外平均値テキスト"/>
        <xdr:cNvSpPr txBox="1"/>
      </xdr:nvSpPr>
      <xdr:spPr>
        <a:xfrm>
          <a:off x="16598900" y="1326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44196</xdr:rowOff>
    </xdr:from>
    <xdr:to>
      <xdr:col>24</xdr:col>
      <xdr:colOff>82550</xdr:colOff>
      <xdr:row>78</xdr:row>
      <xdr:rowOff>145796</xdr:rowOff>
    </xdr:to>
    <xdr:sp macro="" textlink="">
      <xdr:nvSpPr>
        <xdr:cNvPr id="433" name="フローチャート : 判断 432"/>
        <xdr:cNvSpPr/>
      </xdr:nvSpPr>
      <xdr:spPr>
        <a:xfrm>
          <a:off x="164592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40132</xdr:rowOff>
    </xdr:from>
    <xdr:to>
      <xdr:col>22</xdr:col>
      <xdr:colOff>565150</xdr:colOff>
      <xdr:row>80</xdr:row>
      <xdr:rowOff>67563</xdr:rowOff>
    </xdr:to>
    <xdr:cxnSp macro="">
      <xdr:nvCxnSpPr>
        <xdr:cNvPr id="434" name="直線コネクタ 433"/>
        <xdr:cNvCxnSpPr/>
      </xdr:nvCxnSpPr>
      <xdr:spPr>
        <a:xfrm flipV="1">
          <a:off x="14782800" y="137561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35" name="フローチャート : 判断 434"/>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133114</xdr:rowOff>
    </xdr:from>
    <xdr:ext cx="736600" cy="259045"/>
    <xdr:sp macro="" textlink="">
      <xdr:nvSpPr>
        <xdr:cNvPr id="436" name="テキスト ボックス 435"/>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53848</xdr:rowOff>
    </xdr:from>
    <xdr:to>
      <xdr:col>21</xdr:col>
      <xdr:colOff>361950</xdr:colOff>
      <xdr:row>80</xdr:row>
      <xdr:rowOff>67563</xdr:rowOff>
    </xdr:to>
    <xdr:cxnSp macro="">
      <xdr:nvCxnSpPr>
        <xdr:cNvPr id="437" name="直線コネクタ 436"/>
        <xdr:cNvCxnSpPr/>
      </xdr:nvCxnSpPr>
      <xdr:spPr>
        <a:xfrm>
          <a:off x="13893800" y="137698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147065</xdr:rowOff>
    </xdr:from>
    <xdr:to>
      <xdr:col>21</xdr:col>
      <xdr:colOff>412750</xdr:colOff>
      <xdr:row>78</xdr:row>
      <xdr:rowOff>77215</xdr:rowOff>
    </xdr:to>
    <xdr:sp macro="" textlink="">
      <xdr:nvSpPr>
        <xdr:cNvPr id="438" name="フローチャート : 判断 437"/>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87392</xdr:rowOff>
    </xdr:from>
    <xdr:ext cx="762000" cy="259045"/>
    <xdr:sp macro="" textlink="">
      <xdr:nvSpPr>
        <xdr:cNvPr id="439" name="テキスト ボックス 438"/>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143002</xdr:rowOff>
    </xdr:from>
    <xdr:to>
      <xdr:col>20</xdr:col>
      <xdr:colOff>158750</xdr:colOff>
      <xdr:row>80</xdr:row>
      <xdr:rowOff>53848</xdr:rowOff>
    </xdr:to>
    <xdr:cxnSp macro="">
      <xdr:nvCxnSpPr>
        <xdr:cNvPr id="440" name="直線コネクタ 439"/>
        <xdr:cNvCxnSpPr/>
      </xdr:nvCxnSpPr>
      <xdr:spPr>
        <a:xfrm>
          <a:off x="13004800" y="136875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87630</xdr:rowOff>
    </xdr:from>
    <xdr:to>
      <xdr:col>20</xdr:col>
      <xdr:colOff>209550</xdr:colOff>
      <xdr:row>78</xdr:row>
      <xdr:rowOff>17780</xdr:rowOff>
    </xdr:to>
    <xdr:sp macro="" textlink="">
      <xdr:nvSpPr>
        <xdr:cNvPr id="441" name="フローチャート : 判断 440"/>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27957</xdr:rowOff>
    </xdr:from>
    <xdr:ext cx="762000" cy="259045"/>
    <xdr:sp macro="" textlink="">
      <xdr:nvSpPr>
        <xdr:cNvPr id="442" name="テキスト ボックス 441"/>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94487</xdr:rowOff>
    </xdr:from>
    <xdr:to>
      <xdr:col>19</xdr:col>
      <xdr:colOff>6350</xdr:colOff>
      <xdr:row>79</xdr:row>
      <xdr:rowOff>24637</xdr:rowOff>
    </xdr:to>
    <xdr:sp macro="" textlink="">
      <xdr:nvSpPr>
        <xdr:cNvPr id="443" name="フローチャート : 判断 442"/>
        <xdr:cNvSpPr/>
      </xdr:nvSpPr>
      <xdr:spPr>
        <a:xfrm>
          <a:off x="12954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34814</xdr:rowOff>
    </xdr:from>
    <xdr:ext cx="762000" cy="259045"/>
    <xdr:sp macro="" textlink="">
      <xdr:nvSpPr>
        <xdr:cNvPr id="444" name="テキスト ボックス 443"/>
        <xdr:cNvSpPr txBox="1"/>
      </xdr:nvSpPr>
      <xdr:spPr>
        <a:xfrm>
          <a:off x="12623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81</xdr:row>
      <xdr:rowOff>41911</xdr:rowOff>
    </xdr:from>
    <xdr:to>
      <xdr:col>24</xdr:col>
      <xdr:colOff>82550</xdr:colOff>
      <xdr:row>81</xdr:row>
      <xdr:rowOff>143511</xdr:rowOff>
    </xdr:to>
    <xdr:sp macro="" textlink="">
      <xdr:nvSpPr>
        <xdr:cNvPr id="450" name="円/楕円 449"/>
        <xdr:cNvSpPr/>
      </xdr:nvSpPr>
      <xdr:spPr>
        <a:xfrm>
          <a:off x="164592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121938</xdr:rowOff>
    </xdr:from>
    <xdr:ext cx="762000" cy="259045"/>
    <xdr:sp macro="" textlink="">
      <xdr:nvSpPr>
        <xdr:cNvPr id="451" name="公債費以外該当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160782</xdr:rowOff>
    </xdr:from>
    <xdr:to>
      <xdr:col>22</xdr:col>
      <xdr:colOff>615950</xdr:colOff>
      <xdr:row>80</xdr:row>
      <xdr:rowOff>90932</xdr:rowOff>
    </xdr:to>
    <xdr:sp macro="" textlink="">
      <xdr:nvSpPr>
        <xdr:cNvPr id="452" name="円/楕円 451"/>
        <xdr:cNvSpPr/>
      </xdr:nvSpPr>
      <xdr:spPr>
        <a:xfrm>
          <a:off x="15621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75709</xdr:rowOff>
    </xdr:from>
    <xdr:ext cx="736600" cy="259045"/>
    <xdr:sp macro="" textlink="">
      <xdr:nvSpPr>
        <xdr:cNvPr id="453" name="テキスト ボックス 452"/>
        <xdr:cNvSpPr txBox="1"/>
      </xdr:nvSpPr>
      <xdr:spPr>
        <a:xfrm>
          <a:off x="15290800" y="1379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16763</xdr:rowOff>
    </xdr:from>
    <xdr:to>
      <xdr:col>21</xdr:col>
      <xdr:colOff>412750</xdr:colOff>
      <xdr:row>80</xdr:row>
      <xdr:rowOff>118363</xdr:rowOff>
    </xdr:to>
    <xdr:sp macro="" textlink="">
      <xdr:nvSpPr>
        <xdr:cNvPr id="454" name="円/楕円 453"/>
        <xdr:cNvSpPr/>
      </xdr:nvSpPr>
      <xdr:spPr>
        <a:xfrm>
          <a:off x="14732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103140</xdr:rowOff>
    </xdr:from>
    <xdr:ext cx="762000" cy="259045"/>
    <xdr:sp macro="" textlink="">
      <xdr:nvSpPr>
        <xdr:cNvPr id="455" name="テキスト ボックス 454"/>
        <xdr:cNvSpPr txBox="1"/>
      </xdr:nvSpPr>
      <xdr:spPr>
        <a:xfrm>
          <a:off x="14401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3048</xdr:rowOff>
    </xdr:from>
    <xdr:to>
      <xdr:col>20</xdr:col>
      <xdr:colOff>209550</xdr:colOff>
      <xdr:row>80</xdr:row>
      <xdr:rowOff>104648</xdr:rowOff>
    </xdr:to>
    <xdr:sp macro="" textlink="">
      <xdr:nvSpPr>
        <xdr:cNvPr id="456" name="円/楕円 455"/>
        <xdr:cNvSpPr/>
      </xdr:nvSpPr>
      <xdr:spPr>
        <a:xfrm>
          <a:off x="13843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89425</xdr:rowOff>
    </xdr:from>
    <xdr:ext cx="762000" cy="259045"/>
    <xdr:sp macro="" textlink="">
      <xdr:nvSpPr>
        <xdr:cNvPr id="457" name="テキスト ボックス 456"/>
        <xdr:cNvSpPr txBox="1"/>
      </xdr:nvSpPr>
      <xdr:spPr>
        <a:xfrm>
          <a:off x="13512800" y="1380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92202</xdr:rowOff>
    </xdr:from>
    <xdr:to>
      <xdr:col>19</xdr:col>
      <xdr:colOff>6350</xdr:colOff>
      <xdr:row>80</xdr:row>
      <xdr:rowOff>22352</xdr:rowOff>
    </xdr:to>
    <xdr:sp macro="" textlink="">
      <xdr:nvSpPr>
        <xdr:cNvPr id="458" name="円/楕円 457"/>
        <xdr:cNvSpPr/>
      </xdr:nvSpPr>
      <xdr:spPr>
        <a:xfrm>
          <a:off x="12954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7129</xdr:rowOff>
    </xdr:from>
    <xdr:ext cx="762000" cy="259045"/>
    <xdr:sp macro="" textlink="">
      <xdr:nvSpPr>
        <xdr:cNvPr id="459" name="テキスト ボックス 458"/>
        <xdr:cNvSpPr txBox="1"/>
      </xdr:nvSpPr>
      <xdr:spPr>
        <a:xfrm>
          <a:off x="12623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宮城県涌谷町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128048</xdr:rowOff>
    </xdr:from>
    <xdr:to>
      <xdr:col>4</xdr:col>
      <xdr:colOff>1117600</xdr:colOff>
      <xdr:row>19</xdr:row>
      <xdr:rowOff>101511</xdr:rowOff>
    </xdr:to>
    <xdr:cxnSp macro="">
      <xdr:nvCxnSpPr>
        <xdr:cNvPr id="45" name="直線コネクタ 44"/>
        <xdr:cNvCxnSpPr/>
      </xdr:nvCxnSpPr>
      <xdr:spPr bwMode="auto">
        <a:xfrm flipV="1">
          <a:off x="5651500" y="2233073"/>
          <a:ext cx="0" cy="11736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73588</xdr:rowOff>
    </xdr:from>
    <xdr:ext cx="762000" cy="259045"/>
    <xdr:sp macro="" textlink="">
      <xdr:nvSpPr>
        <xdr:cNvPr id="46" name="人口1人当たり決算額の推移最小値テキスト130"/>
        <xdr:cNvSpPr txBox="1"/>
      </xdr:nvSpPr>
      <xdr:spPr>
        <a:xfrm>
          <a:off x="5740400" y="337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67,838</a:t>
          </a:r>
          <a:endParaRPr kumimoji="1" lang="ja-JP" altLang="en-US" sz="1000" b="1">
            <a:latin typeface="ＭＳ Ｐゴシック"/>
          </a:endParaRPr>
        </a:p>
      </xdr:txBody>
    </xdr:sp>
    <xdr:clientData/>
  </xdr:oneCellAnchor>
  <xdr:twoCellAnchor>
    <xdr:from>
      <xdr:col>4</xdr:col>
      <xdr:colOff>1028700</xdr:colOff>
      <xdr:row>19</xdr:row>
      <xdr:rowOff>101511</xdr:rowOff>
    </xdr:from>
    <xdr:to>
      <xdr:col>5</xdr:col>
      <xdr:colOff>73025</xdr:colOff>
      <xdr:row>19</xdr:row>
      <xdr:rowOff>101511</xdr:rowOff>
    </xdr:to>
    <xdr:cxnSp macro="">
      <xdr:nvCxnSpPr>
        <xdr:cNvPr id="47" name="直線コネクタ 46"/>
        <xdr:cNvCxnSpPr/>
      </xdr:nvCxnSpPr>
      <xdr:spPr bwMode="auto">
        <a:xfrm>
          <a:off x="5562600" y="3406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42975</xdr:rowOff>
    </xdr:from>
    <xdr:ext cx="762000" cy="259045"/>
    <xdr:sp macro="" textlink="">
      <xdr:nvSpPr>
        <xdr:cNvPr id="48" name="人口1人当たり決算額の推移最大値テキスト130"/>
        <xdr:cNvSpPr txBox="1"/>
      </xdr:nvSpPr>
      <xdr:spPr>
        <a:xfrm>
          <a:off x="5740400" y="1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129,445</a:t>
          </a:r>
          <a:endParaRPr kumimoji="1" lang="ja-JP" altLang="en-US" sz="1000" b="1">
            <a:latin typeface="ＭＳ Ｐゴシック"/>
          </a:endParaRPr>
        </a:p>
      </xdr:txBody>
    </xdr:sp>
    <xdr:clientData/>
  </xdr:oneCellAnchor>
  <xdr:twoCellAnchor>
    <xdr:from>
      <xdr:col>4</xdr:col>
      <xdr:colOff>1028700</xdr:colOff>
      <xdr:row>12</xdr:row>
      <xdr:rowOff>128048</xdr:rowOff>
    </xdr:from>
    <xdr:to>
      <xdr:col>5</xdr:col>
      <xdr:colOff>73025</xdr:colOff>
      <xdr:row>12</xdr:row>
      <xdr:rowOff>128048</xdr:rowOff>
    </xdr:to>
    <xdr:cxnSp macro="">
      <xdr:nvCxnSpPr>
        <xdr:cNvPr id="49" name="直線コネクタ 48"/>
        <xdr:cNvCxnSpPr/>
      </xdr:nvCxnSpPr>
      <xdr:spPr bwMode="auto">
        <a:xfrm>
          <a:off x="5562600" y="22330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32817</xdr:rowOff>
    </xdr:from>
    <xdr:to>
      <xdr:col>4</xdr:col>
      <xdr:colOff>1117600</xdr:colOff>
      <xdr:row>17</xdr:row>
      <xdr:rowOff>42399</xdr:rowOff>
    </xdr:to>
    <xdr:cxnSp macro="">
      <xdr:nvCxnSpPr>
        <xdr:cNvPr id="50" name="直線コネクタ 49"/>
        <xdr:cNvCxnSpPr/>
      </xdr:nvCxnSpPr>
      <xdr:spPr bwMode="auto">
        <a:xfrm>
          <a:off x="5003800" y="2995092"/>
          <a:ext cx="647700" cy="9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99566</xdr:rowOff>
    </xdr:from>
    <xdr:ext cx="762000" cy="259045"/>
    <xdr:sp macro="" textlink="">
      <xdr:nvSpPr>
        <xdr:cNvPr id="51" name="人口1人当たり決算額の推移平均値テキスト130"/>
        <xdr:cNvSpPr txBox="1"/>
      </xdr:nvSpPr>
      <xdr:spPr>
        <a:xfrm>
          <a:off x="5740400" y="2718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83039</xdr:rowOff>
    </xdr:from>
    <xdr:to>
      <xdr:col>5</xdr:col>
      <xdr:colOff>34925</xdr:colOff>
      <xdr:row>17</xdr:row>
      <xdr:rowOff>13189</xdr:rowOff>
    </xdr:to>
    <xdr:sp macro="" textlink="">
      <xdr:nvSpPr>
        <xdr:cNvPr id="52" name="フローチャート : 判断 51"/>
        <xdr:cNvSpPr/>
      </xdr:nvSpPr>
      <xdr:spPr bwMode="auto">
        <a:xfrm>
          <a:off x="5600700" y="287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164548</xdr:rowOff>
    </xdr:from>
    <xdr:to>
      <xdr:col>4</xdr:col>
      <xdr:colOff>469900</xdr:colOff>
      <xdr:row>17</xdr:row>
      <xdr:rowOff>32817</xdr:rowOff>
    </xdr:to>
    <xdr:cxnSp macro="">
      <xdr:nvCxnSpPr>
        <xdr:cNvPr id="53" name="直線コネクタ 52"/>
        <xdr:cNvCxnSpPr/>
      </xdr:nvCxnSpPr>
      <xdr:spPr bwMode="auto">
        <a:xfrm>
          <a:off x="4305300" y="2955373"/>
          <a:ext cx="698500" cy="39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37510</xdr:rowOff>
    </xdr:from>
    <xdr:to>
      <xdr:col>4</xdr:col>
      <xdr:colOff>520700</xdr:colOff>
      <xdr:row>16</xdr:row>
      <xdr:rowOff>139110</xdr:rowOff>
    </xdr:to>
    <xdr:sp macro="" textlink="">
      <xdr:nvSpPr>
        <xdr:cNvPr id="54" name="フローチャート : 判断 53"/>
        <xdr:cNvSpPr/>
      </xdr:nvSpPr>
      <xdr:spPr bwMode="auto">
        <a:xfrm>
          <a:off x="4953000" y="282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149287</xdr:rowOff>
    </xdr:from>
    <xdr:ext cx="736600" cy="259045"/>
    <xdr:sp macro="" textlink="">
      <xdr:nvSpPr>
        <xdr:cNvPr id="55" name="テキスト ボックス 54"/>
        <xdr:cNvSpPr txBox="1"/>
      </xdr:nvSpPr>
      <xdr:spPr>
        <a:xfrm>
          <a:off x="4622800" y="259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108350</xdr:rowOff>
    </xdr:from>
    <xdr:to>
      <xdr:col>3</xdr:col>
      <xdr:colOff>904875</xdr:colOff>
      <xdr:row>16</xdr:row>
      <xdr:rowOff>164548</xdr:rowOff>
    </xdr:to>
    <xdr:cxnSp macro="">
      <xdr:nvCxnSpPr>
        <xdr:cNvPr id="56" name="直線コネクタ 55"/>
        <xdr:cNvCxnSpPr/>
      </xdr:nvCxnSpPr>
      <xdr:spPr bwMode="auto">
        <a:xfrm>
          <a:off x="3606800" y="2899175"/>
          <a:ext cx="698500" cy="56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3639</xdr:rowOff>
    </xdr:from>
    <xdr:to>
      <xdr:col>3</xdr:col>
      <xdr:colOff>955675</xdr:colOff>
      <xdr:row>16</xdr:row>
      <xdr:rowOff>105239</xdr:rowOff>
    </xdr:to>
    <xdr:sp macro="" textlink="">
      <xdr:nvSpPr>
        <xdr:cNvPr id="57" name="フローチャート : 判断 56"/>
        <xdr:cNvSpPr/>
      </xdr:nvSpPr>
      <xdr:spPr bwMode="auto">
        <a:xfrm>
          <a:off x="4254500" y="2794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115416</xdr:rowOff>
    </xdr:from>
    <xdr:ext cx="762000" cy="259045"/>
    <xdr:sp macro="" textlink="">
      <xdr:nvSpPr>
        <xdr:cNvPr id="58" name="テキスト ボックス 57"/>
        <xdr:cNvSpPr txBox="1"/>
      </xdr:nvSpPr>
      <xdr:spPr>
        <a:xfrm>
          <a:off x="3924300" y="256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108350</xdr:rowOff>
    </xdr:from>
    <xdr:to>
      <xdr:col>3</xdr:col>
      <xdr:colOff>206375</xdr:colOff>
      <xdr:row>16</xdr:row>
      <xdr:rowOff>166795</xdr:rowOff>
    </xdr:to>
    <xdr:cxnSp macro="">
      <xdr:nvCxnSpPr>
        <xdr:cNvPr id="59" name="直線コネクタ 58"/>
        <xdr:cNvCxnSpPr/>
      </xdr:nvCxnSpPr>
      <xdr:spPr bwMode="auto">
        <a:xfrm flipV="1">
          <a:off x="2908300" y="2899175"/>
          <a:ext cx="698500" cy="58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40176</xdr:rowOff>
    </xdr:from>
    <xdr:to>
      <xdr:col>3</xdr:col>
      <xdr:colOff>257175</xdr:colOff>
      <xdr:row>16</xdr:row>
      <xdr:rowOff>141776</xdr:rowOff>
    </xdr:to>
    <xdr:sp macro="" textlink="">
      <xdr:nvSpPr>
        <xdr:cNvPr id="60" name="フローチャート : 判断 59"/>
        <xdr:cNvSpPr/>
      </xdr:nvSpPr>
      <xdr:spPr bwMode="auto">
        <a:xfrm>
          <a:off x="3556000" y="2831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151953</xdr:rowOff>
    </xdr:from>
    <xdr:ext cx="762000" cy="259045"/>
    <xdr:sp macro="" textlink="">
      <xdr:nvSpPr>
        <xdr:cNvPr id="61" name="テキスト ボックス 60"/>
        <xdr:cNvSpPr txBox="1"/>
      </xdr:nvSpPr>
      <xdr:spPr>
        <a:xfrm>
          <a:off x="3225800" y="259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105213</xdr:rowOff>
    </xdr:from>
    <xdr:to>
      <xdr:col>2</xdr:col>
      <xdr:colOff>692150</xdr:colOff>
      <xdr:row>17</xdr:row>
      <xdr:rowOff>35363</xdr:rowOff>
    </xdr:to>
    <xdr:sp macro="" textlink="">
      <xdr:nvSpPr>
        <xdr:cNvPr id="62" name="フローチャート : 判断 61"/>
        <xdr:cNvSpPr/>
      </xdr:nvSpPr>
      <xdr:spPr bwMode="auto">
        <a:xfrm>
          <a:off x="2857500" y="2896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45540</xdr:rowOff>
    </xdr:from>
    <xdr:ext cx="762000" cy="259045"/>
    <xdr:sp macro="" textlink="">
      <xdr:nvSpPr>
        <xdr:cNvPr id="63" name="テキスト ボックス 62"/>
        <xdr:cNvSpPr txBox="1"/>
      </xdr:nvSpPr>
      <xdr:spPr>
        <a:xfrm>
          <a:off x="2527300" y="26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163049</xdr:rowOff>
    </xdr:from>
    <xdr:to>
      <xdr:col>5</xdr:col>
      <xdr:colOff>34925</xdr:colOff>
      <xdr:row>17</xdr:row>
      <xdr:rowOff>93199</xdr:rowOff>
    </xdr:to>
    <xdr:sp macro="" textlink="">
      <xdr:nvSpPr>
        <xdr:cNvPr id="69" name="円/楕円 68"/>
        <xdr:cNvSpPr/>
      </xdr:nvSpPr>
      <xdr:spPr bwMode="auto">
        <a:xfrm>
          <a:off x="5600700" y="2953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135126</xdr:rowOff>
    </xdr:from>
    <xdr:ext cx="762000" cy="259045"/>
    <xdr:sp macro="" textlink="">
      <xdr:nvSpPr>
        <xdr:cNvPr id="70" name="人口1人当たり決算額の推移該当値テキスト130"/>
        <xdr:cNvSpPr txBox="1"/>
      </xdr:nvSpPr>
      <xdr:spPr>
        <a:xfrm>
          <a:off x="5740400" y="29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88,941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153467</xdr:rowOff>
    </xdr:from>
    <xdr:to>
      <xdr:col>4</xdr:col>
      <xdr:colOff>520700</xdr:colOff>
      <xdr:row>17</xdr:row>
      <xdr:rowOff>83617</xdr:rowOff>
    </xdr:to>
    <xdr:sp macro="" textlink="">
      <xdr:nvSpPr>
        <xdr:cNvPr id="71" name="円/楕円 70"/>
        <xdr:cNvSpPr/>
      </xdr:nvSpPr>
      <xdr:spPr bwMode="auto">
        <a:xfrm>
          <a:off x="4953000" y="2944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68394</xdr:rowOff>
    </xdr:from>
    <xdr:ext cx="736600" cy="259045"/>
    <xdr:sp macro="" textlink="">
      <xdr:nvSpPr>
        <xdr:cNvPr id="72" name="テキスト ボックス 71"/>
        <xdr:cNvSpPr txBox="1"/>
      </xdr:nvSpPr>
      <xdr:spPr>
        <a:xfrm>
          <a:off x="4622800" y="3030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89,444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113748</xdr:rowOff>
    </xdr:from>
    <xdr:to>
      <xdr:col>3</xdr:col>
      <xdr:colOff>955675</xdr:colOff>
      <xdr:row>17</xdr:row>
      <xdr:rowOff>43898</xdr:rowOff>
    </xdr:to>
    <xdr:sp macro="" textlink="">
      <xdr:nvSpPr>
        <xdr:cNvPr id="73" name="円/楕円 72"/>
        <xdr:cNvSpPr/>
      </xdr:nvSpPr>
      <xdr:spPr bwMode="auto">
        <a:xfrm>
          <a:off x="4254500" y="2904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28675</xdr:rowOff>
    </xdr:from>
    <xdr:ext cx="762000" cy="259045"/>
    <xdr:sp macro="" textlink="">
      <xdr:nvSpPr>
        <xdr:cNvPr id="74" name="テキスト ボックス 73"/>
        <xdr:cNvSpPr txBox="1"/>
      </xdr:nvSpPr>
      <xdr:spPr>
        <a:xfrm>
          <a:off x="3924300" y="299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91,529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57550</xdr:rowOff>
    </xdr:from>
    <xdr:to>
      <xdr:col>3</xdr:col>
      <xdr:colOff>257175</xdr:colOff>
      <xdr:row>16</xdr:row>
      <xdr:rowOff>159150</xdr:rowOff>
    </xdr:to>
    <xdr:sp macro="" textlink="">
      <xdr:nvSpPr>
        <xdr:cNvPr id="75" name="円/楕円 74"/>
        <xdr:cNvSpPr/>
      </xdr:nvSpPr>
      <xdr:spPr bwMode="auto">
        <a:xfrm>
          <a:off x="3556000" y="2848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143927</xdr:rowOff>
    </xdr:from>
    <xdr:ext cx="762000" cy="259045"/>
    <xdr:sp macro="" textlink="">
      <xdr:nvSpPr>
        <xdr:cNvPr id="76" name="テキスト ボックス 75"/>
        <xdr:cNvSpPr txBox="1"/>
      </xdr:nvSpPr>
      <xdr:spPr>
        <a:xfrm>
          <a:off x="3225800" y="293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94,479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115995</xdr:rowOff>
    </xdr:from>
    <xdr:to>
      <xdr:col>2</xdr:col>
      <xdr:colOff>692150</xdr:colOff>
      <xdr:row>17</xdr:row>
      <xdr:rowOff>46145</xdr:rowOff>
    </xdr:to>
    <xdr:sp macro="" textlink="">
      <xdr:nvSpPr>
        <xdr:cNvPr id="77" name="円/楕円 76"/>
        <xdr:cNvSpPr/>
      </xdr:nvSpPr>
      <xdr:spPr bwMode="auto">
        <a:xfrm>
          <a:off x="2857500" y="2906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30922</xdr:rowOff>
    </xdr:from>
    <xdr:ext cx="762000" cy="259045"/>
    <xdr:sp macro="" textlink="">
      <xdr:nvSpPr>
        <xdr:cNvPr id="78" name="テキスト ボックス 77"/>
        <xdr:cNvSpPr txBox="1"/>
      </xdr:nvSpPr>
      <xdr:spPr>
        <a:xfrm>
          <a:off x="2527300" y="29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28130</xdr:rowOff>
    </xdr:from>
    <xdr:to>
      <xdr:col>4</xdr:col>
      <xdr:colOff>1117600</xdr:colOff>
      <xdr:row>37</xdr:row>
      <xdr:rowOff>307937</xdr:rowOff>
    </xdr:to>
    <xdr:cxnSp macro="">
      <xdr:nvCxnSpPr>
        <xdr:cNvPr id="108" name="直線コネクタ 107"/>
        <xdr:cNvCxnSpPr/>
      </xdr:nvCxnSpPr>
      <xdr:spPr bwMode="auto">
        <a:xfrm flipV="1">
          <a:off x="5651500" y="5952680"/>
          <a:ext cx="0" cy="14799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280014</xdr:rowOff>
    </xdr:from>
    <xdr:ext cx="762000" cy="259045"/>
    <xdr:sp macro="" textlink="">
      <xdr:nvSpPr>
        <xdr:cNvPr id="109" name="人口1人当たり決算額の推移最小値テキスト445"/>
        <xdr:cNvSpPr txBox="1"/>
      </xdr:nvSpPr>
      <xdr:spPr>
        <a:xfrm>
          <a:off x="5740400" y="740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13,251</a:t>
          </a:r>
          <a:endParaRPr kumimoji="1" lang="ja-JP" altLang="en-US" sz="1000" b="1">
            <a:latin typeface="ＭＳ Ｐゴシック"/>
          </a:endParaRPr>
        </a:p>
      </xdr:txBody>
    </xdr:sp>
    <xdr:clientData/>
  </xdr:oneCellAnchor>
  <xdr:twoCellAnchor>
    <xdr:from>
      <xdr:col>4</xdr:col>
      <xdr:colOff>1028700</xdr:colOff>
      <xdr:row>37</xdr:row>
      <xdr:rowOff>307937</xdr:rowOff>
    </xdr:from>
    <xdr:to>
      <xdr:col>5</xdr:col>
      <xdr:colOff>73025</xdr:colOff>
      <xdr:row>37</xdr:row>
      <xdr:rowOff>307937</xdr:rowOff>
    </xdr:to>
    <xdr:cxnSp macro="">
      <xdr:nvCxnSpPr>
        <xdr:cNvPr id="110" name="直線コネクタ 109"/>
        <xdr:cNvCxnSpPr/>
      </xdr:nvCxnSpPr>
      <xdr:spPr bwMode="auto">
        <a:xfrm>
          <a:off x="5562600" y="74326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285957</xdr:rowOff>
    </xdr:from>
    <xdr:ext cx="762000" cy="259045"/>
    <xdr:sp macro="" textlink="">
      <xdr:nvSpPr>
        <xdr:cNvPr id="111" name="人口1人当たり決算額の推移最大値テキスト445"/>
        <xdr:cNvSpPr txBox="1"/>
      </xdr:nvSpPr>
      <xdr:spPr>
        <a:xfrm>
          <a:off x="5740400" y="56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52,095</a:t>
          </a:r>
          <a:endParaRPr kumimoji="1" lang="ja-JP" altLang="en-US" sz="1000" b="1">
            <a:latin typeface="ＭＳ Ｐゴシック"/>
          </a:endParaRPr>
        </a:p>
      </xdr:txBody>
    </xdr:sp>
    <xdr:clientData/>
  </xdr:oneCellAnchor>
  <xdr:twoCellAnchor>
    <xdr:from>
      <xdr:col>4</xdr:col>
      <xdr:colOff>1028700</xdr:colOff>
      <xdr:row>33</xdr:row>
      <xdr:rowOff>28130</xdr:rowOff>
    </xdr:from>
    <xdr:to>
      <xdr:col>5</xdr:col>
      <xdr:colOff>73025</xdr:colOff>
      <xdr:row>33</xdr:row>
      <xdr:rowOff>28130</xdr:rowOff>
    </xdr:to>
    <xdr:cxnSp macro="">
      <xdr:nvCxnSpPr>
        <xdr:cNvPr id="112" name="直線コネクタ 111"/>
        <xdr:cNvCxnSpPr/>
      </xdr:nvCxnSpPr>
      <xdr:spPr bwMode="auto">
        <a:xfrm>
          <a:off x="5562600" y="59526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3061</xdr:rowOff>
    </xdr:from>
    <xdr:to>
      <xdr:col>4</xdr:col>
      <xdr:colOff>1117600</xdr:colOff>
      <xdr:row>37</xdr:row>
      <xdr:rowOff>20777</xdr:rowOff>
    </xdr:to>
    <xdr:cxnSp macro="">
      <xdr:nvCxnSpPr>
        <xdr:cNvPr id="113" name="直線コネクタ 112"/>
        <xdr:cNvCxnSpPr/>
      </xdr:nvCxnSpPr>
      <xdr:spPr bwMode="auto">
        <a:xfrm>
          <a:off x="5003800" y="7127761"/>
          <a:ext cx="647700" cy="17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141762</xdr:rowOff>
    </xdr:from>
    <xdr:ext cx="762000" cy="259045"/>
    <xdr:sp macro="" textlink="">
      <xdr:nvSpPr>
        <xdr:cNvPr id="114" name="人口1人当たり決算額の推移平均値テキスト445"/>
        <xdr:cNvSpPr txBox="1"/>
      </xdr:nvSpPr>
      <xdr:spPr>
        <a:xfrm>
          <a:off x="5740400" y="6752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296685</xdr:rowOff>
    </xdr:from>
    <xdr:to>
      <xdr:col>5</xdr:col>
      <xdr:colOff>34925</xdr:colOff>
      <xdr:row>36</xdr:row>
      <xdr:rowOff>55385</xdr:rowOff>
    </xdr:to>
    <xdr:sp macro="" textlink="">
      <xdr:nvSpPr>
        <xdr:cNvPr id="115" name="フローチャート : 判断 114"/>
        <xdr:cNvSpPr/>
      </xdr:nvSpPr>
      <xdr:spPr bwMode="auto">
        <a:xfrm>
          <a:off x="5600700" y="690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59525</xdr:rowOff>
    </xdr:from>
    <xdr:to>
      <xdr:col>4</xdr:col>
      <xdr:colOff>469900</xdr:colOff>
      <xdr:row>37</xdr:row>
      <xdr:rowOff>3061</xdr:rowOff>
    </xdr:to>
    <xdr:cxnSp macro="">
      <xdr:nvCxnSpPr>
        <xdr:cNvPr id="116" name="直線コネクタ 115"/>
        <xdr:cNvCxnSpPr/>
      </xdr:nvCxnSpPr>
      <xdr:spPr bwMode="auto">
        <a:xfrm>
          <a:off x="4305300" y="7012775"/>
          <a:ext cx="698500" cy="114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247993</xdr:rowOff>
    </xdr:from>
    <xdr:to>
      <xdr:col>4</xdr:col>
      <xdr:colOff>520700</xdr:colOff>
      <xdr:row>36</xdr:row>
      <xdr:rowOff>6693</xdr:rowOff>
    </xdr:to>
    <xdr:sp macro="" textlink="">
      <xdr:nvSpPr>
        <xdr:cNvPr id="117" name="フローチャート : 判断 116"/>
        <xdr:cNvSpPr/>
      </xdr:nvSpPr>
      <xdr:spPr bwMode="auto">
        <a:xfrm>
          <a:off x="4953000" y="6858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16870</xdr:rowOff>
    </xdr:from>
    <xdr:ext cx="736600" cy="259045"/>
    <xdr:sp macro="" textlink="">
      <xdr:nvSpPr>
        <xdr:cNvPr id="118" name="テキスト ボックス 117"/>
        <xdr:cNvSpPr txBox="1"/>
      </xdr:nvSpPr>
      <xdr:spPr>
        <a:xfrm>
          <a:off x="4622800" y="6627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247777</xdr:rowOff>
    </xdr:from>
    <xdr:to>
      <xdr:col>3</xdr:col>
      <xdr:colOff>904875</xdr:colOff>
      <xdr:row>36</xdr:row>
      <xdr:rowOff>59525</xdr:rowOff>
    </xdr:to>
    <xdr:cxnSp macro="">
      <xdr:nvCxnSpPr>
        <xdr:cNvPr id="119" name="直線コネクタ 118"/>
        <xdr:cNvCxnSpPr/>
      </xdr:nvCxnSpPr>
      <xdr:spPr bwMode="auto">
        <a:xfrm>
          <a:off x="3606800" y="6858127"/>
          <a:ext cx="698500" cy="154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108851</xdr:rowOff>
    </xdr:from>
    <xdr:to>
      <xdr:col>3</xdr:col>
      <xdr:colOff>955675</xdr:colOff>
      <xdr:row>35</xdr:row>
      <xdr:rowOff>210451</xdr:rowOff>
    </xdr:to>
    <xdr:sp macro="" textlink="">
      <xdr:nvSpPr>
        <xdr:cNvPr id="120" name="フローチャート : 判断 119"/>
        <xdr:cNvSpPr/>
      </xdr:nvSpPr>
      <xdr:spPr bwMode="auto">
        <a:xfrm>
          <a:off x="4254500" y="6719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220628</xdr:rowOff>
    </xdr:from>
    <xdr:ext cx="762000" cy="259045"/>
    <xdr:sp macro="" textlink="">
      <xdr:nvSpPr>
        <xdr:cNvPr id="121" name="テキスト ボックス 120"/>
        <xdr:cNvSpPr txBox="1"/>
      </xdr:nvSpPr>
      <xdr:spPr>
        <a:xfrm>
          <a:off x="3924300" y="648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247777</xdr:rowOff>
    </xdr:from>
    <xdr:to>
      <xdr:col>3</xdr:col>
      <xdr:colOff>206375</xdr:colOff>
      <xdr:row>35</xdr:row>
      <xdr:rowOff>276466</xdr:rowOff>
    </xdr:to>
    <xdr:cxnSp macro="">
      <xdr:nvCxnSpPr>
        <xdr:cNvPr id="122" name="直線コネクタ 121"/>
        <xdr:cNvCxnSpPr/>
      </xdr:nvCxnSpPr>
      <xdr:spPr bwMode="auto">
        <a:xfrm flipV="1">
          <a:off x="2908300" y="6858127"/>
          <a:ext cx="698500" cy="28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8992</xdr:rowOff>
    </xdr:from>
    <xdr:to>
      <xdr:col>3</xdr:col>
      <xdr:colOff>257175</xdr:colOff>
      <xdr:row>35</xdr:row>
      <xdr:rowOff>110592</xdr:rowOff>
    </xdr:to>
    <xdr:sp macro="" textlink="">
      <xdr:nvSpPr>
        <xdr:cNvPr id="123" name="フローチャート : 判断 122"/>
        <xdr:cNvSpPr/>
      </xdr:nvSpPr>
      <xdr:spPr bwMode="auto">
        <a:xfrm>
          <a:off x="3556000" y="6619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120769</xdr:rowOff>
    </xdr:from>
    <xdr:ext cx="762000" cy="259045"/>
    <xdr:sp macro="" textlink="">
      <xdr:nvSpPr>
        <xdr:cNvPr id="124" name="テキスト ボックス 123"/>
        <xdr:cNvSpPr txBox="1"/>
      </xdr:nvSpPr>
      <xdr:spPr>
        <a:xfrm>
          <a:off x="3225800" y="638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329412</xdr:rowOff>
    </xdr:from>
    <xdr:to>
      <xdr:col>2</xdr:col>
      <xdr:colOff>692150</xdr:colOff>
      <xdr:row>35</xdr:row>
      <xdr:rowOff>88112</xdr:rowOff>
    </xdr:to>
    <xdr:sp macro="" textlink="">
      <xdr:nvSpPr>
        <xdr:cNvPr id="125" name="フローチャート : 判断 124"/>
        <xdr:cNvSpPr/>
      </xdr:nvSpPr>
      <xdr:spPr bwMode="auto">
        <a:xfrm>
          <a:off x="2857500" y="6596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98289</xdr:rowOff>
    </xdr:from>
    <xdr:ext cx="762000" cy="259045"/>
    <xdr:sp macro="" textlink="">
      <xdr:nvSpPr>
        <xdr:cNvPr id="126" name="テキスト ボックス 125"/>
        <xdr:cNvSpPr txBox="1"/>
      </xdr:nvSpPr>
      <xdr:spPr>
        <a:xfrm>
          <a:off x="2527300" y="6365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141427</xdr:rowOff>
    </xdr:from>
    <xdr:to>
      <xdr:col>5</xdr:col>
      <xdr:colOff>34925</xdr:colOff>
      <xdr:row>37</xdr:row>
      <xdr:rowOff>71577</xdr:rowOff>
    </xdr:to>
    <xdr:sp macro="" textlink="">
      <xdr:nvSpPr>
        <xdr:cNvPr id="132" name="円/楕円 131"/>
        <xdr:cNvSpPr/>
      </xdr:nvSpPr>
      <xdr:spPr bwMode="auto">
        <a:xfrm>
          <a:off x="5600700" y="7094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113504</xdr:rowOff>
    </xdr:from>
    <xdr:ext cx="762000" cy="259045"/>
    <xdr:sp macro="" textlink="">
      <xdr:nvSpPr>
        <xdr:cNvPr id="133" name="人口1人当たり決算額の推移該当値テキスト445"/>
        <xdr:cNvSpPr txBox="1"/>
      </xdr:nvSpPr>
      <xdr:spPr>
        <a:xfrm>
          <a:off x="5740400" y="706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20,788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123711</xdr:rowOff>
    </xdr:from>
    <xdr:to>
      <xdr:col>4</xdr:col>
      <xdr:colOff>520700</xdr:colOff>
      <xdr:row>37</xdr:row>
      <xdr:rowOff>53861</xdr:rowOff>
    </xdr:to>
    <xdr:sp macro="" textlink="">
      <xdr:nvSpPr>
        <xdr:cNvPr id="134" name="円/楕円 133"/>
        <xdr:cNvSpPr/>
      </xdr:nvSpPr>
      <xdr:spPr bwMode="auto">
        <a:xfrm>
          <a:off x="4953000" y="7076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38638</xdr:rowOff>
    </xdr:from>
    <xdr:ext cx="736600" cy="259045"/>
    <xdr:sp macro="" textlink="">
      <xdr:nvSpPr>
        <xdr:cNvPr id="135" name="テキスト ボックス 134"/>
        <xdr:cNvSpPr txBox="1"/>
      </xdr:nvSpPr>
      <xdr:spPr>
        <a:xfrm>
          <a:off x="4622800" y="7163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21,253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8725</xdr:rowOff>
    </xdr:from>
    <xdr:to>
      <xdr:col>3</xdr:col>
      <xdr:colOff>955675</xdr:colOff>
      <xdr:row>36</xdr:row>
      <xdr:rowOff>110325</xdr:rowOff>
    </xdr:to>
    <xdr:sp macro="" textlink="">
      <xdr:nvSpPr>
        <xdr:cNvPr id="136" name="円/楕円 135"/>
        <xdr:cNvSpPr/>
      </xdr:nvSpPr>
      <xdr:spPr bwMode="auto">
        <a:xfrm>
          <a:off x="4254500" y="6961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95102</xdr:rowOff>
    </xdr:from>
    <xdr:ext cx="762000" cy="259045"/>
    <xdr:sp macro="" textlink="">
      <xdr:nvSpPr>
        <xdr:cNvPr id="137" name="テキスト ボックス 136"/>
        <xdr:cNvSpPr txBox="1"/>
      </xdr:nvSpPr>
      <xdr:spPr>
        <a:xfrm>
          <a:off x="3924300" y="704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24,271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196977</xdr:rowOff>
    </xdr:from>
    <xdr:to>
      <xdr:col>3</xdr:col>
      <xdr:colOff>257175</xdr:colOff>
      <xdr:row>35</xdr:row>
      <xdr:rowOff>298577</xdr:rowOff>
    </xdr:to>
    <xdr:sp macro="" textlink="">
      <xdr:nvSpPr>
        <xdr:cNvPr id="138" name="円/楕円 137"/>
        <xdr:cNvSpPr/>
      </xdr:nvSpPr>
      <xdr:spPr bwMode="auto">
        <a:xfrm>
          <a:off x="3556000" y="6807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283354</xdr:rowOff>
    </xdr:from>
    <xdr:ext cx="762000" cy="259045"/>
    <xdr:sp macro="" textlink="">
      <xdr:nvSpPr>
        <xdr:cNvPr id="139" name="テキスト ボックス 138"/>
        <xdr:cNvSpPr txBox="1"/>
      </xdr:nvSpPr>
      <xdr:spPr>
        <a:xfrm>
          <a:off x="3225800" y="689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28,330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225666</xdr:rowOff>
    </xdr:from>
    <xdr:to>
      <xdr:col>2</xdr:col>
      <xdr:colOff>692150</xdr:colOff>
      <xdr:row>35</xdr:row>
      <xdr:rowOff>327266</xdr:rowOff>
    </xdr:to>
    <xdr:sp macro="" textlink="">
      <xdr:nvSpPr>
        <xdr:cNvPr id="140" name="円/楕円 139"/>
        <xdr:cNvSpPr/>
      </xdr:nvSpPr>
      <xdr:spPr bwMode="auto">
        <a:xfrm>
          <a:off x="2857500" y="6836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312043</xdr:rowOff>
    </xdr:from>
    <xdr:ext cx="762000" cy="259045"/>
    <xdr:sp macro="" textlink="">
      <xdr:nvSpPr>
        <xdr:cNvPr id="141" name="テキスト ボックス 140"/>
        <xdr:cNvSpPr txBox="1"/>
      </xdr:nvSpPr>
      <xdr:spPr>
        <a:xfrm>
          <a:off x="2527300" y="692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年度は、実質収支（形式収支から翌年度に繰り越すべき財源を控除した額）では黒字となったが、単年度収支、実質単年度収支とも赤字となった。要因として、単年度収支については、平成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年度において災害廃棄物処理事業補助金の</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年度精算分を明許会計で収入したこと等により平成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年度の実質収支が大きくなったためと考えられる。実質単年度収支については、単年度収支と財政調整基金の積立・繰上償還金・積立取崩の増減であり、</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年度においては、</a:t>
          </a:r>
          <a:r>
            <a:rPr kumimoji="1" lang="en-US" altLang="ja-JP" sz="1200">
              <a:latin typeface="ＭＳ ゴシック" pitchFamily="49" charset="-128"/>
              <a:ea typeface="ＭＳ ゴシック" pitchFamily="49" charset="-128"/>
            </a:rPr>
            <a:t>97,757</a:t>
          </a:r>
          <a:r>
            <a:rPr kumimoji="1" lang="ja-JP" altLang="en-US" sz="1200">
              <a:latin typeface="ＭＳ ゴシック" pitchFamily="49" charset="-128"/>
              <a:ea typeface="ＭＳ ゴシック" pitchFamily="49" charset="-128"/>
            </a:rPr>
            <a:t>千円の積み増しをすることができたが、</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千円の赤字となったもの。</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・国民健康保険病院事業会計においては、入院・外来ともに業務予定量を下回り、今年度</a:t>
          </a:r>
          <a:r>
            <a:rPr kumimoji="1" lang="en-US" altLang="ja-JP" sz="1100">
              <a:latin typeface="ＭＳ ゴシック" pitchFamily="49" charset="-128"/>
              <a:ea typeface="ＭＳ ゴシック" pitchFamily="49" charset="-128"/>
            </a:rPr>
            <a:t>43,949</a:t>
          </a:r>
          <a:r>
            <a:rPr kumimoji="1" lang="ja-JP" altLang="en-US" sz="1100">
              <a:latin typeface="ＭＳ ゴシック" pitchFamily="49" charset="-128"/>
              <a:ea typeface="ＭＳ ゴシック" pitchFamily="49" charset="-128"/>
            </a:rPr>
            <a:t>千円の純損失計上となった。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・水道事業会計においては、節水型家電の普及等に伴い給水収益が伸び悩み、総収益が前年比で</a:t>
          </a:r>
          <a:r>
            <a:rPr kumimoji="1" lang="en-US" altLang="ja-JP" sz="1100">
              <a:latin typeface="ＭＳ ゴシック" pitchFamily="49" charset="-128"/>
              <a:ea typeface="ＭＳ ゴシック" pitchFamily="49" charset="-128"/>
            </a:rPr>
            <a:t>6.3</a:t>
          </a:r>
          <a:r>
            <a:rPr kumimoji="1" lang="ja-JP" altLang="en-US" sz="1100">
              <a:latin typeface="ＭＳ ゴシック" pitchFamily="49" charset="-128"/>
              <a:ea typeface="ＭＳ ゴシック" pitchFamily="49" charset="-128"/>
            </a:rPr>
            <a:t>％の減少、総費用についても前年比</a:t>
          </a:r>
          <a:r>
            <a:rPr kumimoji="1" lang="en-US" altLang="ja-JP" sz="1100">
              <a:latin typeface="ＭＳ ゴシック" pitchFamily="49" charset="-128"/>
              <a:ea typeface="ＭＳ ゴシック" pitchFamily="49" charset="-128"/>
            </a:rPr>
            <a:t>3.2</a:t>
          </a:r>
          <a:r>
            <a:rPr kumimoji="1" lang="ja-JP" altLang="en-US" sz="1100">
              <a:latin typeface="ＭＳ ゴシック" pitchFamily="49" charset="-128"/>
              <a:ea typeface="ＭＳ ゴシック" pitchFamily="49" charset="-128"/>
            </a:rPr>
            <a:t>％の減少となったが今年度においても</a:t>
          </a:r>
          <a:r>
            <a:rPr kumimoji="1" lang="en-US" altLang="ja-JP" sz="1100">
              <a:latin typeface="ＭＳ ゴシック" pitchFamily="49" charset="-128"/>
              <a:ea typeface="ＭＳ ゴシック" pitchFamily="49" charset="-128"/>
            </a:rPr>
            <a:t>18,662</a:t>
          </a:r>
          <a:r>
            <a:rPr kumimoji="1" lang="ja-JP" altLang="en-US" sz="1100">
              <a:latin typeface="ＭＳ ゴシック" pitchFamily="49" charset="-128"/>
              <a:ea typeface="ＭＳ ゴシック" pitchFamily="49" charset="-128"/>
            </a:rPr>
            <a:t>千円の純利益を計上した。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・一般会計においては、今年度実質収支においては黒字（</a:t>
          </a:r>
          <a:r>
            <a:rPr kumimoji="1" lang="en-US" altLang="ja-JP" sz="1100">
              <a:latin typeface="ＭＳ ゴシック" pitchFamily="49" charset="-128"/>
              <a:ea typeface="ＭＳ ゴシック" pitchFamily="49" charset="-128"/>
            </a:rPr>
            <a:t>219,384</a:t>
          </a:r>
          <a:r>
            <a:rPr kumimoji="1" lang="ja-JP" altLang="en-US" sz="1100">
              <a:latin typeface="ＭＳ ゴシック" pitchFamily="49" charset="-128"/>
              <a:ea typeface="ＭＳ ゴシック" pitchFamily="49" charset="-128"/>
            </a:rPr>
            <a:t>千円）となったが、単年度収支（△</a:t>
          </a:r>
          <a:r>
            <a:rPr kumimoji="1" lang="en-US" altLang="ja-JP" sz="1100">
              <a:latin typeface="ＭＳ ゴシック" pitchFamily="49" charset="-128"/>
              <a:ea typeface="ＭＳ ゴシック" pitchFamily="49" charset="-128"/>
            </a:rPr>
            <a:t>97,758</a:t>
          </a:r>
          <a:r>
            <a:rPr kumimoji="1" lang="ja-JP" altLang="en-US" sz="1100">
              <a:latin typeface="ＭＳ ゴシック" pitchFamily="49" charset="-128"/>
              <a:ea typeface="ＭＳ ゴシック" pitchFamily="49" charset="-128"/>
            </a:rPr>
            <a:t>）、実質単年度収支（△</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千円）で赤字となった。意図せざる単年度収支の数年にわたる連続赤字は、歳出のｺﾝﾄﾛｰﾙが利き難くなっていることの証と考えられるので、今後においては、注意が必要である。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・老人保健施設事業会計においては、総収益が前年比で</a:t>
          </a:r>
          <a:r>
            <a:rPr kumimoji="1" lang="en-US" altLang="ja-JP" sz="1100">
              <a:latin typeface="ＭＳ ゴシック" pitchFamily="49" charset="-128"/>
              <a:ea typeface="ＭＳ ゴシック" pitchFamily="49" charset="-128"/>
            </a:rPr>
            <a:t>0.7</a:t>
          </a:r>
          <a:r>
            <a:rPr kumimoji="1" lang="ja-JP" altLang="en-US" sz="1100">
              <a:latin typeface="ＭＳ ゴシック" pitchFamily="49" charset="-128"/>
              <a:ea typeface="ＭＳ ゴシック" pitchFamily="49" charset="-128"/>
            </a:rPr>
            <a:t>％減、総費用においても前年比で</a:t>
          </a:r>
          <a:r>
            <a:rPr kumimoji="1" lang="en-US" altLang="ja-JP" sz="1100">
              <a:latin typeface="ＭＳ ゴシック" pitchFamily="49" charset="-128"/>
              <a:ea typeface="ＭＳ ゴシック" pitchFamily="49" charset="-128"/>
            </a:rPr>
            <a:t>4.9</a:t>
          </a:r>
          <a:r>
            <a:rPr kumimoji="1" lang="ja-JP" altLang="en-US" sz="1100">
              <a:latin typeface="ＭＳ ゴシック" pitchFamily="49" charset="-128"/>
              <a:ea typeface="ＭＳ ゴシック" pitchFamily="49" charset="-128"/>
            </a:rPr>
            <a:t>％の減となり、</a:t>
          </a:r>
          <a:r>
            <a:rPr kumimoji="1" lang="en-US" altLang="ja-JP" sz="1100">
              <a:latin typeface="ＭＳ ゴシック" pitchFamily="49" charset="-128"/>
              <a:ea typeface="ＭＳ ゴシック" pitchFamily="49" charset="-128"/>
            </a:rPr>
            <a:t>19,993</a:t>
          </a:r>
          <a:r>
            <a:rPr kumimoji="1" lang="ja-JP" altLang="en-US" sz="1100">
              <a:latin typeface="ＭＳ ゴシック" pitchFamily="49" charset="-128"/>
              <a:ea typeface="ＭＳ ゴシック" pitchFamily="49" charset="-128"/>
            </a:rPr>
            <a:t>千円の純利益を計上した。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・訪問看護ｽﾃｰｼｮﾝ事業会計においては、</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日平均利用者数</a:t>
          </a:r>
          <a:r>
            <a:rPr kumimoji="1" lang="en-US" altLang="ja-JP" sz="1100">
              <a:latin typeface="ＭＳ ゴシック" pitchFamily="49" charset="-128"/>
              <a:ea typeface="ＭＳ ゴシック" pitchFamily="49" charset="-128"/>
            </a:rPr>
            <a:t>31</a:t>
          </a:r>
          <a:r>
            <a:rPr kumimoji="1" lang="ja-JP" altLang="en-US" sz="1100">
              <a:latin typeface="ＭＳ ゴシック" pitchFamily="49" charset="-128"/>
              <a:ea typeface="ＭＳ ゴシック" pitchFamily="49" charset="-128"/>
            </a:rPr>
            <a:t>人を業務予定量としていたが、実績は</a:t>
          </a:r>
          <a:r>
            <a:rPr kumimoji="1" lang="en-US" altLang="ja-JP" sz="1100">
              <a:latin typeface="ＭＳ ゴシック" pitchFamily="49" charset="-128"/>
              <a:ea typeface="ＭＳ ゴシック" pitchFamily="49" charset="-128"/>
            </a:rPr>
            <a:t>27.9</a:t>
          </a:r>
          <a:r>
            <a:rPr kumimoji="1" lang="ja-JP" altLang="en-US" sz="1100">
              <a:latin typeface="ＭＳ ゴシック" pitchFamily="49" charset="-128"/>
              <a:ea typeface="ＭＳ ゴシック" pitchFamily="49" charset="-128"/>
            </a:rPr>
            <a:t>人と下回ったものの</a:t>
          </a:r>
          <a:r>
            <a:rPr kumimoji="1" lang="en-US" altLang="ja-JP" sz="1100">
              <a:latin typeface="ＭＳ ゴシック" pitchFamily="49" charset="-128"/>
              <a:ea typeface="ＭＳ ゴシック" pitchFamily="49" charset="-128"/>
            </a:rPr>
            <a:t>8,409</a:t>
          </a:r>
          <a:r>
            <a:rPr kumimoji="1" lang="ja-JP" altLang="en-US" sz="1100">
              <a:latin typeface="ＭＳ ゴシック" pitchFamily="49" charset="-128"/>
              <a:ea typeface="ＭＳ ゴシック" pitchFamily="49" charset="-128"/>
            </a:rPr>
            <a:t>千円の純利益を計上した。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・国民健康保険事業勘定特別会計は、歳入においては、保険税は徴収努力等で増となったものの普通調整交付金等の減により歳入全体では</a:t>
          </a:r>
          <a:r>
            <a:rPr kumimoji="1" lang="en-US" altLang="ja-JP" sz="1100">
              <a:latin typeface="ＭＳ ゴシック" pitchFamily="49" charset="-128"/>
              <a:ea typeface="ＭＳ ゴシック" pitchFamily="49" charset="-128"/>
            </a:rPr>
            <a:t>1.3</a:t>
          </a:r>
          <a:r>
            <a:rPr kumimoji="1" lang="ja-JP" altLang="en-US" sz="1100">
              <a:latin typeface="ＭＳ ゴシック" pitchFamily="49" charset="-128"/>
              <a:ea typeface="ＭＳ ゴシック" pitchFamily="49" charset="-128"/>
            </a:rPr>
            <a:t>％の減となり、歳出全体においては、</a:t>
          </a:r>
          <a:r>
            <a:rPr kumimoji="1" lang="en-US" altLang="ja-JP" sz="1100">
              <a:latin typeface="ＭＳ ゴシック" pitchFamily="49" charset="-128"/>
              <a:ea typeface="ＭＳ ゴシック" pitchFamily="49" charset="-128"/>
            </a:rPr>
            <a:t>0.7</a:t>
          </a:r>
          <a:r>
            <a:rPr kumimoji="1" lang="ja-JP" altLang="en-US" sz="1100">
              <a:latin typeface="ＭＳ ゴシック" pitchFamily="49" charset="-128"/>
              <a:ea typeface="ＭＳ ゴシック" pitchFamily="49" charset="-128"/>
            </a:rPr>
            <a:t>％の増となった。今後も高齢化等で医療費の大幅な増加が見込まれ、税率改正や所得の増加なくして医療費に比例する保険税による増収は期待できず、財政状況は今後も厳しいと予想される。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・公共下水道事業特別会計においては、総収益が前年比</a:t>
          </a:r>
          <a:r>
            <a:rPr kumimoji="1" lang="en-US" altLang="ja-JP" sz="1100">
              <a:latin typeface="ＭＳ ゴシック" pitchFamily="49" charset="-128"/>
              <a:ea typeface="ＭＳ ゴシック" pitchFamily="49" charset="-128"/>
            </a:rPr>
            <a:t>11.1</a:t>
          </a:r>
          <a:r>
            <a:rPr kumimoji="1" lang="ja-JP" altLang="en-US" sz="1100">
              <a:latin typeface="ＭＳ ゴシック" pitchFamily="49" charset="-128"/>
              <a:ea typeface="ＭＳ ゴシック" pitchFamily="49" charset="-128"/>
            </a:rPr>
            <a:t>％の増、総費用が前年比</a:t>
          </a:r>
          <a:r>
            <a:rPr kumimoji="1" lang="en-US" altLang="ja-JP" sz="1100">
              <a:latin typeface="ＭＳ ゴシック" pitchFamily="49" charset="-128"/>
              <a:ea typeface="ＭＳ ゴシック" pitchFamily="49" charset="-128"/>
            </a:rPr>
            <a:t>19.1</a:t>
          </a:r>
          <a:r>
            <a:rPr kumimoji="1" lang="ja-JP" altLang="en-US" sz="1100">
              <a:latin typeface="ＭＳ ゴシック" pitchFamily="49" charset="-128"/>
              <a:ea typeface="ＭＳ ゴシック" pitchFamily="49" charset="-128"/>
            </a:rPr>
            <a:t>％の減となった。実質収支においては、</a:t>
          </a:r>
          <a:r>
            <a:rPr kumimoji="1" lang="en-US" altLang="ja-JP" sz="1100">
              <a:latin typeface="ＭＳ ゴシック" pitchFamily="49" charset="-128"/>
              <a:ea typeface="ＭＳ ゴシック" pitchFamily="49" charset="-128"/>
            </a:rPr>
            <a:t>24,698</a:t>
          </a:r>
          <a:r>
            <a:rPr kumimoji="1" lang="ja-JP" altLang="en-US" sz="1100">
              <a:latin typeface="ＭＳ ゴシック" pitchFamily="49" charset="-128"/>
              <a:ea typeface="ＭＳ ゴシック" pitchFamily="49" charset="-128"/>
            </a:rPr>
            <a:t>千円の黒字となった。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・農業集落排水事業特別会計においては、総収益が前年比</a:t>
          </a:r>
          <a:r>
            <a:rPr kumimoji="1" lang="en-US" altLang="ja-JP" sz="1100">
              <a:latin typeface="ＭＳ ゴシック" pitchFamily="49" charset="-128"/>
              <a:ea typeface="ＭＳ ゴシック" pitchFamily="49" charset="-128"/>
            </a:rPr>
            <a:t>0.6</a:t>
          </a:r>
          <a:r>
            <a:rPr kumimoji="1" lang="ja-JP" altLang="en-US" sz="1100">
              <a:latin typeface="ＭＳ ゴシック" pitchFamily="49" charset="-128"/>
              <a:ea typeface="ＭＳ ゴシック" pitchFamily="49" charset="-128"/>
            </a:rPr>
            <a:t>％の減、総費用が前年比</a:t>
          </a:r>
          <a:r>
            <a:rPr kumimoji="1" lang="en-US" altLang="ja-JP" sz="1100">
              <a:latin typeface="ＭＳ ゴシック" pitchFamily="49" charset="-128"/>
              <a:ea typeface="ＭＳ ゴシック" pitchFamily="49" charset="-128"/>
            </a:rPr>
            <a:t>13.3</a:t>
          </a:r>
          <a:r>
            <a:rPr kumimoji="1" lang="ja-JP" altLang="en-US" sz="1100">
              <a:latin typeface="ＭＳ ゴシック" pitchFamily="49" charset="-128"/>
              <a:ea typeface="ＭＳ ゴシック" pitchFamily="49" charset="-128"/>
            </a:rPr>
            <a:t>％の増となった。実質収支においては、</a:t>
          </a:r>
          <a:r>
            <a:rPr kumimoji="1" lang="en-US" altLang="ja-JP" sz="1100">
              <a:latin typeface="ＭＳ ゴシック" pitchFamily="49" charset="-128"/>
              <a:ea typeface="ＭＳ ゴシック" pitchFamily="49" charset="-128"/>
            </a:rPr>
            <a:t>8,055</a:t>
          </a:r>
          <a:r>
            <a:rPr kumimoji="1" lang="ja-JP" altLang="en-US" sz="1100">
              <a:latin typeface="ＭＳ ゴシック" pitchFamily="49" charset="-128"/>
              <a:ea typeface="ＭＳ ゴシック" pitchFamily="49" charset="-128"/>
            </a:rPr>
            <a:t>千円の黒字となった。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・その他会計については、介護保険事業勘定特別会計、介護支援事業勘定特別会計、後期高齢者医療保険事業勘定特別会計、宅地造成事業特別会計となっている。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年度以降毎年</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億円を超える償還が続いた時期から緊縮財政を敷き公債費のﾋﾟｰｸを乗り越えたこと、建設事業費を縮減し、借入を抑制してきたが、</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年度以降建設事業の増により起債の額が増加し、地方債現在高は若干の増となっている。元利償還金の対前年</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百万円増の主なものとしては、公共事業等債、臨時財政対策債等となっている。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・組合等が起こした地方債の元利償還金に対する負担金等においては一部事務組合の公債費が増額となったことに伴い、負担金も増額となった。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・公営企業債の元利償還金に対する繰入金については、今年度若干減少となったが、今後においても各会計の繰入については見直しが必要である。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一般会計等に係る地方債の現在高については、前年度に引き続き若干の増となった。これについては、主なものとして公共事業等債（都市計画事業）、全国防災事業債（月将館小学校屋内運動場改築事業）、公営住宅建設事業債（災害公営住宅）などの借入を行ったためによるもの。</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・公営企業等繰入見込額については、前年より</a:t>
          </a:r>
          <a:r>
            <a:rPr kumimoji="1" lang="en-US" altLang="ja-JP" sz="1050">
              <a:latin typeface="ＭＳ ゴシック" pitchFamily="49" charset="-128"/>
              <a:ea typeface="ＭＳ ゴシック" pitchFamily="49" charset="-128"/>
            </a:rPr>
            <a:t>366</a:t>
          </a:r>
          <a:r>
            <a:rPr kumimoji="1" lang="ja-JP" altLang="en-US" sz="1050">
              <a:latin typeface="ＭＳ ゴシック" pitchFamily="49" charset="-128"/>
              <a:ea typeface="ＭＳ ゴシック" pitchFamily="49" charset="-128"/>
            </a:rPr>
            <a:t>百万円の減となっているが、病院会計、老健会計、公共下水道会計、農業集落排水事業会計によるもの。各会計の黒字・赤字によって繰入見込額が大きく変動する。繰入見込額についてはここ数年減少傾向が見られることから、今後も増加することのないよう努め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・組合等負担等見込額については、前年より</a:t>
          </a:r>
          <a:r>
            <a:rPr kumimoji="1" lang="en-US" altLang="ja-JP" sz="1050">
              <a:latin typeface="ＭＳ ゴシック" pitchFamily="49" charset="-128"/>
              <a:ea typeface="ＭＳ ゴシック" pitchFamily="49" charset="-128"/>
            </a:rPr>
            <a:t>216</a:t>
          </a:r>
          <a:r>
            <a:rPr kumimoji="1" lang="ja-JP" altLang="en-US" sz="1050">
              <a:latin typeface="ＭＳ ゴシック" pitchFamily="49" charset="-128"/>
              <a:ea typeface="ＭＳ ゴシック" pitchFamily="49" charset="-128"/>
            </a:rPr>
            <a:t>百万円増となっている。今後の見込額は若干の増減はあるとしても、この程度で推移すると思われる。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・充当可能基金については、前年より</a:t>
          </a:r>
          <a:r>
            <a:rPr kumimoji="1" lang="en-US" altLang="ja-JP" sz="1050">
              <a:latin typeface="ＭＳ ゴシック" pitchFamily="49" charset="-128"/>
              <a:ea typeface="ＭＳ ゴシック" pitchFamily="49" charset="-128"/>
            </a:rPr>
            <a:t>147</a:t>
          </a:r>
          <a:r>
            <a:rPr kumimoji="1" lang="ja-JP" altLang="en-US" sz="1050">
              <a:latin typeface="ＭＳ ゴシック" pitchFamily="49" charset="-128"/>
              <a:ea typeface="ＭＳ ゴシック" pitchFamily="49" charset="-128"/>
            </a:rPr>
            <a:t>百万円増となっている。財政調整基金、庁舎建設基金、ふるさと涌谷創生基金への積立が大きく影響したものと考えられる。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・基準財政需要額算入見込額については、前年より</a:t>
          </a:r>
          <a:r>
            <a:rPr kumimoji="1" lang="en-US" altLang="ja-JP" sz="1050">
              <a:latin typeface="ＭＳ ゴシック" pitchFamily="49" charset="-128"/>
              <a:ea typeface="ＭＳ ゴシック" pitchFamily="49" charset="-128"/>
            </a:rPr>
            <a:t>166</a:t>
          </a:r>
          <a:r>
            <a:rPr kumimoji="1" lang="ja-JP" altLang="en-US" sz="1050">
              <a:latin typeface="ＭＳ ゴシック" pitchFamily="49" charset="-128"/>
              <a:ea typeface="ＭＳ ゴシック" pitchFamily="49" charset="-128"/>
            </a:rPr>
            <a:t>百万円の減となった。公債費に係る地方債算入見込額は増となったが、下水道費で対前年</a:t>
          </a:r>
          <a:r>
            <a:rPr kumimoji="1" lang="en-US" altLang="ja-JP" sz="1050">
              <a:latin typeface="ＭＳ ゴシック" pitchFamily="49" charset="-128"/>
              <a:ea typeface="ＭＳ ゴシック" pitchFamily="49" charset="-128"/>
            </a:rPr>
            <a:t>159</a:t>
          </a:r>
          <a:r>
            <a:rPr kumimoji="1" lang="ja-JP" altLang="en-US" sz="1050">
              <a:latin typeface="ＭＳ ゴシック" pitchFamily="49" charset="-128"/>
              <a:ea typeface="ＭＳ ゴシック" pitchFamily="49" charset="-128"/>
            </a:rPr>
            <a:t>百万円の減、道路橋りょう費で対前年</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百万円の減、その他の土木費で対前年</a:t>
          </a:r>
          <a:r>
            <a:rPr kumimoji="1" lang="en-US" altLang="ja-JP" sz="1050">
              <a:latin typeface="ＭＳ ゴシック" pitchFamily="49" charset="-128"/>
              <a:ea typeface="ＭＳ ゴシック" pitchFamily="49" charset="-128"/>
            </a:rPr>
            <a:t>19</a:t>
          </a:r>
          <a:r>
            <a:rPr kumimoji="1" lang="ja-JP" altLang="en-US" sz="1050">
              <a:latin typeface="ＭＳ ゴシック" pitchFamily="49" charset="-128"/>
              <a:ea typeface="ＭＳ ゴシック" pitchFamily="49" charset="-128"/>
            </a:rPr>
            <a:t>百万円の減となっている。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8883187</v>
      </c>
      <c r="BO4" s="349"/>
      <c r="BP4" s="349"/>
      <c r="BQ4" s="349"/>
      <c r="BR4" s="349"/>
      <c r="BS4" s="349"/>
      <c r="BT4" s="349"/>
      <c r="BU4" s="350"/>
      <c r="BV4" s="348">
        <v>9300977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4.5999999999999996</v>
      </c>
      <c r="CU4" s="355"/>
      <c r="CV4" s="355"/>
      <c r="CW4" s="355"/>
      <c r="CX4" s="355"/>
      <c r="CY4" s="355"/>
      <c r="CZ4" s="355"/>
      <c r="DA4" s="356"/>
      <c r="DB4" s="354">
        <v>6.8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7786307</v>
      </c>
      <c r="BO5" s="386"/>
      <c r="BP5" s="386"/>
      <c r="BQ5" s="386"/>
      <c r="BR5" s="386"/>
      <c r="BS5" s="386"/>
      <c r="BT5" s="386"/>
      <c r="BU5" s="387"/>
      <c r="BV5" s="385">
        <v>8895153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94.3</v>
      </c>
      <c r="CU5" s="383"/>
      <c r="CV5" s="383"/>
      <c r="CW5" s="383"/>
      <c r="CX5" s="383"/>
      <c r="CY5" s="383"/>
      <c r="CZ5" s="383"/>
      <c r="DA5" s="384"/>
      <c r="DB5" s="382">
        <v>88.8</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1096880</v>
      </c>
      <c r="BO6" s="386"/>
      <c r="BP6" s="386"/>
      <c r="BQ6" s="386"/>
      <c r="BR6" s="386"/>
      <c r="BS6" s="386"/>
      <c r="BT6" s="386"/>
      <c r="BU6" s="387"/>
      <c r="BV6" s="385">
        <v>405824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100.7</v>
      </c>
      <c r="CU6" s="423"/>
      <c r="CV6" s="423"/>
      <c r="CW6" s="423"/>
      <c r="CX6" s="423"/>
      <c r="CY6" s="423"/>
      <c r="CZ6" s="423"/>
      <c r="DA6" s="424"/>
      <c r="DB6" s="422">
        <v>94.9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877496</v>
      </c>
      <c r="BO7" s="386"/>
      <c r="BP7" s="386"/>
      <c r="BQ7" s="386"/>
      <c r="BR7" s="386"/>
      <c r="BS7" s="386"/>
      <c r="BT7" s="386"/>
      <c r="BU7" s="387"/>
      <c r="BV7" s="385">
        <v>88682</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4811378</v>
      </c>
      <c r="CU7" s="386"/>
      <c r="CV7" s="386"/>
      <c r="CW7" s="386"/>
      <c r="CX7" s="386"/>
      <c r="CY7" s="386"/>
      <c r="CZ7" s="386"/>
      <c r="DA7" s="387"/>
      <c r="DB7" s="385">
        <v>4684702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219384</v>
      </c>
      <c r="BO8" s="386"/>
      <c r="BP8" s="386"/>
      <c r="BQ8" s="386"/>
      <c r="BR8" s="386"/>
      <c r="BS8" s="386"/>
      <c r="BT8" s="386"/>
      <c r="BU8" s="387"/>
      <c r="BV8" s="385">
        <v>317142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0.34</v>
      </c>
      <c r="CU8" s="426"/>
      <c r="CV8" s="426"/>
      <c r="CW8" s="426"/>
      <c r="CX8" s="426"/>
      <c r="CY8" s="426"/>
      <c r="CZ8" s="426"/>
      <c r="DA8" s="427"/>
      <c r="DB8" s="425">
        <v>0.34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17494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-97758</v>
      </c>
      <c r="BO9" s="386"/>
      <c r="BP9" s="386"/>
      <c r="BQ9" s="386"/>
      <c r="BR9" s="386"/>
      <c r="BS9" s="386"/>
      <c r="BT9" s="386"/>
      <c r="BU9" s="387"/>
      <c r="BV9" s="385">
        <v>131469</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9.9</v>
      </c>
      <c r="CU9" s="383"/>
      <c r="CV9" s="383"/>
      <c r="CW9" s="383"/>
      <c r="CX9" s="383"/>
      <c r="CY9" s="383"/>
      <c r="CZ9" s="383"/>
      <c r="DA9" s="384"/>
      <c r="DB9" s="382">
        <v>10.5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18410</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171757</v>
      </c>
      <c r="BO10" s="386"/>
      <c r="BP10" s="386"/>
      <c r="BQ10" s="386"/>
      <c r="BR10" s="386"/>
      <c r="BS10" s="386"/>
      <c r="BT10" s="386"/>
      <c r="BU10" s="387"/>
      <c r="BV10" s="385">
        <v>94378</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17380</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74000</v>
      </c>
      <c r="BO12" s="386"/>
      <c r="BP12" s="386"/>
      <c r="BQ12" s="386"/>
      <c r="BR12" s="386"/>
      <c r="BS12" s="386"/>
      <c r="BT12" s="386"/>
      <c r="BU12" s="387"/>
      <c r="BV12" s="385">
        <v>69000</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17335</v>
      </c>
      <c r="S13" s="467"/>
      <c r="T13" s="467"/>
      <c r="U13" s="467"/>
      <c r="V13" s="468"/>
      <c r="W13" s="401" t="s">
        <v>122</v>
      </c>
      <c r="X13" s="402"/>
      <c r="Y13" s="402"/>
      <c r="Z13" s="402"/>
      <c r="AA13" s="402"/>
      <c r="AB13" s="392"/>
      <c r="AC13" s="436">
        <v>1134</v>
      </c>
      <c r="AD13" s="437"/>
      <c r="AE13" s="437"/>
      <c r="AF13" s="437"/>
      <c r="AG13" s="476"/>
      <c r="AH13" s="436">
        <v>1371</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-1</v>
      </c>
      <c r="BO13" s="386"/>
      <c r="BP13" s="386"/>
      <c r="BQ13" s="386"/>
      <c r="BR13" s="386"/>
      <c r="BS13" s="386"/>
      <c r="BT13" s="386"/>
      <c r="BU13" s="387"/>
      <c r="BV13" s="385">
        <v>156847</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9.6</v>
      </c>
      <c r="CU13" s="383"/>
      <c r="CV13" s="383"/>
      <c r="CW13" s="383"/>
      <c r="CX13" s="383"/>
      <c r="CY13" s="383"/>
      <c r="CZ13" s="383"/>
      <c r="DA13" s="384"/>
      <c r="DB13" s="382">
        <v>10.6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17435</v>
      </c>
      <c r="S14" s="467"/>
      <c r="T14" s="467"/>
      <c r="U14" s="467"/>
      <c r="V14" s="468"/>
      <c r="W14" s="375"/>
      <c r="X14" s="376"/>
      <c r="Y14" s="376"/>
      <c r="Z14" s="376"/>
      <c r="AA14" s="376"/>
      <c r="AB14" s="365"/>
      <c r="AC14" s="469">
        <v>13.8</v>
      </c>
      <c r="AD14" s="470"/>
      <c r="AE14" s="470"/>
      <c r="AF14" s="470"/>
      <c r="AG14" s="471"/>
      <c r="AH14" s="469">
        <v>15.5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51</v>
      </c>
      <c r="CU14" s="481"/>
      <c r="CV14" s="481"/>
      <c r="CW14" s="481"/>
      <c r="CX14" s="481"/>
      <c r="CY14" s="481"/>
      <c r="CZ14" s="481"/>
      <c r="DA14" s="482"/>
      <c r="DB14" s="480">
        <v>57.6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17388</v>
      </c>
      <c r="S15" s="467"/>
      <c r="T15" s="467"/>
      <c r="U15" s="467"/>
      <c r="V15" s="468"/>
      <c r="W15" s="401" t="s">
        <v>129</v>
      </c>
      <c r="X15" s="402"/>
      <c r="Y15" s="402"/>
      <c r="Z15" s="402"/>
      <c r="AA15" s="402"/>
      <c r="AB15" s="392"/>
      <c r="AC15" s="436">
        <v>2620</v>
      </c>
      <c r="AD15" s="437"/>
      <c r="AE15" s="437"/>
      <c r="AF15" s="437"/>
      <c r="AG15" s="476"/>
      <c r="AH15" s="436">
        <v>2901</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1432555</v>
      </c>
      <c r="BO15" s="349"/>
      <c r="BP15" s="349"/>
      <c r="BQ15" s="349"/>
      <c r="BR15" s="349"/>
      <c r="BS15" s="349"/>
      <c r="BT15" s="349"/>
      <c r="BU15" s="350"/>
      <c r="BV15" s="348">
        <v>1329505</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31.9</v>
      </c>
      <c r="AD16" s="470"/>
      <c r="AE16" s="470"/>
      <c r="AF16" s="470"/>
      <c r="AG16" s="471"/>
      <c r="AH16" s="469">
        <v>32.799999999999997</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4099383</v>
      </c>
      <c r="BO16" s="386"/>
      <c r="BP16" s="386"/>
      <c r="BQ16" s="386"/>
      <c r="BR16" s="386"/>
      <c r="BS16" s="386"/>
      <c r="BT16" s="386"/>
      <c r="BU16" s="387"/>
      <c r="BV16" s="385">
        <v>4014963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4463</v>
      </c>
      <c r="AD17" s="437"/>
      <c r="AE17" s="437"/>
      <c r="AF17" s="437"/>
      <c r="AG17" s="476"/>
      <c r="AH17" s="436">
        <v>4575</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1831530</v>
      </c>
      <c r="BO17" s="386"/>
      <c r="BP17" s="386"/>
      <c r="BQ17" s="386"/>
      <c r="BR17" s="386"/>
      <c r="BS17" s="386"/>
      <c r="BT17" s="386"/>
      <c r="BU17" s="387"/>
      <c r="BV17" s="385">
        <v>1692391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82.08</v>
      </c>
      <c r="M18" s="498"/>
      <c r="N18" s="498"/>
      <c r="O18" s="498"/>
      <c r="P18" s="498"/>
      <c r="Q18" s="498"/>
      <c r="R18" s="499"/>
      <c r="S18" s="499"/>
      <c r="T18" s="499"/>
      <c r="U18" s="499"/>
      <c r="V18" s="500"/>
      <c r="W18" s="403"/>
      <c r="X18" s="404"/>
      <c r="Y18" s="404"/>
      <c r="Z18" s="404"/>
      <c r="AA18" s="404"/>
      <c r="AB18" s="395"/>
      <c r="AC18" s="501">
        <v>54.3</v>
      </c>
      <c r="AD18" s="502"/>
      <c r="AE18" s="502"/>
      <c r="AF18" s="502"/>
      <c r="AG18" s="503"/>
      <c r="AH18" s="501">
        <v>51.7</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4517893</v>
      </c>
      <c r="BO18" s="386"/>
      <c r="BP18" s="386"/>
      <c r="BQ18" s="386"/>
      <c r="BR18" s="386"/>
      <c r="BS18" s="386"/>
      <c r="BT18" s="386"/>
      <c r="BU18" s="387"/>
      <c r="BV18" s="385">
        <v>4223802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213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6681619</v>
      </c>
      <c r="BO19" s="386"/>
      <c r="BP19" s="386"/>
      <c r="BQ19" s="386"/>
      <c r="BR19" s="386"/>
      <c r="BS19" s="386"/>
      <c r="BT19" s="386"/>
      <c r="BU19" s="387"/>
      <c r="BV19" s="385">
        <v>5975247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5496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6551715</v>
      </c>
      <c r="BO23" s="386"/>
      <c r="BP23" s="386"/>
      <c r="BQ23" s="386"/>
      <c r="BR23" s="386"/>
      <c r="BS23" s="386"/>
      <c r="BT23" s="386"/>
      <c r="BU23" s="387"/>
      <c r="BV23" s="385">
        <v>6540074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7440</v>
      </c>
      <c r="R24" s="437"/>
      <c r="S24" s="437"/>
      <c r="T24" s="437"/>
      <c r="U24" s="437"/>
      <c r="V24" s="476"/>
      <c r="W24" s="531"/>
      <c r="X24" s="519"/>
      <c r="Y24" s="520"/>
      <c r="Z24" s="435" t="s">
        <v>152</v>
      </c>
      <c r="AA24" s="415"/>
      <c r="AB24" s="415"/>
      <c r="AC24" s="415"/>
      <c r="AD24" s="415"/>
      <c r="AE24" s="415"/>
      <c r="AF24" s="415"/>
      <c r="AG24" s="416"/>
      <c r="AH24" s="436">
        <v>137</v>
      </c>
      <c r="AI24" s="437"/>
      <c r="AJ24" s="437"/>
      <c r="AK24" s="437"/>
      <c r="AL24" s="476"/>
      <c r="AM24" s="436">
        <v>397300</v>
      </c>
      <c r="AN24" s="437"/>
      <c r="AO24" s="437"/>
      <c r="AP24" s="437"/>
      <c r="AQ24" s="437"/>
      <c r="AR24" s="476"/>
      <c r="AS24" s="436">
        <v>2900</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4813384</v>
      </c>
      <c r="BO24" s="386"/>
      <c r="BP24" s="386"/>
      <c r="BQ24" s="386"/>
      <c r="BR24" s="386"/>
      <c r="BS24" s="386"/>
      <c r="BT24" s="386"/>
      <c r="BU24" s="387"/>
      <c r="BV24" s="385">
        <v>4598303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6300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506296</v>
      </c>
      <c r="BO25" s="349"/>
      <c r="BP25" s="349"/>
      <c r="BQ25" s="349"/>
      <c r="BR25" s="349"/>
      <c r="BS25" s="349"/>
      <c r="BT25" s="349"/>
      <c r="BU25" s="350"/>
      <c r="BV25" s="348">
        <v>593437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5230</v>
      </c>
      <c r="R26" s="437"/>
      <c r="S26" s="437"/>
      <c r="T26" s="437"/>
      <c r="U26" s="437"/>
      <c r="V26" s="476"/>
      <c r="W26" s="531"/>
      <c r="X26" s="519"/>
      <c r="Y26" s="520"/>
      <c r="Z26" s="435" t="s">
        <v>158</v>
      </c>
      <c r="AA26" s="539"/>
      <c r="AB26" s="539"/>
      <c r="AC26" s="539"/>
      <c r="AD26" s="539"/>
      <c r="AE26" s="539"/>
      <c r="AF26" s="539"/>
      <c r="AG26" s="540"/>
      <c r="AH26" s="436">
        <v>12</v>
      </c>
      <c r="AI26" s="437"/>
      <c r="AJ26" s="437"/>
      <c r="AK26" s="437"/>
      <c r="AL26" s="476"/>
      <c r="AM26" s="436">
        <v>33660</v>
      </c>
      <c r="AN26" s="437"/>
      <c r="AO26" s="437"/>
      <c r="AP26" s="437"/>
      <c r="AQ26" s="437"/>
      <c r="AR26" s="476"/>
      <c r="AS26" s="436">
        <v>2805</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3250</v>
      </c>
      <c r="R27" s="437"/>
      <c r="S27" s="437"/>
      <c r="T27" s="437"/>
      <c r="U27" s="437"/>
      <c r="V27" s="476"/>
      <c r="W27" s="531"/>
      <c r="X27" s="519"/>
      <c r="Y27" s="520"/>
      <c r="Z27" s="435" t="s">
        <v>161</v>
      </c>
      <c r="AA27" s="415"/>
      <c r="AB27" s="415"/>
      <c r="AC27" s="415"/>
      <c r="AD27" s="415"/>
      <c r="AE27" s="415"/>
      <c r="AF27" s="415"/>
      <c r="AG27" s="416"/>
      <c r="AH27" s="436">
        <v>20</v>
      </c>
      <c r="AI27" s="437"/>
      <c r="AJ27" s="437"/>
      <c r="AK27" s="437"/>
      <c r="AL27" s="476"/>
      <c r="AM27" s="436">
        <v>54344</v>
      </c>
      <c r="AN27" s="437"/>
      <c r="AO27" s="437"/>
      <c r="AP27" s="437"/>
      <c r="AQ27" s="437"/>
      <c r="AR27" s="476"/>
      <c r="AS27" s="436">
        <v>2717</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159344</v>
      </c>
      <c r="BO27" s="553"/>
      <c r="BP27" s="553"/>
      <c r="BQ27" s="553"/>
      <c r="BR27" s="553"/>
      <c r="BS27" s="553"/>
      <c r="BT27" s="553"/>
      <c r="BU27" s="554"/>
      <c r="BV27" s="552">
        <v>159249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2540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1233074</v>
      </c>
      <c r="BO28" s="349"/>
      <c r="BP28" s="349"/>
      <c r="BQ28" s="349"/>
      <c r="BR28" s="349"/>
      <c r="BS28" s="349"/>
      <c r="BT28" s="349"/>
      <c r="BU28" s="350"/>
      <c r="BV28" s="348">
        <v>1135317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13</v>
      </c>
      <c r="M29" s="437"/>
      <c r="N29" s="437"/>
      <c r="O29" s="437"/>
      <c r="P29" s="476"/>
      <c r="Q29" s="436">
        <v>2370</v>
      </c>
      <c r="R29" s="437"/>
      <c r="S29" s="437"/>
      <c r="T29" s="437"/>
      <c r="U29" s="437"/>
      <c r="V29" s="476"/>
      <c r="W29" s="531"/>
      <c r="X29" s="519"/>
      <c r="Y29" s="520"/>
      <c r="Z29" s="435" t="s">
        <v>168</v>
      </c>
      <c r="AA29" s="415"/>
      <c r="AB29" s="415"/>
      <c r="AC29" s="415"/>
      <c r="AD29" s="415"/>
      <c r="AE29" s="415"/>
      <c r="AF29" s="415"/>
      <c r="AG29" s="416"/>
      <c r="AH29" s="436">
        <v>157</v>
      </c>
      <c r="AI29" s="437"/>
      <c r="AJ29" s="437"/>
      <c r="AK29" s="437"/>
      <c r="AL29" s="476"/>
      <c r="AM29" s="436">
        <v>451644</v>
      </c>
      <c r="AN29" s="437"/>
      <c r="AO29" s="437"/>
      <c r="AP29" s="437"/>
      <c r="AQ29" s="437"/>
      <c r="AR29" s="476"/>
      <c r="AS29" s="436">
        <v>2877</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300810</v>
      </c>
      <c r="BO29" s="386"/>
      <c r="BP29" s="386"/>
      <c r="BQ29" s="386"/>
      <c r="BR29" s="386"/>
      <c r="BS29" s="386"/>
      <c r="BT29" s="386"/>
      <c r="BU29" s="387"/>
      <c r="BV29" s="385">
        <v>300097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90.9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345053</v>
      </c>
      <c r="BO30" s="553"/>
      <c r="BP30" s="553"/>
      <c r="BQ30" s="553"/>
      <c r="BR30" s="553"/>
      <c r="BS30" s="553"/>
      <c r="BT30" s="553"/>
      <c r="BU30" s="554"/>
      <c r="BV30" s="552">
        <v>870967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国民健康保険事業勘定特別会計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国民健康保険病院事業会計</v>
      </c>
      <c r="AP34" s="565"/>
      <c r="AQ34" s="565"/>
      <c r="AR34" s="565"/>
      <c r="AS34" s="565"/>
      <c r="AT34" s="565"/>
      <c r="AU34" s="565"/>
      <c r="AV34" s="565"/>
      <c r="AW34" s="565"/>
      <c r="AX34" s="565"/>
      <c r="AY34" s="565"/>
      <c r="AZ34" s="565"/>
      <c r="BA34" s="565"/>
      <c r="BB34" s="565"/>
      <c r="BC34" s="565"/>
      <c r="BD34" s="165"/>
      <c r="BE34" s="564">
        <f>IF(BG34="","",MAX(C34:D43,U34:V43,AM34:AN43)+1)</f>
        <v>10</v>
      </c>
      <c r="BF34" s="564"/>
      <c r="BG34" s="565" t="str">
        <f>IF('各会計、関係団体の財政状況及び健全化判断比率'!B36="","",'各会計、関係団体の財政状況及び健全化判断比率'!B36)</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13</v>
      </c>
      <c r="BX34" s="564"/>
      <c r="BY34" s="565" t="str">
        <f>IF('各会計、関係団体の財政状況及び健全化判断比率'!B68="","",'各会計、関係団体の財政状況及び健全化判断比率'!B68)</f>
        <v>宮城県市町村職員退職手当組合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介護保険事業勘定特別会計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IF('各会計、関係団体の財政状況及び健全化判断比率'!B33="","",'各会計、関係団体の財政状況及び健全化判断比率'!B33)</f>
        <v>老人保健施設事業会計</v>
      </c>
      <c r="AP35" s="565"/>
      <c r="AQ35" s="565"/>
      <c r="AR35" s="565"/>
      <c r="AS35" s="565"/>
      <c r="AT35" s="565"/>
      <c r="AU35" s="565"/>
      <c r="AV35" s="565"/>
      <c r="AW35" s="565"/>
      <c r="AX35" s="565"/>
      <c r="AY35" s="565"/>
      <c r="AZ35" s="565"/>
      <c r="BA35" s="565"/>
      <c r="BB35" s="565"/>
      <c r="BC35" s="565"/>
      <c r="BD35" s="165"/>
      <c r="BE35" s="564">
        <f t="shared" ref="BE35:BE43" si="1">IF(BG35="","",BE34+1)</f>
        <v>11</v>
      </c>
      <c r="BF35" s="564"/>
      <c r="BG35" s="565" t="str">
        <f>IF('各会計、関係団体の財政状況及び健全化判断比率'!B37="","",'各会計、関係団体の財政状況及び健全化判断比率'!B37)</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14</v>
      </c>
      <c r="BX35" s="564"/>
      <c r="BY35" s="565" t="str">
        <f>IF('各会計、関係団体の財政状況及び健全化判断比率'!B69="","",'各会計、関係団体の財政状況及び健全化判断比率'!B69)</f>
        <v>宮城県市町村非常勤消防団員補償報償組合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介護支援事業勘定特別会計</v>
      </c>
      <c r="X36" s="565"/>
      <c r="Y36" s="565"/>
      <c r="Z36" s="565"/>
      <c r="AA36" s="565"/>
      <c r="AB36" s="565"/>
      <c r="AC36" s="565"/>
      <c r="AD36" s="565"/>
      <c r="AE36" s="565"/>
      <c r="AF36" s="565"/>
      <c r="AG36" s="565"/>
      <c r="AH36" s="565"/>
      <c r="AI36" s="565"/>
      <c r="AJ36" s="565"/>
      <c r="AK36" s="565"/>
      <c r="AL36" s="165"/>
      <c r="AM36" s="564">
        <f t="shared" si="0"/>
        <v>8</v>
      </c>
      <c r="AN36" s="564"/>
      <c r="AO36" s="565" t="str">
        <f>IF('各会計、関係団体の財政状況及び健全化判断比率'!B34="","",'各会計、関係団体の財政状況及び健全化判断比率'!B34)</f>
        <v>訪問看護ステーション事業会計</v>
      </c>
      <c r="AP36" s="565"/>
      <c r="AQ36" s="565"/>
      <c r="AR36" s="565"/>
      <c r="AS36" s="565"/>
      <c r="AT36" s="565"/>
      <c r="AU36" s="565"/>
      <c r="AV36" s="565"/>
      <c r="AW36" s="565"/>
      <c r="AX36" s="565"/>
      <c r="AY36" s="565"/>
      <c r="AZ36" s="565"/>
      <c r="BA36" s="565"/>
      <c r="BB36" s="565"/>
      <c r="BC36" s="565"/>
      <c r="BD36" s="165"/>
      <c r="BE36" s="564">
        <f t="shared" si="1"/>
        <v>12</v>
      </c>
      <c r="BF36" s="564"/>
      <c r="BG36" s="565" t="str">
        <f>IF('各会計、関係団体の財政状況及び健全化判断比率'!B38="","",'各会計、関係団体の財政状況及び健全化判断比率'!B38)</f>
        <v>宅地造成事業特別会計</v>
      </c>
      <c r="BH36" s="565"/>
      <c r="BI36" s="565"/>
      <c r="BJ36" s="565"/>
      <c r="BK36" s="565"/>
      <c r="BL36" s="565"/>
      <c r="BM36" s="565"/>
      <c r="BN36" s="565"/>
      <c r="BO36" s="565"/>
      <c r="BP36" s="565"/>
      <c r="BQ36" s="565"/>
      <c r="BR36" s="565"/>
      <c r="BS36" s="565"/>
      <c r="BT36" s="565"/>
      <c r="BU36" s="565"/>
      <c r="BV36" s="165"/>
      <c r="BW36" s="564">
        <f t="shared" si="2"/>
        <v>15</v>
      </c>
      <c r="BX36" s="564"/>
      <c r="BY36" s="565" t="str">
        <f>IF('各会計、関係団体の財政状況及び健全化判断比率'!B70="","",'各会計、関係団体の財政状況及び健全化判断比率'!B70)</f>
        <v>大崎地域広域行政事務組合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後期高齢者医療保険事業勘定特別会計</v>
      </c>
      <c r="X37" s="565"/>
      <c r="Y37" s="565"/>
      <c r="Z37" s="565"/>
      <c r="AA37" s="565"/>
      <c r="AB37" s="565"/>
      <c r="AC37" s="565"/>
      <c r="AD37" s="565"/>
      <c r="AE37" s="565"/>
      <c r="AF37" s="565"/>
      <c r="AG37" s="565"/>
      <c r="AH37" s="565"/>
      <c r="AI37" s="565"/>
      <c r="AJ37" s="565"/>
      <c r="AK37" s="565"/>
      <c r="AL37" s="165"/>
      <c r="AM37" s="564">
        <f t="shared" si="0"/>
        <v>9</v>
      </c>
      <c r="AN37" s="564"/>
      <c r="AO37" s="565" t="str">
        <f>IF('各会計、関係団体の財政状況及び健全化判断比率'!B35="","",'各会計、関係団体の財政状況及び健全化判断比率'!B35)</f>
        <v>水道事業会計</v>
      </c>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16</v>
      </c>
      <c r="BX37" s="564"/>
      <c r="BY37" s="565" t="str">
        <f>IF('各会計、関係団体の財政状況及び健全化判断比率'!B71="","",'各会計、関係団体の財政状況及び健全化判断比率'!B71)</f>
        <v>宮城県市町村自治振興センター</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17</v>
      </c>
      <c r="BX38" s="564"/>
      <c r="BY38" s="565" t="str">
        <f>IF('各会計、関係団体の財政状況及び健全化判断比率'!B72="","",'各会計、関係団体の財政状況及び健全化判断比率'!B72)</f>
        <v>宮城県後期高齢者医療広域連合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67" t="s">
        <v>23</v>
      </c>
      <c r="C41" s="1168"/>
      <c r="D41" s="81"/>
      <c r="E41" s="1173" t="s">
        <v>24</v>
      </c>
      <c r="F41" s="1173"/>
      <c r="G41" s="1173"/>
      <c r="H41" s="1174"/>
      <c r="I41" s="82">
        <v>6479</v>
      </c>
      <c r="J41" s="83">
        <v>6499</v>
      </c>
      <c r="K41" s="83">
        <v>6327</v>
      </c>
      <c r="L41" s="83">
        <v>6540</v>
      </c>
      <c r="M41" s="84">
        <v>6552</v>
      </c>
    </row>
    <row r="42" spans="2:13" ht="27.75" customHeight="1">
      <c r="B42" s="1169"/>
      <c r="C42" s="1170"/>
      <c r="D42" s="85"/>
      <c r="E42" s="1175" t="s">
        <v>25</v>
      </c>
      <c r="F42" s="1175"/>
      <c r="G42" s="1175"/>
      <c r="H42" s="1176"/>
      <c r="I42" s="86">
        <v>19</v>
      </c>
      <c r="J42" s="87">
        <v>16</v>
      </c>
      <c r="K42" s="87">
        <v>13</v>
      </c>
      <c r="L42" s="87">
        <v>10</v>
      </c>
      <c r="M42" s="88">
        <v>6</v>
      </c>
    </row>
    <row r="43" spans="2:13" ht="27.75" customHeight="1">
      <c r="B43" s="1169"/>
      <c r="C43" s="1170"/>
      <c r="D43" s="85"/>
      <c r="E43" s="1175" t="s">
        <v>26</v>
      </c>
      <c r="F43" s="1175"/>
      <c r="G43" s="1175"/>
      <c r="H43" s="1176"/>
      <c r="I43" s="86">
        <v>6526</v>
      </c>
      <c r="J43" s="87">
        <v>6462</v>
      </c>
      <c r="K43" s="87">
        <v>5705</v>
      </c>
      <c r="L43" s="87">
        <v>5448</v>
      </c>
      <c r="M43" s="88">
        <v>5082</v>
      </c>
    </row>
    <row r="44" spans="2:13" ht="27.75" customHeight="1">
      <c r="B44" s="1169"/>
      <c r="C44" s="1170"/>
      <c r="D44" s="85"/>
      <c r="E44" s="1175" t="s">
        <v>27</v>
      </c>
      <c r="F44" s="1175"/>
      <c r="G44" s="1175"/>
      <c r="H44" s="1176"/>
      <c r="I44" s="86">
        <v>596</v>
      </c>
      <c r="J44" s="87">
        <v>552</v>
      </c>
      <c r="K44" s="87">
        <v>543</v>
      </c>
      <c r="L44" s="87">
        <v>558</v>
      </c>
      <c r="M44" s="88">
        <v>774</v>
      </c>
    </row>
    <row r="45" spans="2:13" ht="27.75" customHeight="1">
      <c r="B45" s="1169"/>
      <c r="C45" s="1170"/>
      <c r="D45" s="85"/>
      <c r="E45" s="1175" t="s">
        <v>28</v>
      </c>
      <c r="F45" s="1175"/>
      <c r="G45" s="1175"/>
      <c r="H45" s="1176"/>
      <c r="I45" s="86">
        <v>953</v>
      </c>
      <c r="J45" s="87">
        <v>740</v>
      </c>
      <c r="K45" s="87">
        <v>699</v>
      </c>
      <c r="L45" s="87">
        <v>604</v>
      </c>
      <c r="M45" s="88">
        <v>522</v>
      </c>
    </row>
    <row r="46" spans="2:13" ht="27.75" customHeight="1">
      <c r="B46" s="1169"/>
      <c r="C46" s="1170"/>
      <c r="D46" s="85"/>
      <c r="E46" s="1175" t="s">
        <v>29</v>
      </c>
      <c r="F46" s="1175"/>
      <c r="G46" s="1175"/>
      <c r="H46" s="1176"/>
      <c r="I46" s="86" t="s">
        <v>479</v>
      </c>
      <c r="J46" s="87" t="s">
        <v>479</v>
      </c>
      <c r="K46" s="87">
        <v>0</v>
      </c>
      <c r="L46" s="87" t="s">
        <v>479</v>
      </c>
      <c r="M46" s="88" t="s">
        <v>479</v>
      </c>
    </row>
    <row r="47" spans="2:13" ht="27.75" customHeight="1">
      <c r="B47" s="1169"/>
      <c r="C47" s="1170"/>
      <c r="D47" s="85"/>
      <c r="E47" s="1175" t="s">
        <v>30</v>
      </c>
      <c r="F47" s="1175"/>
      <c r="G47" s="1175"/>
      <c r="H47" s="1176"/>
      <c r="I47" s="86" t="s">
        <v>479</v>
      </c>
      <c r="J47" s="87" t="s">
        <v>479</v>
      </c>
      <c r="K47" s="87" t="s">
        <v>479</v>
      </c>
      <c r="L47" s="87" t="s">
        <v>479</v>
      </c>
      <c r="M47" s="88" t="s">
        <v>479</v>
      </c>
    </row>
    <row r="48" spans="2:13" ht="27.75" customHeight="1">
      <c r="B48" s="1171"/>
      <c r="C48" s="1172"/>
      <c r="D48" s="85"/>
      <c r="E48" s="1175" t="s">
        <v>31</v>
      </c>
      <c r="F48" s="1175"/>
      <c r="G48" s="1175"/>
      <c r="H48" s="1176"/>
      <c r="I48" s="86" t="s">
        <v>479</v>
      </c>
      <c r="J48" s="87" t="s">
        <v>479</v>
      </c>
      <c r="K48" s="87" t="s">
        <v>479</v>
      </c>
      <c r="L48" s="87" t="s">
        <v>479</v>
      </c>
      <c r="M48" s="88" t="s">
        <v>479</v>
      </c>
    </row>
    <row r="49" spans="2:13" ht="27.75" customHeight="1">
      <c r="B49" s="1177" t="s">
        <v>32</v>
      </c>
      <c r="C49" s="1178"/>
      <c r="D49" s="89"/>
      <c r="E49" s="1175" t="s">
        <v>33</v>
      </c>
      <c r="F49" s="1175"/>
      <c r="G49" s="1175"/>
      <c r="H49" s="1176"/>
      <c r="I49" s="86">
        <v>1269</v>
      </c>
      <c r="J49" s="87">
        <v>1384</v>
      </c>
      <c r="K49" s="87">
        <v>1898</v>
      </c>
      <c r="L49" s="87">
        <v>1950</v>
      </c>
      <c r="M49" s="88">
        <v>2097</v>
      </c>
    </row>
    <row r="50" spans="2:13" ht="27.75" customHeight="1">
      <c r="B50" s="1169"/>
      <c r="C50" s="1170"/>
      <c r="D50" s="85"/>
      <c r="E50" s="1175" t="s">
        <v>34</v>
      </c>
      <c r="F50" s="1175"/>
      <c r="G50" s="1175"/>
      <c r="H50" s="1176"/>
      <c r="I50" s="86">
        <v>232</v>
      </c>
      <c r="J50" s="87">
        <v>249</v>
      </c>
      <c r="K50" s="87">
        <v>281</v>
      </c>
      <c r="L50" s="87">
        <v>338</v>
      </c>
      <c r="M50" s="88">
        <v>358</v>
      </c>
    </row>
    <row r="51" spans="2:13" ht="27.75" customHeight="1">
      <c r="B51" s="1171"/>
      <c r="C51" s="1172"/>
      <c r="D51" s="85"/>
      <c r="E51" s="1175" t="s">
        <v>35</v>
      </c>
      <c r="F51" s="1175"/>
      <c r="G51" s="1175"/>
      <c r="H51" s="1176"/>
      <c r="I51" s="86">
        <v>9116</v>
      </c>
      <c r="J51" s="87">
        <v>8885</v>
      </c>
      <c r="K51" s="87">
        <v>8702</v>
      </c>
      <c r="L51" s="87">
        <v>8585</v>
      </c>
      <c r="M51" s="88">
        <v>8419</v>
      </c>
    </row>
    <row r="52" spans="2:13" ht="27.75" customHeight="1" thickBot="1">
      <c r="B52" s="1179" t="s">
        <v>36</v>
      </c>
      <c r="C52" s="1180"/>
      <c r="D52" s="90"/>
      <c r="E52" s="1181" t="s">
        <v>37</v>
      </c>
      <c r="F52" s="1181"/>
      <c r="G52" s="1181"/>
      <c r="H52" s="1182"/>
      <c r="I52" s="91">
        <v>3957</v>
      </c>
      <c r="J52" s="92">
        <v>3751</v>
      </c>
      <c r="K52" s="92">
        <v>2407</v>
      </c>
      <c r="L52" s="92">
        <v>2287</v>
      </c>
      <c r="M52" s="93">
        <v>2061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27191</v>
      </c>
      <c r="E3" s="116"/>
      <c r="F3" s="117">
        <v>57455</v>
      </c>
      <c r="G3" s="118"/>
      <c r="H3" s="119"/>
    </row>
    <row r="4" spans="1:8">
      <c r="A4" s="120"/>
      <c r="B4" s="121"/>
      <c r="C4" s="122"/>
      <c r="D4" s="123">
        <v>23508</v>
      </c>
      <c r="E4" s="124"/>
      <c r="F4" s="125">
        <v>33958</v>
      </c>
      <c r="G4" s="126"/>
      <c r="H4" s="127"/>
    </row>
    <row r="5" spans="1:8">
      <c r="A5" s="108" t="s">
        <v>512</v>
      </c>
      <c r="B5" s="113"/>
      <c r="C5" s="114"/>
      <c r="D5" s="115">
        <v>39223</v>
      </c>
      <c r="E5" s="116"/>
      <c r="F5" s="117">
        <v>71812</v>
      </c>
      <c r="G5" s="118"/>
      <c r="H5" s="119"/>
    </row>
    <row r="6" spans="1:8">
      <c r="A6" s="120"/>
      <c r="B6" s="121"/>
      <c r="C6" s="122"/>
      <c r="D6" s="123">
        <v>29329</v>
      </c>
      <c r="E6" s="124"/>
      <c r="F6" s="125">
        <v>35025</v>
      </c>
      <c r="G6" s="126"/>
      <c r="H6" s="127"/>
    </row>
    <row r="7" spans="1:8">
      <c r="A7" s="108" t="s">
        <v>513</v>
      </c>
      <c r="B7" s="113"/>
      <c r="C7" s="114"/>
      <c r="D7" s="115">
        <v>7473</v>
      </c>
      <c r="E7" s="116"/>
      <c r="F7" s="117">
        <v>59829</v>
      </c>
      <c r="G7" s="118"/>
      <c r="H7" s="119"/>
    </row>
    <row r="8" spans="1:8">
      <c r="A8" s="120"/>
      <c r="B8" s="121"/>
      <c r="C8" s="122"/>
      <c r="D8" s="123">
        <v>3621</v>
      </c>
      <c r="E8" s="124"/>
      <c r="F8" s="125">
        <v>33669</v>
      </c>
      <c r="G8" s="126"/>
      <c r="H8" s="127"/>
    </row>
    <row r="9" spans="1:8">
      <c r="A9" s="108" t="s">
        <v>514</v>
      </c>
      <c r="B9" s="113"/>
      <c r="C9" s="114"/>
      <c r="D9" s="115">
        <v>61091</v>
      </c>
      <c r="E9" s="116"/>
      <c r="F9" s="117">
        <v>70582</v>
      </c>
      <c r="G9" s="118"/>
      <c r="H9" s="119"/>
    </row>
    <row r="10" spans="1:8">
      <c r="A10" s="120"/>
      <c r="B10" s="121"/>
      <c r="C10" s="122"/>
      <c r="D10" s="123">
        <v>26601</v>
      </c>
      <c r="E10" s="124"/>
      <c r="F10" s="125">
        <v>36117</v>
      </c>
      <c r="G10" s="126"/>
      <c r="H10" s="127"/>
    </row>
    <row r="11" spans="1:8">
      <c r="A11" s="108" t="s">
        <v>515</v>
      </c>
      <c r="B11" s="113"/>
      <c r="C11" s="114"/>
      <c r="D11" s="115">
        <v>51190</v>
      </c>
      <c r="E11" s="116"/>
      <c r="F11" s="117">
        <v>81990</v>
      </c>
      <c r="G11" s="118"/>
      <c r="H11" s="119"/>
    </row>
    <row r="12" spans="1:8">
      <c r="A12" s="120"/>
      <c r="B12" s="121"/>
      <c r="C12" s="128"/>
      <c r="D12" s="123">
        <v>13075</v>
      </c>
      <c r="E12" s="124"/>
      <c r="F12" s="125">
        <v>34482</v>
      </c>
      <c r="G12" s="126"/>
      <c r="H12" s="127"/>
    </row>
    <row r="13" spans="1:8">
      <c r="A13" s="108"/>
      <c r="B13" s="113"/>
      <c r="C13" s="129"/>
      <c r="D13" s="130">
        <v>37234</v>
      </c>
      <c r="E13" s="131"/>
      <c r="F13" s="132">
        <v>68334</v>
      </c>
      <c r="G13" s="133"/>
      <c r="H13" s="119"/>
    </row>
    <row r="14" spans="1:8">
      <c r="A14" s="120"/>
      <c r="B14" s="121"/>
      <c r="C14" s="122"/>
      <c r="D14" s="123">
        <v>19227</v>
      </c>
      <c r="E14" s="124"/>
      <c r="F14" s="125">
        <v>34650</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2.61</v>
      </c>
      <c r="C19" s="134">
        <f>ROUND(VALUE(SUBSTITUTE(実質収支比率等に係る経年分析!G$48,"▲","-")),2)</f>
        <v>3.2</v>
      </c>
      <c r="D19" s="134">
        <f>ROUND(VALUE(SUBSTITUTE(実質収支比率等に係る経年分析!H$48,"▲","-")),2)</f>
        <v>3.9</v>
      </c>
      <c r="E19" s="134">
        <f>ROUND(VALUE(SUBSTITUTE(実質収支比率等に係る経年分析!I$48,"▲","-")),2)</f>
        <v>6.77</v>
      </c>
      <c r="F19" s="134">
        <f>ROUND(VALUE(SUBSTITUTE(実質収支比率等に係る経年分析!J$48,"▲","-")),2)</f>
        <v>4.5599999999999996</v>
      </c>
    </row>
    <row r="20" spans="1:11">
      <c r="A20" s="134" t="s">
        <v>42</v>
      </c>
      <c r="B20" s="134">
        <f>ROUND(VALUE(SUBSTITUTE(実質収支比率等に係る経年分析!F$47,"▲","-")),2)</f>
        <v>12.24</v>
      </c>
      <c r="C20" s="134">
        <f>ROUND(VALUE(SUBSTITUTE(実質収支比率等に係る経年分析!G$47,"▲","-")),2)</f>
        <v>14.84</v>
      </c>
      <c r="D20" s="134">
        <f>ROUND(VALUE(SUBSTITUTE(実質収支比率等に係る経年分析!H$47,"▲","-")),2)</f>
        <v>23.33</v>
      </c>
      <c r="E20" s="134">
        <f>ROUND(VALUE(SUBSTITUTE(実質収支比率等に係る経年分析!I$47,"▲","-")),2)</f>
        <v>24.23</v>
      </c>
      <c r="F20" s="134">
        <f>ROUND(VALUE(SUBSTITUTE(実質収支比率等に係る経年分析!J$47,"▲","-")),2)</f>
        <v>25.63</v>
      </c>
    </row>
    <row r="21" spans="1:11">
      <c r="A21" s="134" t="s">
        <v>43</v>
      </c>
      <c r="B21" s="134">
        <f>IF(ISNUMBER(VALUE(SUBSTITUTE(実質収支比率等に係る経年分析!F$49,"▲","-"))),ROUND(VALUE(SUBSTITUTE(実質収支比率等に係る経年分析!F$49,"▲","-")),2),NA())</f>
        <v>0.41</v>
      </c>
      <c r="C21" s="134">
        <f>IF(ISNUMBER(VALUE(SUBSTITUTE(実質収支比率等に係る経年分析!G$49,"▲","-"))),ROUND(VALUE(SUBSTITUTE(実質収支比率等に係る経年分析!G$49,"▲","-")),2),NA())</f>
        <v>3.32</v>
      </c>
      <c r="D21" s="134">
        <f>IF(ISNUMBER(VALUE(SUBSTITUTE(実質収支比率等に係る経年分析!H$49,"▲","-"))),ROUND(VALUE(SUBSTITUTE(実質収支比率等に係る経年分析!H$49,"▲","-")),2),NA())</f>
        <v>8.83</v>
      </c>
      <c r="E21" s="134">
        <f>IF(ISNUMBER(VALUE(SUBSTITUTE(実質収支比率等に係る経年分析!I$49,"▲","-"))),ROUND(VALUE(SUBSTITUTE(実質収支比率等に係る経年分析!I$49,"▲","-")),2),NA())</f>
        <v>3.35</v>
      </c>
      <c r="F21" s="134">
        <f>IF(ISNUMBER(VALUE(SUBSTITUTE(実質収支比率等に係る経年分析!J$49,"▲","-"))),ROUND(VALUE(SUBSTITUTE(実質収支比率等に係る経年分析!J$49,"▲","-")),2),NA())</f>
        <v>0</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0.94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0.95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0.89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0.27</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0.71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0.36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0.51</v>
      </c>
    </row>
    <row r="30" spans="1:11">
      <c r="A30" s="135" t="str">
        <f>IF(連結実質赤字比率に係る赤字・黒字の構成分析!C$40="",NA(),連結実質赤字比率に係る赤字・黒字の構成分析!C$40)</f>
        <v>介護保険事業勘定特別会計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0.79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0.28999999999999998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0.66</v>
      </c>
    </row>
    <row r="31" spans="1:11">
      <c r="A31" s="135" t="str">
        <f>IF(連結実質赤字比率に係る赤字・黒字の構成分析!C$39="",NA(),連結実質赤字比率に係る赤字・黒字の構成分析!C$39)</f>
        <v>国民健康保険事業勘定特別会計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0.69</v>
      </c>
      <c r="D31" s="135">
        <f>IF(ROUND(VALUE(SUBSTITUTE(連結実質赤字比率に係る赤字・黒字の構成分析!G$39,"▲", "-")), 2) &lt; 0, ABS(ROUND(VALUE(SUBSTITUTE(連結実質赤字比率に係る赤字・黒字の構成分析!G$39,"▲", "-")), 2)), NA())</f>
        <v>0.02</v>
      </c>
      <c r="E31" s="135" t="e">
        <f>IF(ROUND(VALUE(SUBSTITUTE(連結実質赤字比率に係る赤字・黒字の構成分析!G$39,"▲", "-")), 2) &gt;= 0, ABS(ROUND(VALUE(SUBSTITUTE(連結実質赤字比率に係る赤字・黒字の構成分析!G$39,"▲", "-")), 2)), NA())</f>
        <v>#N/A</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1.0900000000000001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2.69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1.58</v>
      </c>
    </row>
    <row r="32" spans="1:11">
      <c r="A32" s="135" t="str">
        <f>IF(連結実質赤字比率に係る赤字・黒字の構成分析!C$38="",NA(),連結実質赤字比率に係る赤字・黒字の構成分析!C$38)</f>
        <v>訪問看護ステーション事業会計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1.58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1.9</v>
      </c>
    </row>
    <row r="33" spans="1:16">
      <c r="A33" s="135" t="str">
        <f>IF(連結実質赤字比率に係る赤字・黒字の構成分析!C$37="",NA(),連結実質赤字比率に係る赤字・黒字の構成分析!C$37)</f>
        <v>老人保健施設事業会計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2.2999999999999998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2.85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2.93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6.77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4.5599999999999996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7.28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6.14</v>
      </c>
    </row>
    <row r="36" spans="1:16">
      <c r="A36" s="135" t="str">
        <f>IF(連結実質赤字比率に係る赤字・黒字の構成分析!C$34="",NA(),連結実質赤字比率に係る赤字・黒字の構成分析!C$34)</f>
        <v>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9.26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10.48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8.06</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820</v>
      </c>
      <c r="E42" s="136"/>
      <c r="F42" s="136"/>
      <c r="G42" s="136">
        <f>'実質公債費比率（分子）の構造'!L$52</f>
        <v>749</v>
      </c>
      <c r="H42" s="136"/>
      <c r="I42" s="136"/>
      <c r="J42" s="136">
        <f>'実質公債費比率（分子）の構造'!M$52</f>
        <v>724</v>
      </c>
      <c r="K42" s="136"/>
      <c r="L42" s="136"/>
      <c r="M42" s="136">
        <f>'実質公債費比率（分子）の構造'!N$52</f>
        <v>738</v>
      </c>
      <c r="N42" s="136"/>
      <c r="O42" s="136"/>
      <c r="P42" s="136">
        <f>'実質公債費比率（分子）の構造'!O$52</f>
        <v>792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v>
      </c>
      <c r="C44" s="136"/>
      <c r="D44" s="136"/>
      <c r="E44" s="136">
        <f>'実質公債費比率（分子）の構造'!L$50</f>
        <v>4</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c r="A45" s="136" t="s">
        <v>53</v>
      </c>
      <c r="B45" s="136">
        <f>'実質公債費比率（分子）の構造'!K$49</f>
        <v>160</v>
      </c>
      <c r="C45" s="136"/>
      <c r="D45" s="136"/>
      <c r="E45" s="136">
        <f>'実質公債費比率（分子）の構造'!L$49</f>
        <v>147</v>
      </c>
      <c r="F45" s="136"/>
      <c r="G45" s="136"/>
      <c r="H45" s="136">
        <f>'実質公債費比率（分子）の構造'!M$49</f>
        <v>116</v>
      </c>
      <c r="I45" s="136"/>
      <c r="J45" s="136"/>
      <c r="K45" s="136">
        <f>'実質公債費比率（分子）の構造'!N$49</f>
        <v>99</v>
      </c>
      <c r="L45" s="136"/>
      <c r="M45" s="136"/>
      <c r="N45" s="136">
        <f>'実質公債費比率（分子）の構造'!O$49</f>
        <v>126</v>
      </c>
      <c r="O45" s="136"/>
      <c r="P45" s="136"/>
    </row>
    <row r="46" spans="1:16">
      <c r="A46" s="136" t="s">
        <v>54</v>
      </c>
      <c r="B46" s="136">
        <f>'実質公債費比率（分子）の構造'!K$48</f>
        <v>387</v>
      </c>
      <c r="C46" s="136"/>
      <c r="D46" s="136"/>
      <c r="E46" s="136">
        <f>'実質公債費比率（分子）の構造'!L$48</f>
        <v>425</v>
      </c>
      <c r="F46" s="136"/>
      <c r="G46" s="136"/>
      <c r="H46" s="136">
        <f>'実質公債費比率（分子）の構造'!M$48</f>
        <v>351</v>
      </c>
      <c r="I46" s="136"/>
      <c r="J46" s="136"/>
      <c r="K46" s="136">
        <f>'実質公債費比率（分子）の構造'!N$48</f>
        <v>358</v>
      </c>
      <c r="L46" s="136"/>
      <c r="M46" s="136"/>
      <c r="N46" s="136">
        <f>'実質公債費比率（分子）の構造'!O$48</f>
        <v>342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762</v>
      </c>
      <c r="C49" s="136"/>
      <c r="D49" s="136"/>
      <c r="E49" s="136">
        <f>'実質公債費比率（分子）の構造'!L$45</f>
        <v>676</v>
      </c>
      <c r="F49" s="136"/>
      <c r="G49" s="136"/>
      <c r="H49" s="136">
        <f>'実質公債費比率（分子）の構造'!M$45</f>
        <v>679</v>
      </c>
      <c r="I49" s="136"/>
      <c r="J49" s="136"/>
      <c r="K49" s="136">
        <f>'実質公債費比率（分子）の構造'!N$45</f>
        <v>647</v>
      </c>
      <c r="L49" s="136"/>
      <c r="M49" s="136"/>
      <c r="N49" s="136">
        <f>'実質公債費比率（分子）の構造'!O$45</f>
        <v>682</v>
      </c>
      <c r="O49" s="136"/>
      <c r="P49" s="136"/>
    </row>
    <row r="50" spans="1:16">
      <c r="A50" s="136" t="s">
        <v>58</v>
      </c>
      <c r="B50" s="136" t="e">
        <f>NA()</f>
        <v>#N/A</v>
      </c>
      <c r="C50" s="136">
        <f>IF(ISNUMBER('実質公債費比率（分子）の構造'!K$53),'実質公債費比率（分子）の構造'!K$53,NA())</f>
        <v>493</v>
      </c>
      <c r="D50" s="136" t="e">
        <f>NA()</f>
        <v>#N/A</v>
      </c>
      <c r="E50" s="136" t="e">
        <f>NA()</f>
        <v>#N/A</v>
      </c>
      <c r="F50" s="136">
        <f>IF(ISNUMBER('実質公債費比率（分子）の構造'!L$53),'実質公債費比率（分子）の構造'!L$53,NA())</f>
        <v>503</v>
      </c>
      <c r="G50" s="136" t="e">
        <f>NA()</f>
        <v>#N/A</v>
      </c>
      <c r="H50" s="136" t="e">
        <f>NA()</f>
        <v>#N/A</v>
      </c>
      <c r="I50" s="136">
        <f>IF(ISNUMBER('実質公債費比率（分子）の構造'!M$53),'実質公債費比率（分子）の構造'!M$53,NA())</f>
        <v>425</v>
      </c>
      <c r="J50" s="136" t="e">
        <f>NA()</f>
        <v>#N/A</v>
      </c>
      <c r="K50" s="136" t="e">
        <f>NA()</f>
        <v>#N/A</v>
      </c>
      <c r="L50" s="136">
        <f>IF(ISNUMBER('実質公債費比率（分子）の構造'!N$53),'実質公債費比率（分子）の構造'!N$53,NA())</f>
        <v>369</v>
      </c>
      <c r="M50" s="136" t="e">
        <f>NA()</f>
        <v>#N/A</v>
      </c>
      <c r="N50" s="136" t="e">
        <f>NA()</f>
        <v>#N/A</v>
      </c>
      <c r="O50" s="136">
        <f>IF(ISNUMBER('実質公債費比率（分子）の構造'!O$53),'実質公債費比率（分子）の構造'!O$53,NA())</f>
        <v>361</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9116</v>
      </c>
      <c r="E56" s="135"/>
      <c r="F56" s="135"/>
      <c r="G56" s="135">
        <f>'将来負担比率（分子）の構造'!J$51</f>
        <v>8885</v>
      </c>
      <c r="H56" s="135"/>
      <c r="I56" s="135"/>
      <c r="J56" s="135">
        <f>'将来負担比率（分子）の構造'!K$51</f>
        <v>8702</v>
      </c>
      <c r="K56" s="135"/>
      <c r="L56" s="135"/>
      <c r="M56" s="135">
        <f>'将来負担比率（分子）の構造'!L$51</f>
        <v>8585</v>
      </c>
      <c r="N56" s="135"/>
      <c r="O56" s="135"/>
      <c r="P56" s="135">
        <f>'将来負担比率（分子）の構造'!M$51</f>
        <v>8419</v>
      </c>
    </row>
    <row r="57" spans="1:16">
      <c r="A57" s="135" t="s">
        <v>34</v>
      </c>
      <c r="B57" s="135"/>
      <c r="C57" s="135"/>
      <c r="D57" s="135">
        <f>'将来負担比率（分子）の構造'!I$50</f>
        <v>232</v>
      </c>
      <c r="E57" s="135"/>
      <c r="F57" s="135"/>
      <c r="G57" s="135">
        <f>'将来負担比率（分子）の構造'!J$50</f>
        <v>249</v>
      </c>
      <c r="H57" s="135"/>
      <c r="I57" s="135"/>
      <c r="J57" s="135">
        <f>'将来負担比率（分子）の構造'!K$50</f>
        <v>281</v>
      </c>
      <c r="K57" s="135"/>
      <c r="L57" s="135"/>
      <c r="M57" s="135">
        <f>'将来負担比率（分子）の構造'!L$50</f>
        <v>338</v>
      </c>
      <c r="N57" s="135"/>
      <c r="O57" s="135"/>
      <c r="P57" s="135">
        <f>'将来負担比率（分子）の構造'!M$50</f>
        <v>358</v>
      </c>
    </row>
    <row r="58" spans="1:16">
      <c r="A58" s="135" t="s">
        <v>33</v>
      </c>
      <c r="B58" s="135"/>
      <c r="C58" s="135"/>
      <c r="D58" s="135">
        <f>'将来負担比率（分子）の構造'!I$49</f>
        <v>1269</v>
      </c>
      <c r="E58" s="135"/>
      <c r="F58" s="135"/>
      <c r="G58" s="135">
        <f>'将来負担比率（分子）の構造'!J$49</f>
        <v>1384</v>
      </c>
      <c r="H58" s="135"/>
      <c r="I58" s="135"/>
      <c r="J58" s="135">
        <f>'将来負担比率（分子）の構造'!K$49</f>
        <v>1898</v>
      </c>
      <c r="K58" s="135"/>
      <c r="L58" s="135"/>
      <c r="M58" s="135">
        <f>'将来負担比率（分子）の構造'!L$49</f>
        <v>1950</v>
      </c>
      <c r="N58" s="135"/>
      <c r="O58" s="135"/>
      <c r="P58" s="135">
        <f>'将来負担比率（分子）の構造'!M$49</f>
        <v>2097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f>'将来負担比率（分子）の構造'!K$46</f>
        <v>0</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953</v>
      </c>
      <c r="C62" s="135"/>
      <c r="D62" s="135"/>
      <c r="E62" s="135">
        <f>'将来負担比率（分子）の構造'!J$45</f>
        <v>740</v>
      </c>
      <c r="F62" s="135"/>
      <c r="G62" s="135"/>
      <c r="H62" s="135">
        <f>'将来負担比率（分子）の構造'!K$45</f>
        <v>699</v>
      </c>
      <c r="I62" s="135"/>
      <c r="J62" s="135"/>
      <c r="K62" s="135">
        <f>'将来負担比率（分子）の構造'!L$45</f>
        <v>604</v>
      </c>
      <c r="L62" s="135"/>
      <c r="M62" s="135"/>
      <c r="N62" s="135">
        <f>'将来負担比率（分子）の構造'!M$45</f>
        <v>522</v>
      </c>
      <c r="O62" s="135"/>
      <c r="P62" s="135"/>
    </row>
    <row r="63" spans="1:16">
      <c r="A63" s="135" t="s">
        <v>27</v>
      </c>
      <c r="B63" s="135">
        <f>'将来負担比率（分子）の構造'!I$44</f>
        <v>596</v>
      </c>
      <c r="C63" s="135"/>
      <c r="D63" s="135"/>
      <c r="E63" s="135">
        <f>'将来負担比率（分子）の構造'!J$44</f>
        <v>552</v>
      </c>
      <c r="F63" s="135"/>
      <c r="G63" s="135"/>
      <c r="H63" s="135">
        <f>'将来負担比率（分子）の構造'!K$44</f>
        <v>543</v>
      </c>
      <c r="I63" s="135"/>
      <c r="J63" s="135"/>
      <c r="K63" s="135">
        <f>'将来負担比率（分子）の構造'!L$44</f>
        <v>558</v>
      </c>
      <c r="L63" s="135"/>
      <c r="M63" s="135"/>
      <c r="N63" s="135">
        <f>'将来負担比率（分子）の構造'!M$44</f>
        <v>774</v>
      </c>
      <c r="O63" s="135"/>
      <c r="P63" s="135"/>
    </row>
    <row r="64" spans="1:16">
      <c r="A64" s="135" t="s">
        <v>26</v>
      </c>
      <c r="B64" s="135">
        <f>'将来負担比率（分子）の構造'!I$43</f>
        <v>6526</v>
      </c>
      <c r="C64" s="135"/>
      <c r="D64" s="135"/>
      <c r="E64" s="135">
        <f>'将来負担比率（分子）の構造'!J$43</f>
        <v>6462</v>
      </c>
      <c r="F64" s="135"/>
      <c r="G64" s="135"/>
      <c r="H64" s="135">
        <f>'将来負担比率（分子）の構造'!K$43</f>
        <v>5705</v>
      </c>
      <c r="I64" s="135"/>
      <c r="J64" s="135"/>
      <c r="K64" s="135">
        <f>'将来負担比率（分子）の構造'!L$43</f>
        <v>5448</v>
      </c>
      <c r="L64" s="135"/>
      <c r="M64" s="135"/>
      <c r="N64" s="135">
        <f>'将来負担比率（分子）の構造'!M$43</f>
        <v>5082</v>
      </c>
      <c r="O64" s="135"/>
      <c r="P64" s="135"/>
    </row>
    <row r="65" spans="1:16">
      <c r="A65" s="135" t="s">
        <v>25</v>
      </c>
      <c r="B65" s="135">
        <f>'将来負担比率（分子）の構造'!I$42</f>
        <v>19</v>
      </c>
      <c r="C65" s="135"/>
      <c r="D65" s="135"/>
      <c r="E65" s="135">
        <f>'将来負担比率（分子）の構造'!J$42</f>
        <v>16</v>
      </c>
      <c r="F65" s="135"/>
      <c r="G65" s="135"/>
      <c r="H65" s="135">
        <f>'将来負担比率（分子）の構造'!K$42</f>
        <v>13</v>
      </c>
      <c r="I65" s="135"/>
      <c r="J65" s="135"/>
      <c r="K65" s="135">
        <f>'将来負担比率（分子）の構造'!L$42</f>
        <v>10</v>
      </c>
      <c r="L65" s="135"/>
      <c r="M65" s="135"/>
      <c r="N65" s="135">
        <f>'将来負担比率（分子）の構造'!M$42</f>
        <v>6</v>
      </c>
      <c r="O65" s="135"/>
      <c r="P65" s="135"/>
    </row>
    <row r="66" spans="1:16">
      <c r="A66" s="135" t="s">
        <v>24</v>
      </c>
      <c r="B66" s="135">
        <f>'将来負担比率（分子）の構造'!I$41</f>
        <v>6479</v>
      </c>
      <c r="C66" s="135"/>
      <c r="D66" s="135"/>
      <c r="E66" s="135">
        <f>'将来負担比率（分子）の構造'!J$41</f>
        <v>6499</v>
      </c>
      <c r="F66" s="135"/>
      <c r="G66" s="135"/>
      <c r="H66" s="135">
        <f>'将来負担比率（分子）の構造'!K$41</f>
        <v>6327</v>
      </c>
      <c r="I66" s="135"/>
      <c r="J66" s="135"/>
      <c r="K66" s="135">
        <f>'将来負担比率（分子）の構造'!L$41</f>
        <v>6540</v>
      </c>
      <c r="L66" s="135"/>
      <c r="M66" s="135"/>
      <c r="N66" s="135">
        <f>'将来負担比率（分子）の構造'!M$41</f>
        <v>6552</v>
      </c>
      <c r="O66" s="135"/>
      <c r="P66" s="135"/>
    </row>
    <row r="67" spans="1:16">
      <c r="A67" s="135" t="s">
        <v>62</v>
      </c>
      <c r="B67" s="135" t="e">
        <f>NA()</f>
        <v>#N/A</v>
      </c>
      <c r="C67" s="135">
        <f>IF(ISNUMBER('将来負担比率（分子）の構造'!I$52), IF('将来負担比率（分子）の構造'!I$52 &lt; 0, 0, '将来負担比率（分子）の構造'!I$52), NA())</f>
        <v>3957</v>
      </c>
      <c r="D67" s="135" t="e">
        <f>NA()</f>
        <v>#N/A</v>
      </c>
      <c r="E67" s="135" t="e">
        <f>NA()</f>
        <v>#N/A</v>
      </c>
      <c r="F67" s="135">
        <f>IF(ISNUMBER('将来負担比率（分子）の構造'!J$52), IF('将来負担比率（分子）の構造'!J$52 &lt; 0, 0, '将来負担比率（分子）の構造'!J$52), NA())</f>
        <v>3751</v>
      </c>
      <c r="G67" s="135" t="e">
        <f>NA()</f>
        <v>#N/A</v>
      </c>
      <c r="H67" s="135" t="e">
        <f>NA()</f>
        <v>#N/A</v>
      </c>
      <c r="I67" s="135">
        <f>IF(ISNUMBER('将来負担比率（分子）の構造'!K$52), IF('将来負担比率（分子）の構造'!K$52 &lt; 0, 0, '将来負担比率（分子）の構造'!K$52), NA())</f>
        <v>2407</v>
      </c>
      <c r="J67" s="135" t="e">
        <f>NA()</f>
        <v>#N/A</v>
      </c>
      <c r="K67" s="135" t="e">
        <f>NA()</f>
        <v>#N/A</v>
      </c>
      <c r="L67" s="135">
        <f>IF(ISNUMBER('将来負担比率（分子）の構造'!L$52), IF('将来負担比率（分子）の構造'!L$52 &lt; 0, 0, '将来負担比率（分子）の構造'!L$52), NA())</f>
        <v>2287</v>
      </c>
      <c r="M67" s="135" t="e">
        <f>NA()</f>
        <v>#N/A</v>
      </c>
      <c r="N67" s="135" t="e">
        <f>NA()</f>
        <v>#N/A</v>
      </c>
      <c r="O67" s="135">
        <f>IF(ISNUMBER('将来負担比率（分子）の構造'!M$52), IF('将来負担比率（分子）の構造'!M$52 &lt; 0, 0, '将来負担比率（分子）の構造'!M$52), NA())</f>
        <v>2061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1458462</v>
      </c>
      <c r="S5" s="581"/>
      <c r="T5" s="581"/>
      <c r="U5" s="581"/>
      <c r="V5" s="581"/>
      <c r="W5" s="581"/>
      <c r="X5" s="581"/>
      <c r="Y5" s="582"/>
      <c r="Z5" s="583">
        <v>16.399999999999999</v>
      </c>
      <c r="AA5" s="583"/>
      <c r="AB5" s="583"/>
      <c r="AC5" s="583"/>
      <c r="AD5" s="584">
        <v>1458462</v>
      </c>
      <c r="AE5" s="584"/>
      <c r="AF5" s="584"/>
      <c r="AG5" s="584"/>
      <c r="AH5" s="584"/>
      <c r="AI5" s="584"/>
      <c r="AJ5" s="584"/>
      <c r="AK5" s="584"/>
      <c r="AL5" s="585">
        <v>32.5</v>
      </c>
      <c r="AM5" s="586"/>
      <c r="AN5" s="586"/>
      <c r="AO5" s="587"/>
      <c r="AP5" s="577" t="s">
        <v>206</v>
      </c>
      <c r="AQ5" s="578"/>
      <c r="AR5" s="578"/>
      <c r="AS5" s="578"/>
      <c r="AT5" s="578"/>
      <c r="AU5" s="578"/>
      <c r="AV5" s="578"/>
      <c r="AW5" s="578"/>
      <c r="AX5" s="578"/>
      <c r="AY5" s="578"/>
      <c r="AZ5" s="578"/>
      <c r="BA5" s="578"/>
      <c r="BB5" s="578"/>
      <c r="BC5" s="578"/>
      <c r="BD5" s="578"/>
      <c r="BE5" s="578"/>
      <c r="BF5" s="579"/>
      <c r="BG5" s="591">
        <v>1458462</v>
      </c>
      <c r="BH5" s="592"/>
      <c r="BI5" s="592"/>
      <c r="BJ5" s="592"/>
      <c r="BK5" s="592"/>
      <c r="BL5" s="592"/>
      <c r="BM5" s="592"/>
      <c r="BN5" s="593"/>
      <c r="BO5" s="594">
        <v>100</v>
      </c>
      <c r="BP5" s="594"/>
      <c r="BQ5" s="594"/>
      <c r="BR5" s="594"/>
      <c r="BS5" s="595" t="s">
        <v>207</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199</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106283</v>
      </c>
      <c r="S6" s="592"/>
      <c r="T6" s="592"/>
      <c r="U6" s="592"/>
      <c r="V6" s="592"/>
      <c r="W6" s="592"/>
      <c r="X6" s="592"/>
      <c r="Y6" s="593"/>
      <c r="Z6" s="594">
        <v>1.2</v>
      </c>
      <c r="AA6" s="594"/>
      <c r="AB6" s="594"/>
      <c r="AC6" s="594"/>
      <c r="AD6" s="595">
        <v>106283</v>
      </c>
      <c r="AE6" s="595"/>
      <c r="AF6" s="595"/>
      <c r="AG6" s="595"/>
      <c r="AH6" s="595"/>
      <c r="AI6" s="595"/>
      <c r="AJ6" s="595"/>
      <c r="AK6" s="595"/>
      <c r="AL6" s="596">
        <v>2.4</v>
      </c>
      <c r="AM6" s="597"/>
      <c r="AN6" s="597"/>
      <c r="AO6" s="598"/>
      <c r="AP6" s="588" t="s">
        <v>212</v>
      </c>
      <c r="AQ6" s="589"/>
      <c r="AR6" s="589"/>
      <c r="AS6" s="589"/>
      <c r="AT6" s="589"/>
      <c r="AU6" s="589"/>
      <c r="AV6" s="589"/>
      <c r="AW6" s="589"/>
      <c r="AX6" s="589"/>
      <c r="AY6" s="589"/>
      <c r="AZ6" s="589"/>
      <c r="BA6" s="589"/>
      <c r="BB6" s="589"/>
      <c r="BC6" s="589"/>
      <c r="BD6" s="589"/>
      <c r="BE6" s="589"/>
      <c r="BF6" s="590"/>
      <c r="BG6" s="591">
        <v>1458462</v>
      </c>
      <c r="BH6" s="592"/>
      <c r="BI6" s="592"/>
      <c r="BJ6" s="592"/>
      <c r="BK6" s="592"/>
      <c r="BL6" s="592"/>
      <c r="BM6" s="592"/>
      <c r="BN6" s="593"/>
      <c r="BO6" s="594">
        <v>100</v>
      </c>
      <c r="BP6" s="594"/>
      <c r="BQ6" s="594"/>
      <c r="BR6" s="594"/>
      <c r="BS6" s="595" t="s">
        <v>207</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112551</v>
      </c>
      <c r="CS6" s="592"/>
      <c r="CT6" s="592"/>
      <c r="CU6" s="592"/>
      <c r="CV6" s="592"/>
      <c r="CW6" s="592"/>
      <c r="CX6" s="592"/>
      <c r="CY6" s="593"/>
      <c r="CZ6" s="594">
        <v>1.4</v>
      </c>
      <c r="DA6" s="594"/>
      <c r="DB6" s="594"/>
      <c r="DC6" s="594"/>
      <c r="DD6" s="600" t="s">
        <v>207</v>
      </c>
      <c r="DE6" s="592"/>
      <c r="DF6" s="592"/>
      <c r="DG6" s="592"/>
      <c r="DH6" s="592"/>
      <c r="DI6" s="592"/>
      <c r="DJ6" s="592"/>
      <c r="DK6" s="592"/>
      <c r="DL6" s="592"/>
      <c r="DM6" s="592"/>
      <c r="DN6" s="592"/>
      <c r="DO6" s="592"/>
      <c r="DP6" s="593"/>
      <c r="DQ6" s="600">
        <v>112551</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2668</v>
      </c>
      <c r="S7" s="592"/>
      <c r="T7" s="592"/>
      <c r="U7" s="592"/>
      <c r="V7" s="592"/>
      <c r="W7" s="592"/>
      <c r="X7" s="592"/>
      <c r="Y7" s="593"/>
      <c r="Z7" s="594">
        <v>0</v>
      </c>
      <c r="AA7" s="594"/>
      <c r="AB7" s="594"/>
      <c r="AC7" s="594"/>
      <c r="AD7" s="595">
        <v>2668</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583683</v>
      </c>
      <c r="BH7" s="592"/>
      <c r="BI7" s="592"/>
      <c r="BJ7" s="592"/>
      <c r="BK7" s="592"/>
      <c r="BL7" s="592"/>
      <c r="BM7" s="592"/>
      <c r="BN7" s="593"/>
      <c r="BO7" s="594">
        <v>40</v>
      </c>
      <c r="BP7" s="594"/>
      <c r="BQ7" s="594"/>
      <c r="BR7" s="594"/>
      <c r="BS7" s="595" t="s">
        <v>207</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1512326</v>
      </c>
      <c r="CS7" s="592"/>
      <c r="CT7" s="592"/>
      <c r="CU7" s="592"/>
      <c r="CV7" s="592"/>
      <c r="CW7" s="592"/>
      <c r="CX7" s="592"/>
      <c r="CY7" s="593"/>
      <c r="CZ7" s="594">
        <v>19.399999999999999</v>
      </c>
      <c r="DA7" s="594"/>
      <c r="DB7" s="594"/>
      <c r="DC7" s="594"/>
      <c r="DD7" s="600">
        <v>70515</v>
      </c>
      <c r="DE7" s="592"/>
      <c r="DF7" s="592"/>
      <c r="DG7" s="592"/>
      <c r="DH7" s="592"/>
      <c r="DI7" s="592"/>
      <c r="DJ7" s="592"/>
      <c r="DK7" s="592"/>
      <c r="DL7" s="592"/>
      <c r="DM7" s="592"/>
      <c r="DN7" s="592"/>
      <c r="DO7" s="592"/>
      <c r="DP7" s="593"/>
      <c r="DQ7" s="600">
        <v>1066850</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3225</v>
      </c>
      <c r="S8" s="592"/>
      <c r="T8" s="592"/>
      <c r="U8" s="592"/>
      <c r="V8" s="592"/>
      <c r="W8" s="592"/>
      <c r="X8" s="592"/>
      <c r="Y8" s="593"/>
      <c r="Z8" s="594">
        <v>0</v>
      </c>
      <c r="AA8" s="594"/>
      <c r="AB8" s="594"/>
      <c r="AC8" s="594"/>
      <c r="AD8" s="595">
        <v>3225</v>
      </c>
      <c r="AE8" s="595"/>
      <c r="AF8" s="595"/>
      <c r="AG8" s="595"/>
      <c r="AH8" s="595"/>
      <c r="AI8" s="595"/>
      <c r="AJ8" s="595"/>
      <c r="AK8" s="595"/>
      <c r="AL8" s="596">
        <v>0.1</v>
      </c>
      <c r="AM8" s="597"/>
      <c r="AN8" s="597"/>
      <c r="AO8" s="598"/>
      <c r="AP8" s="588" t="s">
        <v>218</v>
      </c>
      <c r="AQ8" s="589"/>
      <c r="AR8" s="589"/>
      <c r="AS8" s="589"/>
      <c r="AT8" s="589"/>
      <c r="AU8" s="589"/>
      <c r="AV8" s="589"/>
      <c r="AW8" s="589"/>
      <c r="AX8" s="589"/>
      <c r="AY8" s="589"/>
      <c r="AZ8" s="589"/>
      <c r="BA8" s="589"/>
      <c r="BB8" s="589"/>
      <c r="BC8" s="589"/>
      <c r="BD8" s="589"/>
      <c r="BE8" s="589"/>
      <c r="BF8" s="590"/>
      <c r="BG8" s="591">
        <v>23007</v>
      </c>
      <c r="BH8" s="592"/>
      <c r="BI8" s="592"/>
      <c r="BJ8" s="592"/>
      <c r="BK8" s="592"/>
      <c r="BL8" s="592"/>
      <c r="BM8" s="592"/>
      <c r="BN8" s="593"/>
      <c r="BO8" s="594">
        <v>1.6</v>
      </c>
      <c r="BP8" s="594"/>
      <c r="BQ8" s="594"/>
      <c r="BR8" s="594"/>
      <c r="BS8" s="600" t="s">
        <v>110</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1736470</v>
      </c>
      <c r="CS8" s="592"/>
      <c r="CT8" s="592"/>
      <c r="CU8" s="592"/>
      <c r="CV8" s="592"/>
      <c r="CW8" s="592"/>
      <c r="CX8" s="592"/>
      <c r="CY8" s="593"/>
      <c r="CZ8" s="594">
        <v>22.3</v>
      </c>
      <c r="DA8" s="594"/>
      <c r="DB8" s="594"/>
      <c r="DC8" s="594"/>
      <c r="DD8" s="600">
        <v>6596</v>
      </c>
      <c r="DE8" s="592"/>
      <c r="DF8" s="592"/>
      <c r="DG8" s="592"/>
      <c r="DH8" s="592"/>
      <c r="DI8" s="592"/>
      <c r="DJ8" s="592"/>
      <c r="DK8" s="592"/>
      <c r="DL8" s="592"/>
      <c r="DM8" s="592"/>
      <c r="DN8" s="592"/>
      <c r="DO8" s="592"/>
      <c r="DP8" s="593"/>
      <c r="DQ8" s="600">
        <v>1074364</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4646</v>
      </c>
      <c r="S9" s="592"/>
      <c r="T9" s="592"/>
      <c r="U9" s="592"/>
      <c r="V9" s="592"/>
      <c r="W9" s="592"/>
      <c r="X9" s="592"/>
      <c r="Y9" s="593"/>
      <c r="Z9" s="594">
        <v>0.1</v>
      </c>
      <c r="AA9" s="594"/>
      <c r="AB9" s="594"/>
      <c r="AC9" s="594"/>
      <c r="AD9" s="595">
        <v>4646</v>
      </c>
      <c r="AE9" s="595"/>
      <c r="AF9" s="595"/>
      <c r="AG9" s="595"/>
      <c r="AH9" s="595"/>
      <c r="AI9" s="595"/>
      <c r="AJ9" s="595"/>
      <c r="AK9" s="595"/>
      <c r="AL9" s="596">
        <v>0.1</v>
      </c>
      <c r="AM9" s="597"/>
      <c r="AN9" s="597"/>
      <c r="AO9" s="598"/>
      <c r="AP9" s="588" t="s">
        <v>221</v>
      </c>
      <c r="AQ9" s="589"/>
      <c r="AR9" s="589"/>
      <c r="AS9" s="589"/>
      <c r="AT9" s="589"/>
      <c r="AU9" s="589"/>
      <c r="AV9" s="589"/>
      <c r="AW9" s="589"/>
      <c r="AX9" s="589"/>
      <c r="AY9" s="589"/>
      <c r="AZ9" s="589"/>
      <c r="BA9" s="589"/>
      <c r="BB9" s="589"/>
      <c r="BC9" s="589"/>
      <c r="BD9" s="589"/>
      <c r="BE9" s="589"/>
      <c r="BF9" s="590"/>
      <c r="BG9" s="591">
        <v>479774</v>
      </c>
      <c r="BH9" s="592"/>
      <c r="BI9" s="592"/>
      <c r="BJ9" s="592"/>
      <c r="BK9" s="592"/>
      <c r="BL9" s="592"/>
      <c r="BM9" s="592"/>
      <c r="BN9" s="593"/>
      <c r="BO9" s="594">
        <v>32.9</v>
      </c>
      <c r="BP9" s="594"/>
      <c r="BQ9" s="594"/>
      <c r="BR9" s="594"/>
      <c r="BS9" s="600" t="s">
        <v>110</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906883</v>
      </c>
      <c r="CS9" s="592"/>
      <c r="CT9" s="592"/>
      <c r="CU9" s="592"/>
      <c r="CV9" s="592"/>
      <c r="CW9" s="592"/>
      <c r="CX9" s="592"/>
      <c r="CY9" s="593"/>
      <c r="CZ9" s="594">
        <v>11.6</v>
      </c>
      <c r="DA9" s="594"/>
      <c r="DB9" s="594"/>
      <c r="DC9" s="594"/>
      <c r="DD9" s="600">
        <v>37480</v>
      </c>
      <c r="DE9" s="592"/>
      <c r="DF9" s="592"/>
      <c r="DG9" s="592"/>
      <c r="DH9" s="592"/>
      <c r="DI9" s="592"/>
      <c r="DJ9" s="592"/>
      <c r="DK9" s="592"/>
      <c r="DL9" s="592"/>
      <c r="DM9" s="592"/>
      <c r="DN9" s="592"/>
      <c r="DO9" s="592"/>
      <c r="DP9" s="593"/>
      <c r="DQ9" s="600">
        <v>858368</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157009</v>
      </c>
      <c r="S10" s="592"/>
      <c r="T10" s="592"/>
      <c r="U10" s="592"/>
      <c r="V10" s="592"/>
      <c r="W10" s="592"/>
      <c r="X10" s="592"/>
      <c r="Y10" s="593"/>
      <c r="Z10" s="594">
        <v>1.8</v>
      </c>
      <c r="AA10" s="594"/>
      <c r="AB10" s="594"/>
      <c r="AC10" s="594"/>
      <c r="AD10" s="595">
        <v>157009</v>
      </c>
      <c r="AE10" s="595"/>
      <c r="AF10" s="595"/>
      <c r="AG10" s="595"/>
      <c r="AH10" s="595"/>
      <c r="AI10" s="595"/>
      <c r="AJ10" s="595"/>
      <c r="AK10" s="595"/>
      <c r="AL10" s="596">
        <v>3.5</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39732</v>
      </c>
      <c r="BH10" s="592"/>
      <c r="BI10" s="592"/>
      <c r="BJ10" s="592"/>
      <c r="BK10" s="592"/>
      <c r="BL10" s="592"/>
      <c r="BM10" s="592"/>
      <c r="BN10" s="593"/>
      <c r="BO10" s="594">
        <v>2.7</v>
      </c>
      <c r="BP10" s="594"/>
      <c r="BQ10" s="594"/>
      <c r="BR10" s="594"/>
      <c r="BS10" s="600" t="s">
        <v>110</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10261</v>
      </c>
      <c r="CS10" s="592"/>
      <c r="CT10" s="592"/>
      <c r="CU10" s="592"/>
      <c r="CV10" s="592"/>
      <c r="CW10" s="592"/>
      <c r="CX10" s="592"/>
      <c r="CY10" s="593"/>
      <c r="CZ10" s="594">
        <v>0.1</v>
      </c>
      <c r="DA10" s="594"/>
      <c r="DB10" s="594"/>
      <c r="DC10" s="594"/>
      <c r="DD10" s="600" t="s">
        <v>110</v>
      </c>
      <c r="DE10" s="592"/>
      <c r="DF10" s="592"/>
      <c r="DG10" s="592"/>
      <c r="DH10" s="592"/>
      <c r="DI10" s="592"/>
      <c r="DJ10" s="592"/>
      <c r="DK10" s="592"/>
      <c r="DL10" s="592"/>
      <c r="DM10" s="592"/>
      <c r="DN10" s="592"/>
      <c r="DO10" s="592"/>
      <c r="DP10" s="593"/>
      <c r="DQ10" s="600">
        <v>10261</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v>14163</v>
      </c>
      <c r="S11" s="592"/>
      <c r="T11" s="592"/>
      <c r="U11" s="592"/>
      <c r="V11" s="592"/>
      <c r="W11" s="592"/>
      <c r="X11" s="592"/>
      <c r="Y11" s="593"/>
      <c r="Z11" s="594">
        <v>0.2</v>
      </c>
      <c r="AA11" s="594"/>
      <c r="AB11" s="594"/>
      <c r="AC11" s="594"/>
      <c r="AD11" s="595">
        <v>14163</v>
      </c>
      <c r="AE11" s="595"/>
      <c r="AF11" s="595"/>
      <c r="AG11" s="595"/>
      <c r="AH11" s="595"/>
      <c r="AI11" s="595"/>
      <c r="AJ11" s="595"/>
      <c r="AK11" s="595"/>
      <c r="AL11" s="596">
        <v>0.3</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41170</v>
      </c>
      <c r="BH11" s="592"/>
      <c r="BI11" s="592"/>
      <c r="BJ11" s="592"/>
      <c r="BK11" s="592"/>
      <c r="BL11" s="592"/>
      <c r="BM11" s="592"/>
      <c r="BN11" s="593"/>
      <c r="BO11" s="594">
        <v>2.8</v>
      </c>
      <c r="BP11" s="594"/>
      <c r="BQ11" s="594"/>
      <c r="BR11" s="594"/>
      <c r="BS11" s="600" t="s">
        <v>110</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389418</v>
      </c>
      <c r="CS11" s="592"/>
      <c r="CT11" s="592"/>
      <c r="CU11" s="592"/>
      <c r="CV11" s="592"/>
      <c r="CW11" s="592"/>
      <c r="CX11" s="592"/>
      <c r="CY11" s="593"/>
      <c r="CZ11" s="594">
        <v>5</v>
      </c>
      <c r="DA11" s="594"/>
      <c r="DB11" s="594"/>
      <c r="DC11" s="594"/>
      <c r="DD11" s="600">
        <v>70107</v>
      </c>
      <c r="DE11" s="592"/>
      <c r="DF11" s="592"/>
      <c r="DG11" s="592"/>
      <c r="DH11" s="592"/>
      <c r="DI11" s="592"/>
      <c r="DJ11" s="592"/>
      <c r="DK11" s="592"/>
      <c r="DL11" s="592"/>
      <c r="DM11" s="592"/>
      <c r="DN11" s="592"/>
      <c r="DO11" s="592"/>
      <c r="DP11" s="593"/>
      <c r="DQ11" s="600">
        <v>287169</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679567</v>
      </c>
      <c r="BH12" s="592"/>
      <c r="BI12" s="592"/>
      <c r="BJ12" s="592"/>
      <c r="BK12" s="592"/>
      <c r="BL12" s="592"/>
      <c r="BM12" s="592"/>
      <c r="BN12" s="593"/>
      <c r="BO12" s="594">
        <v>46.6</v>
      </c>
      <c r="BP12" s="594"/>
      <c r="BQ12" s="594"/>
      <c r="BR12" s="594"/>
      <c r="BS12" s="600" t="s">
        <v>110</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153079</v>
      </c>
      <c r="CS12" s="592"/>
      <c r="CT12" s="592"/>
      <c r="CU12" s="592"/>
      <c r="CV12" s="592"/>
      <c r="CW12" s="592"/>
      <c r="CX12" s="592"/>
      <c r="CY12" s="593"/>
      <c r="CZ12" s="594">
        <v>2</v>
      </c>
      <c r="DA12" s="594"/>
      <c r="DB12" s="594"/>
      <c r="DC12" s="594"/>
      <c r="DD12" s="600">
        <v>1751</v>
      </c>
      <c r="DE12" s="592"/>
      <c r="DF12" s="592"/>
      <c r="DG12" s="592"/>
      <c r="DH12" s="592"/>
      <c r="DI12" s="592"/>
      <c r="DJ12" s="592"/>
      <c r="DK12" s="592"/>
      <c r="DL12" s="592"/>
      <c r="DM12" s="592"/>
      <c r="DN12" s="592"/>
      <c r="DO12" s="592"/>
      <c r="DP12" s="593"/>
      <c r="DQ12" s="600">
        <v>70552</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41165</v>
      </c>
      <c r="S13" s="592"/>
      <c r="T13" s="592"/>
      <c r="U13" s="592"/>
      <c r="V13" s="592"/>
      <c r="W13" s="592"/>
      <c r="X13" s="592"/>
      <c r="Y13" s="593"/>
      <c r="Z13" s="594">
        <v>0.5</v>
      </c>
      <c r="AA13" s="594"/>
      <c r="AB13" s="594"/>
      <c r="AC13" s="594"/>
      <c r="AD13" s="595">
        <v>41165</v>
      </c>
      <c r="AE13" s="595"/>
      <c r="AF13" s="595"/>
      <c r="AG13" s="595"/>
      <c r="AH13" s="595"/>
      <c r="AI13" s="595"/>
      <c r="AJ13" s="595"/>
      <c r="AK13" s="595"/>
      <c r="AL13" s="596">
        <v>0.9</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678637</v>
      </c>
      <c r="BH13" s="592"/>
      <c r="BI13" s="592"/>
      <c r="BJ13" s="592"/>
      <c r="BK13" s="592"/>
      <c r="BL13" s="592"/>
      <c r="BM13" s="592"/>
      <c r="BN13" s="593"/>
      <c r="BO13" s="594">
        <v>46.5</v>
      </c>
      <c r="BP13" s="594"/>
      <c r="BQ13" s="594"/>
      <c r="BR13" s="594"/>
      <c r="BS13" s="600" t="s">
        <v>110</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949137</v>
      </c>
      <c r="CS13" s="592"/>
      <c r="CT13" s="592"/>
      <c r="CU13" s="592"/>
      <c r="CV13" s="592"/>
      <c r="CW13" s="592"/>
      <c r="CX13" s="592"/>
      <c r="CY13" s="593"/>
      <c r="CZ13" s="594">
        <v>12.2</v>
      </c>
      <c r="DA13" s="594"/>
      <c r="DB13" s="594"/>
      <c r="DC13" s="594"/>
      <c r="DD13" s="600">
        <v>492604</v>
      </c>
      <c r="DE13" s="592"/>
      <c r="DF13" s="592"/>
      <c r="DG13" s="592"/>
      <c r="DH13" s="592"/>
      <c r="DI13" s="592"/>
      <c r="DJ13" s="592"/>
      <c r="DK13" s="592"/>
      <c r="DL13" s="592"/>
      <c r="DM13" s="592"/>
      <c r="DN13" s="592"/>
      <c r="DO13" s="592"/>
      <c r="DP13" s="593"/>
      <c r="DQ13" s="600">
        <v>453807</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42836</v>
      </c>
      <c r="BH14" s="592"/>
      <c r="BI14" s="592"/>
      <c r="BJ14" s="592"/>
      <c r="BK14" s="592"/>
      <c r="BL14" s="592"/>
      <c r="BM14" s="592"/>
      <c r="BN14" s="593"/>
      <c r="BO14" s="594">
        <v>2.9</v>
      </c>
      <c r="BP14" s="594"/>
      <c r="BQ14" s="594"/>
      <c r="BR14" s="594"/>
      <c r="BS14" s="600" t="s">
        <v>110</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334977</v>
      </c>
      <c r="CS14" s="592"/>
      <c r="CT14" s="592"/>
      <c r="CU14" s="592"/>
      <c r="CV14" s="592"/>
      <c r="CW14" s="592"/>
      <c r="CX14" s="592"/>
      <c r="CY14" s="593"/>
      <c r="CZ14" s="594">
        <v>4.3</v>
      </c>
      <c r="DA14" s="594"/>
      <c r="DB14" s="594"/>
      <c r="DC14" s="594"/>
      <c r="DD14" s="600">
        <v>49340</v>
      </c>
      <c r="DE14" s="592"/>
      <c r="DF14" s="592"/>
      <c r="DG14" s="592"/>
      <c r="DH14" s="592"/>
      <c r="DI14" s="592"/>
      <c r="DJ14" s="592"/>
      <c r="DK14" s="592"/>
      <c r="DL14" s="592"/>
      <c r="DM14" s="592"/>
      <c r="DN14" s="592"/>
      <c r="DO14" s="592"/>
      <c r="DP14" s="593"/>
      <c r="DQ14" s="600">
        <v>288837</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3514</v>
      </c>
      <c r="S15" s="592"/>
      <c r="T15" s="592"/>
      <c r="U15" s="592"/>
      <c r="V15" s="592"/>
      <c r="W15" s="592"/>
      <c r="X15" s="592"/>
      <c r="Y15" s="593"/>
      <c r="Z15" s="594">
        <v>0</v>
      </c>
      <c r="AA15" s="594"/>
      <c r="AB15" s="594"/>
      <c r="AC15" s="594"/>
      <c r="AD15" s="595">
        <v>3514</v>
      </c>
      <c r="AE15" s="595"/>
      <c r="AF15" s="595"/>
      <c r="AG15" s="595"/>
      <c r="AH15" s="595"/>
      <c r="AI15" s="595"/>
      <c r="AJ15" s="595"/>
      <c r="AK15" s="595"/>
      <c r="AL15" s="596">
        <v>0.1</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152376</v>
      </c>
      <c r="BH15" s="592"/>
      <c r="BI15" s="592"/>
      <c r="BJ15" s="592"/>
      <c r="BK15" s="592"/>
      <c r="BL15" s="592"/>
      <c r="BM15" s="592"/>
      <c r="BN15" s="593"/>
      <c r="BO15" s="594">
        <v>10.4</v>
      </c>
      <c r="BP15" s="594"/>
      <c r="BQ15" s="594"/>
      <c r="BR15" s="594"/>
      <c r="BS15" s="600" t="s">
        <v>110</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874941</v>
      </c>
      <c r="CS15" s="592"/>
      <c r="CT15" s="592"/>
      <c r="CU15" s="592"/>
      <c r="CV15" s="592"/>
      <c r="CW15" s="592"/>
      <c r="CX15" s="592"/>
      <c r="CY15" s="593"/>
      <c r="CZ15" s="594">
        <v>11.2</v>
      </c>
      <c r="DA15" s="594"/>
      <c r="DB15" s="594"/>
      <c r="DC15" s="594"/>
      <c r="DD15" s="600">
        <v>161291</v>
      </c>
      <c r="DE15" s="592"/>
      <c r="DF15" s="592"/>
      <c r="DG15" s="592"/>
      <c r="DH15" s="592"/>
      <c r="DI15" s="592"/>
      <c r="DJ15" s="592"/>
      <c r="DK15" s="592"/>
      <c r="DL15" s="592"/>
      <c r="DM15" s="592"/>
      <c r="DN15" s="592"/>
      <c r="DO15" s="592"/>
      <c r="DP15" s="593"/>
      <c r="DQ15" s="600">
        <v>625580</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3046380</v>
      </c>
      <c r="S16" s="592"/>
      <c r="T16" s="592"/>
      <c r="U16" s="592"/>
      <c r="V16" s="592"/>
      <c r="W16" s="592"/>
      <c r="X16" s="592"/>
      <c r="Y16" s="593"/>
      <c r="Z16" s="594">
        <v>34.299999999999997</v>
      </c>
      <c r="AA16" s="594"/>
      <c r="AB16" s="594"/>
      <c r="AC16" s="594"/>
      <c r="AD16" s="595">
        <v>2675710</v>
      </c>
      <c r="AE16" s="595"/>
      <c r="AF16" s="595"/>
      <c r="AG16" s="595"/>
      <c r="AH16" s="595"/>
      <c r="AI16" s="595"/>
      <c r="AJ16" s="595"/>
      <c r="AK16" s="595"/>
      <c r="AL16" s="596">
        <v>59.6</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123821</v>
      </c>
      <c r="CS16" s="592"/>
      <c r="CT16" s="592"/>
      <c r="CU16" s="592"/>
      <c r="CV16" s="592"/>
      <c r="CW16" s="592"/>
      <c r="CX16" s="592"/>
      <c r="CY16" s="593"/>
      <c r="CZ16" s="594">
        <v>1.6</v>
      </c>
      <c r="DA16" s="594"/>
      <c r="DB16" s="594"/>
      <c r="DC16" s="594"/>
      <c r="DD16" s="600" t="s">
        <v>110</v>
      </c>
      <c r="DE16" s="592"/>
      <c r="DF16" s="592"/>
      <c r="DG16" s="592"/>
      <c r="DH16" s="592"/>
      <c r="DI16" s="592"/>
      <c r="DJ16" s="592"/>
      <c r="DK16" s="592"/>
      <c r="DL16" s="592"/>
      <c r="DM16" s="592"/>
      <c r="DN16" s="592"/>
      <c r="DO16" s="592"/>
      <c r="DP16" s="593"/>
      <c r="DQ16" s="600">
        <v>74469</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2675710</v>
      </c>
      <c r="S17" s="592"/>
      <c r="T17" s="592"/>
      <c r="U17" s="592"/>
      <c r="V17" s="592"/>
      <c r="W17" s="592"/>
      <c r="X17" s="592"/>
      <c r="Y17" s="593"/>
      <c r="Z17" s="594">
        <v>30.1</v>
      </c>
      <c r="AA17" s="594"/>
      <c r="AB17" s="594"/>
      <c r="AC17" s="594"/>
      <c r="AD17" s="595">
        <v>2675710</v>
      </c>
      <c r="AE17" s="595"/>
      <c r="AF17" s="595"/>
      <c r="AG17" s="595"/>
      <c r="AH17" s="595"/>
      <c r="AI17" s="595"/>
      <c r="AJ17" s="595"/>
      <c r="AK17" s="595"/>
      <c r="AL17" s="596">
        <v>59.6</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682443</v>
      </c>
      <c r="CS17" s="592"/>
      <c r="CT17" s="592"/>
      <c r="CU17" s="592"/>
      <c r="CV17" s="592"/>
      <c r="CW17" s="592"/>
      <c r="CX17" s="592"/>
      <c r="CY17" s="593"/>
      <c r="CZ17" s="594">
        <v>8.8000000000000007</v>
      </c>
      <c r="DA17" s="594"/>
      <c r="DB17" s="594"/>
      <c r="DC17" s="594"/>
      <c r="DD17" s="600" t="s">
        <v>110</v>
      </c>
      <c r="DE17" s="592"/>
      <c r="DF17" s="592"/>
      <c r="DG17" s="592"/>
      <c r="DH17" s="592"/>
      <c r="DI17" s="592"/>
      <c r="DJ17" s="592"/>
      <c r="DK17" s="592"/>
      <c r="DL17" s="592"/>
      <c r="DM17" s="592"/>
      <c r="DN17" s="592"/>
      <c r="DO17" s="592"/>
      <c r="DP17" s="593"/>
      <c r="DQ17" s="600">
        <v>661931</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254707</v>
      </c>
      <c r="S18" s="592"/>
      <c r="T18" s="592"/>
      <c r="U18" s="592"/>
      <c r="V18" s="592"/>
      <c r="W18" s="592"/>
      <c r="X18" s="592"/>
      <c r="Y18" s="593"/>
      <c r="Z18" s="594">
        <v>2.9</v>
      </c>
      <c r="AA18" s="594"/>
      <c r="AB18" s="594"/>
      <c r="AC18" s="594"/>
      <c r="AD18" s="595" t="s">
        <v>110</v>
      </c>
      <c r="AE18" s="595"/>
      <c r="AF18" s="595"/>
      <c r="AG18" s="595"/>
      <c r="AH18" s="595"/>
      <c r="AI18" s="595"/>
      <c r="AJ18" s="595"/>
      <c r="AK18" s="595"/>
      <c r="AL18" s="596" t="s">
        <v>110</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115963</v>
      </c>
      <c r="S19" s="592"/>
      <c r="T19" s="592"/>
      <c r="U19" s="592"/>
      <c r="V19" s="592"/>
      <c r="W19" s="592"/>
      <c r="X19" s="592"/>
      <c r="Y19" s="593"/>
      <c r="Z19" s="594">
        <v>1.3</v>
      </c>
      <c r="AA19" s="594"/>
      <c r="AB19" s="594"/>
      <c r="AC19" s="594"/>
      <c r="AD19" s="595" t="s">
        <v>110</v>
      </c>
      <c r="AE19" s="595"/>
      <c r="AF19" s="595"/>
      <c r="AG19" s="595"/>
      <c r="AH19" s="595"/>
      <c r="AI19" s="595"/>
      <c r="AJ19" s="595"/>
      <c r="AK19" s="595"/>
      <c r="AL19" s="596" t="s">
        <v>110</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t="s">
        <v>110</v>
      </c>
      <c r="BH19" s="592"/>
      <c r="BI19" s="592"/>
      <c r="BJ19" s="592"/>
      <c r="BK19" s="592"/>
      <c r="BL19" s="592"/>
      <c r="BM19" s="592"/>
      <c r="BN19" s="593"/>
      <c r="BO19" s="594" t="s">
        <v>110</v>
      </c>
      <c r="BP19" s="594"/>
      <c r="BQ19" s="594"/>
      <c r="BR19" s="594"/>
      <c r="BS19" s="600" t="s">
        <v>110</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4837515</v>
      </c>
      <c r="S20" s="592"/>
      <c r="T20" s="592"/>
      <c r="U20" s="592"/>
      <c r="V20" s="592"/>
      <c r="W20" s="592"/>
      <c r="X20" s="592"/>
      <c r="Y20" s="593"/>
      <c r="Z20" s="594">
        <v>54.5</v>
      </c>
      <c r="AA20" s="594"/>
      <c r="AB20" s="594"/>
      <c r="AC20" s="594"/>
      <c r="AD20" s="595">
        <v>4466845</v>
      </c>
      <c r="AE20" s="595"/>
      <c r="AF20" s="595"/>
      <c r="AG20" s="595"/>
      <c r="AH20" s="595"/>
      <c r="AI20" s="595"/>
      <c r="AJ20" s="595"/>
      <c r="AK20" s="595"/>
      <c r="AL20" s="596">
        <v>99.6</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t="s">
        <v>110</v>
      </c>
      <c r="BH20" s="592"/>
      <c r="BI20" s="592"/>
      <c r="BJ20" s="592"/>
      <c r="BK20" s="592"/>
      <c r="BL20" s="592"/>
      <c r="BM20" s="592"/>
      <c r="BN20" s="593"/>
      <c r="BO20" s="594" t="s">
        <v>110</v>
      </c>
      <c r="BP20" s="594"/>
      <c r="BQ20" s="594"/>
      <c r="BR20" s="594"/>
      <c r="BS20" s="600" t="s">
        <v>110</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7786307</v>
      </c>
      <c r="CS20" s="592"/>
      <c r="CT20" s="592"/>
      <c r="CU20" s="592"/>
      <c r="CV20" s="592"/>
      <c r="CW20" s="592"/>
      <c r="CX20" s="592"/>
      <c r="CY20" s="593"/>
      <c r="CZ20" s="594">
        <v>100</v>
      </c>
      <c r="DA20" s="594"/>
      <c r="DB20" s="594"/>
      <c r="DC20" s="594"/>
      <c r="DD20" s="600">
        <v>889684</v>
      </c>
      <c r="DE20" s="592"/>
      <c r="DF20" s="592"/>
      <c r="DG20" s="592"/>
      <c r="DH20" s="592"/>
      <c r="DI20" s="592"/>
      <c r="DJ20" s="592"/>
      <c r="DK20" s="592"/>
      <c r="DL20" s="592"/>
      <c r="DM20" s="592"/>
      <c r="DN20" s="592"/>
      <c r="DO20" s="592"/>
      <c r="DP20" s="593"/>
      <c r="DQ20" s="600">
        <v>5584739</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2218</v>
      </c>
      <c r="S21" s="592"/>
      <c r="T21" s="592"/>
      <c r="U21" s="592"/>
      <c r="V21" s="592"/>
      <c r="W21" s="592"/>
      <c r="X21" s="592"/>
      <c r="Y21" s="593"/>
      <c r="Z21" s="594">
        <v>0</v>
      </c>
      <c r="AA21" s="594"/>
      <c r="AB21" s="594"/>
      <c r="AC21" s="594"/>
      <c r="AD21" s="595">
        <v>2218</v>
      </c>
      <c r="AE21" s="595"/>
      <c r="AF21" s="595"/>
      <c r="AG21" s="595"/>
      <c r="AH21" s="595"/>
      <c r="AI21" s="595"/>
      <c r="AJ21" s="595"/>
      <c r="AK21" s="595"/>
      <c r="AL21" s="596">
        <v>0</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t="s">
        <v>110</v>
      </c>
      <c r="BH21" s="592"/>
      <c r="BI21" s="592"/>
      <c r="BJ21" s="592"/>
      <c r="BK21" s="592"/>
      <c r="BL21" s="592"/>
      <c r="BM21" s="592"/>
      <c r="BN21" s="593"/>
      <c r="BO21" s="594" t="s">
        <v>110</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20687</v>
      </c>
      <c r="S22" s="592"/>
      <c r="T22" s="592"/>
      <c r="U22" s="592"/>
      <c r="V22" s="592"/>
      <c r="W22" s="592"/>
      <c r="X22" s="592"/>
      <c r="Y22" s="593"/>
      <c r="Z22" s="594">
        <v>0.2</v>
      </c>
      <c r="AA22" s="594"/>
      <c r="AB22" s="594"/>
      <c r="AC22" s="594"/>
      <c r="AD22" s="595" t="s">
        <v>110</v>
      </c>
      <c r="AE22" s="595"/>
      <c r="AF22" s="595"/>
      <c r="AG22" s="595"/>
      <c r="AH22" s="595"/>
      <c r="AI22" s="595"/>
      <c r="AJ22" s="595"/>
      <c r="AK22" s="595"/>
      <c r="AL22" s="596" t="s">
        <v>110</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78823</v>
      </c>
      <c r="S23" s="592"/>
      <c r="T23" s="592"/>
      <c r="U23" s="592"/>
      <c r="V23" s="592"/>
      <c r="W23" s="592"/>
      <c r="X23" s="592"/>
      <c r="Y23" s="593"/>
      <c r="Z23" s="594">
        <v>0.9</v>
      </c>
      <c r="AA23" s="594"/>
      <c r="AB23" s="594"/>
      <c r="AC23" s="594"/>
      <c r="AD23" s="595">
        <v>5749</v>
      </c>
      <c r="AE23" s="595"/>
      <c r="AF23" s="595"/>
      <c r="AG23" s="595"/>
      <c r="AH23" s="595"/>
      <c r="AI23" s="595"/>
      <c r="AJ23" s="595"/>
      <c r="AK23" s="595"/>
      <c r="AL23" s="596">
        <v>0.1</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t="s">
        <v>110</v>
      </c>
      <c r="BH23" s="592"/>
      <c r="BI23" s="592"/>
      <c r="BJ23" s="592"/>
      <c r="BK23" s="592"/>
      <c r="BL23" s="592"/>
      <c r="BM23" s="592"/>
      <c r="BN23" s="593"/>
      <c r="BO23" s="594" t="s">
        <v>110</v>
      </c>
      <c r="BP23" s="594"/>
      <c r="BQ23" s="594"/>
      <c r="BR23" s="594"/>
      <c r="BS23" s="600" t="s">
        <v>110</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10221</v>
      </c>
      <c r="S24" s="592"/>
      <c r="T24" s="592"/>
      <c r="U24" s="592"/>
      <c r="V24" s="592"/>
      <c r="W24" s="592"/>
      <c r="X24" s="592"/>
      <c r="Y24" s="593"/>
      <c r="Z24" s="594">
        <v>0.1</v>
      </c>
      <c r="AA24" s="594"/>
      <c r="AB24" s="594"/>
      <c r="AC24" s="594"/>
      <c r="AD24" s="595" t="s">
        <v>110</v>
      </c>
      <c r="AE24" s="595"/>
      <c r="AF24" s="595"/>
      <c r="AG24" s="595"/>
      <c r="AH24" s="595"/>
      <c r="AI24" s="595"/>
      <c r="AJ24" s="595"/>
      <c r="AK24" s="595"/>
      <c r="AL24" s="596" t="s">
        <v>110</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2829609</v>
      </c>
      <c r="CS24" s="581"/>
      <c r="CT24" s="581"/>
      <c r="CU24" s="581"/>
      <c r="CV24" s="581"/>
      <c r="CW24" s="581"/>
      <c r="CX24" s="581"/>
      <c r="CY24" s="582"/>
      <c r="CZ24" s="618">
        <v>36.299999999999997</v>
      </c>
      <c r="DA24" s="619"/>
      <c r="DB24" s="619"/>
      <c r="DC24" s="620"/>
      <c r="DD24" s="617">
        <v>2209970</v>
      </c>
      <c r="DE24" s="581"/>
      <c r="DF24" s="581"/>
      <c r="DG24" s="581"/>
      <c r="DH24" s="581"/>
      <c r="DI24" s="581"/>
      <c r="DJ24" s="581"/>
      <c r="DK24" s="582"/>
      <c r="DL24" s="617">
        <v>2199941</v>
      </c>
      <c r="DM24" s="581"/>
      <c r="DN24" s="581"/>
      <c r="DO24" s="581"/>
      <c r="DP24" s="581"/>
      <c r="DQ24" s="581"/>
      <c r="DR24" s="581"/>
      <c r="DS24" s="581"/>
      <c r="DT24" s="581"/>
      <c r="DU24" s="581"/>
      <c r="DV24" s="582"/>
      <c r="DW24" s="585">
        <v>45.9</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1097080</v>
      </c>
      <c r="S25" s="592"/>
      <c r="T25" s="592"/>
      <c r="U25" s="592"/>
      <c r="V25" s="592"/>
      <c r="W25" s="592"/>
      <c r="X25" s="592"/>
      <c r="Y25" s="593"/>
      <c r="Z25" s="594">
        <v>12.4</v>
      </c>
      <c r="AA25" s="594"/>
      <c r="AB25" s="594"/>
      <c r="AC25" s="594"/>
      <c r="AD25" s="595" t="s">
        <v>110</v>
      </c>
      <c r="AE25" s="595"/>
      <c r="AF25" s="595"/>
      <c r="AG25" s="595"/>
      <c r="AH25" s="595"/>
      <c r="AI25" s="595"/>
      <c r="AJ25" s="595"/>
      <c r="AK25" s="595"/>
      <c r="AL25" s="596" t="s">
        <v>110</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1294149</v>
      </c>
      <c r="CS25" s="623"/>
      <c r="CT25" s="623"/>
      <c r="CU25" s="623"/>
      <c r="CV25" s="623"/>
      <c r="CW25" s="623"/>
      <c r="CX25" s="623"/>
      <c r="CY25" s="624"/>
      <c r="CZ25" s="625">
        <v>16.600000000000001</v>
      </c>
      <c r="DA25" s="626"/>
      <c r="DB25" s="626"/>
      <c r="DC25" s="627"/>
      <c r="DD25" s="600">
        <v>1220381</v>
      </c>
      <c r="DE25" s="623"/>
      <c r="DF25" s="623"/>
      <c r="DG25" s="623"/>
      <c r="DH25" s="623"/>
      <c r="DI25" s="623"/>
      <c r="DJ25" s="623"/>
      <c r="DK25" s="624"/>
      <c r="DL25" s="600">
        <v>1210352</v>
      </c>
      <c r="DM25" s="623"/>
      <c r="DN25" s="623"/>
      <c r="DO25" s="623"/>
      <c r="DP25" s="623"/>
      <c r="DQ25" s="623"/>
      <c r="DR25" s="623"/>
      <c r="DS25" s="623"/>
      <c r="DT25" s="623"/>
      <c r="DU25" s="623"/>
      <c r="DV25" s="624"/>
      <c r="DW25" s="596">
        <v>25.3</v>
      </c>
      <c r="DX25" s="621"/>
      <c r="DY25" s="621"/>
      <c r="DZ25" s="621"/>
      <c r="EA25" s="621"/>
      <c r="EB25" s="621"/>
      <c r="EC25" s="622"/>
    </row>
    <row r="26" spans="2:133" ht="11.25" customHeight="1">
      <c r="B26" s="628" t="s">
        <v>274</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787444</v>
      </c>
      <c r="CS26" s="592"/>
      <c r="CT26" s="592"/>
      <c r="CU26" s="592"/>
      <c r="CV26" s="592"/>
      <c r="CW26" s="592"/>
      <c r="CX26" s="592"/>
      <c r="CY26" s="593"/>
      <c r="CZ26" s="625">
        <v>10.1</v>
      </c>
      <c r="DA26" s="626"/>
      <c r="DB26" s="626"/>
      <c r="DC26" s="627"/>
      <c r="DD26" s="600">
        <v>720065</v>
      </c>
      <c r="DE26" s="592"/>
      <c r="DF26" s="592"/>
      <c r="DG26" s="592"/>
      <c r="DH26" s="592"/>
      <c r="DI26" s="592"/>
      <c r="DJ26" s="592"/>
      <c r="DK26" s="593"/>
      <c r="DL26" s="600" t="s">
        <v>207</v>
      </c>
      <c r="DM26" s="592"/>
      <c r="DN26" s="592"/>
      <c r="DO26" s="592"/>
      <c r="DP26" s="592"/>
      <c r="DQ26" s="592"/>
      <c r="DR26" s="592"/>
      <c r="DS26" s="592"/>
      <c r="DT26" s="592"/>
      <c r="DU26" s="592"/>
      <c r="DV26" s="593"/>
      <c r="DW26" s="596" t="s">
        <v>207</v>
      </c>
      <c r="DX26" s="621"/>
      <c r="DY26" s="621"/>
      <c r="DZ26" s="621"/>
      <c r="EA26" s="621"/>
      <c r="EB26" s="621"/>
      <c r="EC26" s="622"/>
    </row>
    <row r="27" spans="2:133" ht="11.25" customHeight="1">
      <c r="B27" s="588" t="s">
        <v>277</v>
      </c>
      <c r="C27" s="589"/>
      <c r="D27" s="589"/>
      <c r="E27" s="589"/>
      <c r="F27" s="589"/>
      <c r="G27" s="589"/>
      <c r="H27" s="589"/>
      <c r="I27" s="589"/>
      <c r="J27" s="589"/>
      <c r="K27" s="589"/>
      <c r="L27" s="589"/>
      <c r="M27" s="589"/>
      <c r="N27" s="589"/>
      <c r="O27" s="589"/>
      <c r="P27" s="589"/>
      <c r="Q27" s="590"/>
      <c r="R27" s="591">
        <v>426872</v>
      </c>
      <c r="S27" s="592"/>
      <c r="T27" s="592"/>
      <c r="U27" s="592"/>
      <c r="V27" s="592"/>
      <c r="W27" s="592"/>
      <c r="X27" s="592"/>
      <c r="Y27" s="593"/>
      <c r="Z27" s="594">
        <v>4.8</v>
      </c>
      <c r="AA27" s="594"/>
      <c r="AB27" s="594"/>
      <c r="AC27" s="594"/>
      <c r="AD27" s="595" t="s">
        <v>110</v>
      </c>
      <c r="AE27" s="595"/>
      <c r="AF27" s="595"/>
      <c r="AG27" s="595"/>
      <c r="AH27" s="595"/>
      <c r="AI27" s="595"/>
      <c r="AJ27" s="595"/>
      <c r="AK27" s="595"/>
      <c r="AL27" s="596" t="s">
        <v>110</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1458462</v>
      </c>
      <c r="BH27" s="592"/>
      <c r="BI27" s="592"/>
      <c r="BJ27" s="592"/>
      <c r="BK27" s="592"/>
      <c r="BL27" s="592"/>
      <c r="BM27" s="592"/>
      <c r="BN27" s="593"/>
      <c r="BO27" s="594">
        <v>100</v>
      </c>
      <c r="BP27" s="594"/>
      <c r="BQ27" s="594"/>
      <c r="BR27" s="594"/>
      <c r="BS27" s="600" t="s">
        <v>110</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853017</v>
      </c>
      <c r="CS27" s="623"/>
      <c r="CT27" s="623"/>
      <c r="CU27" s="623"/>
      <c r="CV27" s="623"/>
      <c r="CW27" s="623"/>
      <c r="CX27" s="623"/>
      <c r="CY27" s="624"/>
      <c r="CZ27" s="625">
        <v>11</v>
      </c>
      <c r="DA27" s="626"/>
      <c r="DB27" s="626"/>
      <c r="DC27" s="627"/>
      <c r="DD27" s="600">
        <v>327658</v>
      </c>
      <c r="DE27" s="623"/>
      <c r="DF27" s="623"/>
      <c r="DG27" s="623"/>
      <c r="DH27" s="623"/>
      <c r="DI27" s="623"/>
      <c r="DJ27" s="623"/>
      <c r="DK27" s="624"/>
      <c r="DL27" s="600">
        <v>327658</v>
      </c>
      <c r="DM27" s="623"/>
      <c r="DN27" s="623"/>
      <c r="DO27" s="623"/>
      <c r="DP27" s="623"/>
      <c r="DQ27" s="623"/>
      <c r="DR27" s="623"/>
      <c r="DS27" s="623"/>
      <c r="DT27" s="623"/>
      <c r="DU27" s="623"/>
      <c r="DV27" s="624"/>
      <c r="DW27" s="596">
        <v>6.8</v>
      </c>
      <c r="DX27" s="621"/>
      <c r="DY27" s="621"/>
      <c r="DZ27" s="621"/>
      <c r="EA27" s="621"/>
      <c r="EB27" s="621"/>
      <c r="EC27" s="622"/>
    </row>
    <row r="28" spans="2:133" ht="11.25" customHeight="1">
      <c r="B28" s="588" t="s">
        <v>280</v>
      </c>
      <c r="C28" s="589"/>
      <c r="D28" s="589"/>
      <c r="E28" s="589"/>
      <c r="F28" s="589"/>
      <c r="G28" s="589"/>
      <c r="H28" s="589"/>
      <c r="I28" s="589"/>
      <c r="J28" s="589"/>
      <c r="K28" s="589"/>
      <c r="L28" s="589"/>
      <c r="M28" s="589"/>
      <c r="N28" s="589"/>
      <c r="O28" s="589"/>
      <c r="P28" s="589"/>
      <c r="Q28" s="590"/>
      <c r="R28" s="591">
        <v>27840</v>
      </c>
      <c r="S28" s="592"/>
      <c r="T28" s="592"/>
      <c r="U28" s="592"/>
      <c r="V28" s="592"/>
      <c r="W28" s="592"/>
      <c r="X28" s="592"/>
      <c r="Y28" s="593"/>
      <c r="Z28" s="594">
        <v>0.3</v>
      </c>
      <c r="AA28" s="594"/>
      <c r="AB28" s="594"/>
      <c r="AC28" s="594"/>
      <c r="AD28" s="595">
        <v>10809</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682443</v>
      </c>
      <c r="CS28" s="592"/>
      <c r="CT28" s="592"/>
      <c r="CU28" s="592"/>
      <c r="CV28" s="592"/>
      <c r="CW28" s="592"/>
      <c r="CX28" s="592"/>
      <c r="CY28" s="593"/>
      <c r="CZ28" s="625">
        <v>8.8000000000000007</v>
      </c>
      <c r="DA28" s="626"/>
      <c r="DB28" s="626"/>
      <c r="DC28" s="627"/>
      <c r="DD28" s="600">
        <v>661931</v>
      </c>
      <c r="DE28" s="592"/>
      <c r="DF28" s="592"/>
      <c r="DG28" s="592"/>
      <c r="DH28" s="592"/>
      <c r="DI28" s="592"/>
      <c r="DJ28" s="592"/>
      <c r="DK28" s="593"/>
      <c r="DL28" s="600">
        <v>661931</v>
      </c>
      <c r="DM28" s="592"/>
      <c r="DN28" s="592"/>
      <c r="DO28" s="592"/>
      <c r="DP28" s="592"/>
      <c r="DQ28" s="592"/>
      <c r="DR28" s="592"/>
      <c r="DS28" s="592"/>
      <c r="DT28" s="592"/>
      <c r="DU28" s="592"/>
      <c r="DV28" s="593"/>
      <c r="DW28" s="596">
        <v>13.8</v>
      </c>
      <c r="DX28" s="621"/>
      <c r="DY28" s="621"/>
      <c r="DZ28" s="621"/>
      <c r="EA28" s="621"/>
      <c r="EB28" s="621"/>
      <c r="EC28" s="622"/>
    </row>
    <row r="29" spans="2:133" ht="11.25" customHeight="1">
      <c r="B29" s="588" t="s">
        <v>282</v>
      </c>
      <c r="C29" s="589"/>
      <c r="D29" s="589"/>
      <c r="E29" s="589"/>
      <c r="F29" s="589"/>
      <c r="G29" s="589"/>
      <c r="H29" s="589"/>
      <c r="I29" s="589"/>
      <c r="J29" s="589"/>
      <c r="K29" s="589"/>
      <c r="L29" s="589"/>
      <c r="M29" s="589"/>
      <c r="N29" s="589"/>
      <c r="O29" s="589"/>
      <c r="P29" s="589"/>
      <c r="Q29" s="590"/>
      <c r="R29" s="591">
        <v>3533</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682443</v>
      </c>
      <c r="CS29" s="623"/>
      <c r="CT29" s="623"/>
      <c r="CU29" s="623"/>
      <c r="CV29" s="623"/>
      <c r="CW29" s="623"/>
      <c r="CX29" s="623"/>
      <c r="CY29" s="624"/>
      <c r="CZ29" s="625">
        <v>8.8000000000000007</v>
      </c>
      <c r="DA29" s="626"/>
      <c r="DB29" s="626"/>
      <c r="DC29" s="627"/>
      <c r="DD29" s="600">
        <v>661931</v>
      </c>
      <c r="DE29" s="623"/>
      <c r="DF29" s="623"/>
      <c r="DG29" s="623"/>
      <c r="DH29" s="623"/>
      <c r="DI29" s="623"/>
      <c r="DJ29" s="623"/>
      <c r="DK29" s="624"/>
      <c r="DL29" s="600">
        <v>661931</v>
      </c>
      <c r="DM29" s="623"/>
      <c r="DN29" s="623"/>
      <c r="DO29" s="623"/>
      <c r="DP29" s="623"/>
      <c r="DQ29" s="623"/>
      <c r="DR29" s="623"/>
      <c r="DS29" s="623"/>
      <c r="DT29" s="623"/>
      <c r="DU29" s="623"/>
      <c r="DV29" s="624"/>
      <c r="DW29" s="596">
        <v>13.8</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1081990</v>
      </c>
      <c r="S30" s="592"/>
      <c r="T30" s="592"/>
      <c r="U30" s="592"/>
      <c r="V30" s="592"/>
      <c r="W30" s="592"/>
      <c r="X30" s="592"/>
      <c r="Y30" s="593"/>
      <c r="Z30" s="594">
        <v>12.2</v>
      </c>
      <c r="AA30" s="594"/>
      <c r="AB30" s="594"/>
      <c r="AC30" s="594"/>
      <c r="AD30" s="595" t="s">
        <v>110</v>
      </c>
      <c r="AE30" s="595"/>
      <c r="AF30" s="595"/>
      <c r="AG30" s="595"/>
      <c r="AH30" s="595"/>
      <c r="AI30" s="595"/>
      <c r="AJ30" s="595"/>
      <c r="AK30" s="595"/>
      <c r="AL30" s="596" t="s">
        <v>110</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98.1</v>
      </c>
      <c r="BH30" s="650"/>
      <c r="BI30" s="650"/>
      <c r="BJ30" s="650"/>
      <c r="BK30" s="650"/>
      <c r="BL30" s="650"/>
      <c r="BM30" s="586">
        <v>93.1</v>
      </c>
      <c r="BN30" s="650"/>
      <c r="BO30" s="650"/>
      <c r="BP30" s="650"/>
      <c r="BQ30" s="651"/>
      <c r="BR30" s="649">
        <v>97.7</v>
      </c>
      <c r="BS30" s="650"/>
      <c r="BT30" s="650"/>
      <c r="BU30" s="650"/>
      <c r="BV30" s="650"/>
      <c r="BW30" s="650"/>
      <c r="BX30" s="586">
        <v>92.1</v>
      </c>
      <c r="BY30" s="650"/>
      <c r="BZ30" s="650"/>
      <c r="CA30" s="650"/>
      <c r="CB30" s="651"/>
      <c r="CD30" s="654"/>
      <c r="CE30" s="655"/>
      <c r="CF30" s="605" t="s">
        <v>290</v>
      </c>
      <c r="CG30" s="606"/>
      <c r="CH30" s="606"/>
      <c r="CI30" s="606"/>
      <c r="CJ30" s="606"/>
      <c r="CK30" s="606"/>
      <c r="CL30" s="606"/>
      <c r="CM30" s="606"/>
      <c r="CN30" s="606"/>
      <c r="CO30" s="606"/>
      <c r="CP30" s="606"/>
      <c r="CQ30" s="607"/>
      <c r="CR30" s="591">
        <v>600159</v>
      </c>
      <c r="CS30" s="592"/>
      <c r="CT30" s="592"/>
      <c r="CU30" s="592"/>
      <c r="CV30" s="592"/>
      <c r="CW30" s="592"/>
      <c r="CX30" s="592"/>
      <c r="CY30" s="593"/>
      <c r="CZ30" s="625">
        <v>7.7</v>
      </c>
      <c r="DA30" s="626"/>
      <c r="DB30" s="626"/>
      <c r="DC30" s="627"/>
      <c r="DD30" s="600">
        <v>583971</v>
      </c>
      <c r="DE30" s="592"/>
      <c r="DF30" s="592"/>
      <c r="DG30" s="592"/>
      <c r="DH30" s="592"/>
      <c r="DI30" s="592"/>
      <c r="DJ30" s="592"/>
      <c r="DK30" s="593"/>
      <c r="DL30" s="600">
        <v>583971</v>
      </c>
      <c r="DM30" s="592"/>
      <c r="DN30" s="592"/>
      <c r="DO30" s="592"/>
      <c r="DP30" s="592"/>
      <c r="DQ30" s="592"/>
      <c r="DR30" s="592"/>
      <c r="DS30" s="592"/>
      <c r="DT30" s="592"/>
      <c r="DU30" s="592"/>
      <c r="DV30" s="593"/>
      <c r="DW30" s="596">
        <v>12.2</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405824</v>
      </c>
      <c r="S31" s="592"/>
      <c r="T31" s="592"/>
      <c r="U31" s="592"/>
      <c r="V31" s="592"/>
      <c r="W31" s="592"/>
      <c r="X31" s="592"/>
      <c r="Y31" s="593"/>
      <c r="Z31" s="594">
        <v>4.5999999999999996</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98.3</v>
      </c>
      <c r="BH31" s="623"/>
      <c r="BI31" s="623"/>
      <c r="BJ31" s="623"/>
      <c r="BK31" s="623"/>
      <c r="BL31" s="623"/>
      <c r="BM31" s="597">
        <v>94.6</v>
      </c>
      <c r="BN31" s="647"/>
      <c r="BO31" s="647"/>
      <c r="BP31" s="647"/>
      <c r="BQ31" s="648"/>
      <c r="BR31" s="646">
        <v>97.8</v>
      </c>
      <c r="BS31" s="623"/>
      <c r="BT31" s="623"/>
      <c r="BU31" s="623"/>
      <c r="BV31" s="623"/>
      <c r="BW31" s="623"/>
      <c r="BX31" s="597">
        <v>93.9</v>
      </c>
      <c r="BY31" s="647"/>
      <c r="BZ31" s="647"/>
      <c r="CA31" s="647"/>
      <c r="CB31" s="648"/>
      <c r="CD31" s="654"/>
      <c r="CE31" s="655"/>
      <c r="CF31" s="605" t="s">
        <v>294</v>
      </c>
      <c r="CG31" s="606"/>
      <c r="CH31" s="606"/>
      <c r="CI31" s="606"/>
      <c r="CJ31" s="606"/>
      <c r="CK31" s="606"/>
      <c r="CL31" s="606"/>
      <c r="CM31" s="606"/>
      <c r="CN31" s="606"/>
      <c r="CO31" s="606"/>
      <c r="CP31" s="606"/>
      <c r="CQ31" s="607"/>
      <c r="CR31" s="591">
        <v>82284</v>
      </c>
      <c r="CS31" s="623"/>
      <c r="CT31" s="623"/>
      <c r="CU31" s="623"/>
      <c r="CV31" s="623"/>
      <c r="CW31" s="623"/>
      <c r="CX31" s="623"/>
      <c r="CY31" s="624"/>
      <c r="CZ31" s="625">
        <v>1.1000000000000001</v>
      </c>
      <c r="DA31" s="626"/>
      <c r="DB31" s="626"/>
      <c r="DC31" s="627"/>
      <c r="DD31" s="600">
        <v>77960</v>
      </c>
      <c r="DE31" s="623"/>
      <c r="DF31" s="623"/>
      <c r="DG31" s="623"/>
      <c r="DH31" s="623"/>
      <c r="DI31" s="623"/>
      <c r="DJ31" s="623"/>
      <c r="DK31" s="624"/>
      <c r="DL31" s="600">
        <v>77960</v>
      </c>
      <c r="DM31" s="623"/>
      <c r="DN31" s="623"/>
      <c r="DO31" s="623"/>
      <c r="DP31" s="623"/>
      <c r="DQ31" s="623"/>
      <c r="DR31" s="623"/>
      <c r="DS31" s="623"/>
      <c r="DT31" s="623"/>
      <c r="DU31" s="623"/>
      <c r="DV31" s="624"/>
      <c r="DW31" s="596">
        <v>1.6</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278784</v>
      </c>
      <c r="S32" s="592"/>
      <c r="T32" s="592"/>
      <c r="U32" s="592"/>
      <c r="V32" s="592"/>
      <c r="W32" s="592"/>
      <c r="X32" s="592"/>
      <c r="Y32" s="593"/>
      <c r="Z32" s="594">
        <v>3.1</v>
      </c>
      <c r="AA32" s="594"/>
      <c r="AB32" s="594"/>
      <c r="AC32" s="594"/>
      <c r="AD32" s="595">
        <v>106</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97.6</v>
      </c>
      <c r="BH32" s="659"/>
      <c r="BI32" s="659"/>
      <c r="BJ32" s="659"/>
      <c r="BK32" s="659"/>
      <c r="BL32" s="659"/>
      <c r="BM32" s="660">
        <v>90.6</v>
      </c>
      <c r="BN32" s="659"/>
      <c r="BO32" s="659"/>
      <c r="BP32" s="659"/>
      <c r="BQ32" s="661"/>
      <c r="BR32" s="658">
        <v>97.2</v>
      </c>
      <c r="BS32" s="659"/>
      <c r="BT32" s="659"/>
      <c r="BU32" s="659"/>
      <c r="BV32" s="659"/>
      <c r="BW32" s="659"/>
      <c r="BX32" s="660">
        <v>89.4</v>
      </c>
      <c r="BY32" s="659"/>
      <c r="BZ32" s="659"/>
      <c r="CA32" s="659"/>
      <c r="CB32" s="661"/>
      <c r="CD32" s="656"/>
      <c r="CE32" s="657"/>
      <c r="CF32" s="605" t="s">
        <v>297</v>
      </c>
      <c r="CG32" s="606"/>
      <c r="CH32" s="606"/>
      <c r="CI32" s="606"/>
      <c r="CJ32" s="606"/>
      <c r="CK32" s="606"/>
      <c r="CL32" s="606"/>
      <c r="CM32" s="606"/>
      <c r="CN32" s="606"/>
      <c r="CO32" s="606"/>
      <c r="CP32" s="606"/>
      <c r="CQ32" s="607"/>
      <c r="CR32" s="591" t="s">
        <v>110</v>
      </c>
      <c r="CS32" s="592"/>
      <c r="CT32" s="592"/>
      <c r="CU32" s="592"/>
      <c r="CV32" s="592"/>
      <c r="CW32" s="592"/>
      <c r="CX32" s="592"/>
      <c r="CY32" s="593"/>
      <c r="CZ32" s="625" t="s">
        <v>110</v>
      </c>
      <c r="DA32" s="626"/>
      <c r="DB32" s="626"/>
      <c r="DC32" s="627"/>
      <c r="DD32" s="600" t="s">
        <v>110</v>
      </c>
      <c r="DE32" s="592"/>
      <c r="DF32" s="592"/>
      <c r="DG32" s="592"/>
      <c r="DH32" s="592"/>
      <c r="DI32" s="592"/>
      <c r="DJ32" s="592"/>
      <c r="DK32" s="593"/>
      <c r="DL32" s="600" t="s">
        <v>110</v>
      </c>
      <c r="DM32" s="592"/>
      <c r="DN32" s="592"/>
      <c r="DO32" s="592"/>
      <c r="DP32" s="592"/>
      <c r="DQ32" s="592"/>
      <c r="DR32" s="592"/>
      <c r="DS32" s="592"/>
      <c r="DT32" s="592"/>
      <c r="DU32" s="592"/>
      <c r="DV32" s="593"/>
      <c r="DW32" s="596" t="s">
        <v>110</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611800</v>
      </c>
      <c r="S33" s="592"/>
      <c r="T33" s="592"/>
      <c r="U33" s="592"/>
      <c r="V33" s="592"/>
      <c r="W33" s="592"/>
      <c r="X33" s="592"/>
      <c r="Y33" s="593"/>
      <c r="Z33" s="594">
        <v>6.9</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3944125</v>
      </c>
      <c r="CS33" s="623"/>
      <c r="CT33" s="623"/>
      <c r="CU33" s="623"/>
      <c r="CV33" s="623"/>
      <c r="CW33" s="623"/>
      <c r="CX33" s="623"/>
      <c r="CY33" s="624"/>
      <c r="CZ33" s="625">
        <v>50.7</v>
      </c>
      <c r="DA33" s="626"/>
      <c r="DB33" s="626"/>
      <c r="DC33" s="627"/>
      <c r="DD33" s="600">
        <v>3164287</v>
      </c>
      <c r="DE33" s="623"/>
      <c r="DF33" s="623"/>
      <c r="DG33" s="623"/>
      <c r="DH33" s="623"/>
      <c r="DI33" s="623"/>
      <c r="DJ33" s="623"/>
      <c r="DK33" s="624"/>
      <c r="DL33" s="600">
        <v>2317952</v>
      </c>
      <c r="DM33" s="623"/>
      <c r="DN33" s="623"/>
      <c r="DO33" s="623"/>
      <c r="DP33" s="623"/>
      <c r="DQ33" s="623"/>
      <c r="DR33" s="623"/>
      <c r="DS33" s="623"/>
      <c r="DT33" s="623"/>
      <c r="DU33" s="623"/>
      <c r="DV33" s="624"/>
      <c r="DW33" s="596">
        <v>48.4</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870051</v>
      </c>
      <c r="CS34" s="592"/>
      <c r="CT34" s="592"/>
      <c r="CU34" s="592"/>
      <c r="CV34" s="592"/>
      <c r="CW34" s="592"/>
      <c r="CX34" s="592"/>
      <c r="CY34" s="593"/>
      <c r="CZ34" s="625">
        <v>11.2</v>
      </c>
      <c r="DA34" s="626"/>
      <c r="DB34" s="626"/>
      <c r="DC34" s="627"/>
      <c r="DD34" s="600">
        <v>689524</v>
      </c>
      <c r="DE34" s="592"/>
      <c r="DF34" s="592"/>
      <c r="DG34" s="592"/>
      <c r="DH34" s="592"/>
      <c r="DI34" s="592"/>
      <c r="DJ34" s="592"/>
      <c r="DK34" s="593"/>
      <c r="DL34" s="600">
        <v>492855</v>
      </c>
      <c r="DM34" s="592"/>
      <c r="DN34" s="592"/>
      <c r="DO34" s="592"/>
      <c r="DP34" s="592"/>
      <c r="DQ34" s="592"/>
      <c r="DR34" s="592"/>
      <c r="DS34" s="592"/>
      <c r="DT34" s="592"/>
      <c r="DU34" s="592"/>
      <c r="DV34" s="593"/>
      <c r="DW34" s="596">
        <v>10.3</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304000</v>
      </c>
      <c r="S35" s="592"/>
      <c r="T35" s="592"/>
      <c r="U35" s="592"/>
      <c r="V35" s="592"/>
      <c r="W35" s="592"/>
      <c r="X35" s="592"/>
      <c r="Y35" s="593"/>
      <c r="Z35" s="594">
        <v>3.4</v>
      </c>
      <c r="AA35" s="594"/>
      <c r="AB35" s="594"/>
      <c r="AC35" s="594"/>
      <c r="AD35" s="595" t="s">
        <v>110</v>
      </c>
      <c r="AE35" s="595"/>
      <c r="AF35" s="595"/>
      <c r="AG35" s="595"/>
      <c r="AH35" s="595"/>
      <c r="AI35" s="595"/>
      <c r="AJ35" s="595"/>
      <c r="AK35" s="595"/>
      <c r="AL35" s="596" t="s">
        <v>110</v>
      </c>
      <c r="AM35" s="597"/>
      <c r="AN35" s="597"/>
      <c r="AO35" s="598"/>
      <c r="AP35" s="186"/>
      <c r="AQ35" s="602" t="s">
        <v>305</v>
      </c>
      <c r="AR35" s="603"/>
      <c r="AS35" s="603"/>
      <c r="AT35" s="603"/>
      <c r="AU35" s="603"/>
      <c r="AV35" s="603"/>
      <c r="AW35" s="603"/>
      <c r="AX35" s="603"/>
      <c r="AY35" s="604"/>
      <c r="AZ35" s="580">
        <v>1251815</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75839</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116501</v>
      </c>
      <c r="CS35" s="623"/>
      <c r="CT35" s="623"/>
      <c r="CU35" s="623"/>
      <c r="CV35" s="623"/>
      <c r="CW35" s="623"/>
      <c r="CX35" s="623"/>
      <c r="CY35" s="624"/>
      <c r="CZ35" s="625">
        <v>1.5</v>
      </c>
      <c r="DA35" s="626"/>
      <c r="DB35" s="626"/>
      <c r="DC35" s="627"/>
      <c r="DD35" s="600">
        <v>101647</v>
      </c>
      <c r="DE35" s="623"/>
      <c r="DF35" s="623"/>
      <c r="DG35" s="623"/>
      <c r="DH35" s="623"/>
      <c r="DI35" s="623"/>
      <c r="DJ35" s="623"/>
      <c r="DK35" s="624"/>
      <c r="DL35" s="600">
        <v>93683</v>
      </c>
      <c r="DM35" s="623"/>
      <c r="DN35" s="623"/>
      <c r="DO35" s="623"/>
      <c r="DP35" s="623"/>
      <c r="DQ35" s="623"/>
      <c r="DR35" s="623"/>
      <c r="DS35" s="623"/>
      <c r="DT35" s="623"/>
      <c r="DU35" s="623"/>
      <c r="DV35" s="624"/>
      <c r="DW35" s="596">
        <v>2</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8883187</v>
      </c>
      <c r="S36" s="664"/>
      <c r="T36" s="664"/>
      <c r="U36" s="664"/>
      <c r="V36" s="664"/>
      <c r="W36" s="664"/>
      <c r="X36" s="664"/>
      <c r="Y36" s="665"/>
      <c r="Z36" s="666">
        <v>100</v>
      </c>
      <c r="AA36" s="666"/>
      <c r="AB36" s="666"/>
      <c r="AC36" s="666"/>
      <c r="AD36" s="667">
        <v>4485727</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376993</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68490</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1204800</v>
      </c>
      <c r="CS36" s="592"/>
      <c r="CT36" s="592"/>
      <c r="CU36" s="592"/>
      <c r="CV36" s="592"/>
      <c r="CW36" s="592"/>
      <c r="CX36" s="592"/>
      <c r="CY36" s="593"/>
      <c r="CZ36" s="625">
        <v>15.5</v>
      </c>
      <c r="DA36" s="626"/>
      <c r="DB36" s="626"/>
      <c r="DC36" s="627"/>
      <c r="DD36" s="600">
        <v>1120923</v>
      </c>
      <c r="DE36" s="592"/>
      <c r="DF36" s="592"/>
      <c r="DG36" s="592"/>
      <c r="DH36" s="592"/>
      <c r="DI36" s="592"/>
      <c r="DJ36" s="592"/>
      <c r="DK36" s="593"/>
      <c r="DL36" s="600">
        <v>973141</v>
      </c>
      <c r="DM36" s="592"/>
      <c r="DN36" s="592"/>
      <c r="DO36" s="592"/>
      <c r="DP36" s="592"/>
      <c r="DQ36" s="592"/>
      <c r="DR36" s="592"/>
      <c r="DS36" s="592"/>
      <c r="DT36" s="592"/>
      <c r="DU36" s="592"/>
      <c r="DV36" s="593"/>
      <c r="DW36" s="596">
        <v>20.3</v>
      </c>
      <c r="DX36" s="621"/>
      <c r="DY36" s="621"/>
      <c r="DZ36" s="621"/>
      <c r="EA36" s="621"/>
      <c r="EB36" s="621"/>
      <c r="EC36" s="622"/>
    </row>
    <row r="37" spans="2:133" ht="11.25" customHeight="1">
      <c r="AQ37" s="670" t="s">
        <v>312</v>
      </c>
      <c r="AR37" s="671"/>
      <c r="AS37" s="671"/>
      <c r="AT37" s="671"/>
      <c r="AU37" s="671"/>
      <c r="AV37" s="671"/>
      <c r="AW37" s="671"/>
      <c r="AX37" s="671"/>
      <c r="AY37" s="672"/>
      <c r="AZ37" s="591">
        <v>233719</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2979</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645269</v>
      </c>
      <c r="CS37" s="623"/>
      <c r="CT37" s="623"/>
      <c r="CU37" s="623"/>
      <c r="CV37" s="623"/>
      <c r="CW37" s="623"/>
      <c r="CX37" s="623"/>
      <c r="CY37" s="624"/>
      <c r="CZ37" s="625">
        <v>8.3000000000000007</v>
      </c>
      <c r="DA37" s="626"/>
      <c r="DB37" s="626"/>
      <c r="DC37" s="627"/>
      <c r="DD37" s="600">
        <v>645269</v>
      </c>
      <c r="DE37" s="623"/>
      <c r="DF37" s="623"/>
      <c r="DG37" s="623"/>
      <c r="DH37" s="623"/>
      <c r="DI37" s="623"/>
      <c r="DJ37" s="623"/>
      <c r="DK37" s="624"/>
      <c r="DL37" s="600">
        <v>591674</v>
      </c>
      <c r="DM37" s="623"/>
      <c r="DN37" s="623"/>
      <c r="DO37" s="623"/>
      <c r="DP37" s="623"/>
      <c r="DQ37" s="623"/>
      <c r="DR37" s="623"/>
      <c r="DS37" s="623"/>
      <c r="DT37" s="623"/>
      <c r="DU37" s="623"/>
      <c r="DV37" s="624"/>
      <c r="DW37" s="596">
        <v>12.4</v>
      </c>
      <c r="DX37" s="621"/>
      <c r="DY37" s="621"/>
      <c r="DZ37" s="621"/>
      <c r="EA37" s="621"/>
      <c r="EB37" s="621"/>
      <c r="EC37" s="622"/>
    </row>
    <row r="38" spans="2:133" ht="11.25" customHeight="1">
      <c r="AQ38" s="670" t="s">
        <v>315</v>
      </c>
      <c r="AR38" s="671"/>
      <c r="AS38" s="671"/>
      <c r="AT38" s="671"/>
      <c r="AU38" s="671"/>
      <c r="AV38" s="671"/>
      <c r="AW38" s="671"/>
      <c r="AX38" s="671"/>
      <c r="AY38" s="672"/>
      <c r="AZ38" s="591">
        <v>14889</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5657</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1001193</v>
      </c>
      <c r="CS38" s="592"/>
      <c r="CT38" s="592"/>
      <c r="CU38" s="592"/>
      <c r="CV38" s="592"/>
      <c r="CW38" s="592"/>
      <c r="CX38" s="592"/>
      <c r="CY38" s="593"/>
      <c r="CZ38" s="625">
        <v>12.9</v>
      </c>
      <c r="DA38" s="626"/>
      <c r="DB38" s="626"/>
      <c r="DC38" s="627"/>
      <c r="DD38" s="600">
        <v>909120</v>
      </c>
      <c r="DE38" s="592"/>
      <c r="DF38" s="592"/>
      <c r="DG38" s="592"/>
      <c r="DH38" s="592"/>
      <c r="DI38" s="592"/>
      <c r="DJ38" s="592"/>
      <c r="DK38" s="593"/>
      <c r="DL38" s="600">
        <v>757284</v>
      </c>
      <c r="DM38" s="592"/>
      <c r="DN38" s="592"/>
      <c r="DO38" s="592"/>
      <c r="DP38" s="592"/>
      <c r="DQ38" s="592"/>
      <c r="DR38" s="592"/>
      <c r="DS38" s="592"/>
      <c r="DT38" s="592"/>
      <c r="DU38" s="592"/>
      <c r="DV38" s="593"/>
      <c r="DW38" s="596">
        <v>15.8</v>
      </c>
      <c r="DX38" s="621"/>
      <c r="DY38" s="621"/>
      <c r="DZ38" s="621"/>
      <c r="EA38" s="621"/>
      <c r="EB38" s="621"/>
      <c r="EC38" s="622"/>
    </row>
    <row r="39" spans="2:133" ht="11.25" customHeight="1">
      <c r="AQ39" s="670" t="s">
        <v>318</v>
      </c>
      <c r="AR39" s="671"/>
      <c r="AS39" s="671"/>
      <c r="AT39" s="671"/>
      <c r="AU39" s="671"/>
      <c r="AV39" s="671"/>
      <c r="AW39" s="671"/>
      <c r="AX39" s="671"/>
      <c r="AY39" s="672"/>
      <c r="AZ39" s="591">
        <v>2014</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91</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648946</v>
      </c>
      <c r="CS39" s="623"/>
      <c r="CT39" s="623"/>
      <c r="CU39" s="623"/>
      <c r="CV39" s="623"/>
      <c r="CW39" s="623"/>
      <c r="CX39" s="623"/>
      <c r="CY39" s="624"/>
      <c r="CZ39" s="625">
        <v>8.3000000000000007</v>
      </c>
      <c r="DA39" s="626"/>
      <c r="DB39" s="626"/>
      <c r="DC39" s="627"/>
      <c r="DD39" s="600">
        <v>342084</v>
      </c>
      <c r="DE39" s="623"/>
      <c r="DF39" s="623"/>
      <c r="DG39" s="623"/>
      <c r="DH39" s="623"/>
      <c r="DI39" s="623"/>
      <c r="DJ39" s="623"/>
      <c r="DK39" s="624"/>
      <c r="DL39" s="600" t="s">
        <v>322</v>
      </c>
      <c r="DM39" s="623"/>
      <c r="DN39" s="623"/>
      <c r="DO39" s="623"/>
      <c r="DP39" s="623"/>
      <c r="DQ39" s="623"/>
      <c r="DR39" s="623"/>
      <c r="DS39" s="623"/>
      <c r="DT39" s="623"/>
      <c r="DU39" s="623"/>
      <c r="DV39" s="624"/>
      <c r="DW39" s="596" t="s">
        <v>322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149668</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133</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102634</v>
      </c>
      <c r="CS40" s="592"/>
      <c r="CT40" s="592"/>
      <c r="CU40" s="592"/>
      <c r="CV40" s="592"/>
      <c r="CW40" s="592"/>
      <c r="CX40" s="592"/>
      <c r="CY40" s="593"/>
      <c r="CZ40" s="625">
        <v>1.3</v>
      </c>
      <c r="DA40" s="626"/>
      <c r="DB40" s="626"/>
      <c r="DC40" s="627"/>
      <c r="DD40" s="600">
        <v>989</v>
      </c>
      <c r="DE40" s="592"/>
      <c r="DF40" s="592"/>
      <c r="DG40" s="592"/>
      <c r="DH40" s="592"/>
      <c r="DI40" s="592"/>
      <c r="DJ40" s="592"/>
      <c r="DK40" s="593"/>
      <c r="DL40" s="600">
        <v>989</v>
      </c>
      <c r="DM40" s="592"/>
      <c r="DN40" s="592"/>
      <c r="DO40" s="592"/>
      <c r="DP40" s="592"/>
      <c r="DQ40" s="592"/>
      <c r="DR40" s="592"/>
      <c r="DS40" s="592"/>
      <c r="DT40" s="592"/>
      <c r="DU40" s="592"/>
      <c r="DV40" s="593"/>
      <c r="DW40" s="596">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474532</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259</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1012573</v>
      </c>
      <c r="CS42" s="592"/>
      <c r="CT42" s="592"/>
      <c r="CU42" s="592"/>
      <c r="CV42" s="592"/>
      <c r="CW42" s="592"/>
      <c r="CX42" s="592"/>
      <c r="CY42" s="593"/>
      <c r="CZ42" s="625">
        <v>13</v>
      </c>
      <c r="DA42" s="674"/>
      <c r="DB42" s="674"/>
      <c r="DC42" s="675"/>
      <c r="DD42" s="600">
        <v>210482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t="s">
        <v>322</v>
      </c>
      <c r="CS43" s="623"/>
      <c r="CT43" s="623"/>
      <c r="CU43" s="623"/>
      <c r="CV43" s="623"/>
      <c r="CW43" s="623"/>
      <c r="CX43" s="623"/>
      <c r="CY43" s="624"/>
      <c r="CZ43" s="625" t="s">
        <v>322</v>
      </c>
      <c r="DA43" s="626"/>
      <c r="DB43" s="626"/>
      <c r="DC43" s="627"/>
      <c r="DD43" s="600" t="s">
        <v>322</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285</v>
      </c>
      <c r="CE44" s="698"/>
      <c r="CF44" s="588" t="s">
        <v>335</v>
      </c>
      <c r="CG44" s="589"/>
      <c r="CH44" s="589"/>
      <c r="CI44" s="589"/>
      <c r="CJ44" s="589"/>
      <c r="CK44" s="589"/>
      <c r="CL44" s="589"/>
      <c r="CM44" s="589"/>
      <c r="CN44" s="589"/>
      <c r="CO44" s="589"/>
      <c r="CP44" s="589"/>
      <c r="CQ44" s="590"/>
      <c r="CR44" s="591">
        <v>889684</v>
      </c>
      <c r="CS44" s="592"/>
      <c r="CT44" s="592"/>
      <c r="CU44" s="592"/>
      <c r="CV44" s="592"/>
      <c r="CW44" s="592"/>
      <c r="CX44" s="592"/>
      <c r="CY44" s="593"/>
      <c r="CZ44" s="625">
        <v>11.4</v>
      </c>
      <c r="DA44" s="674"/>
      <c r="DB44" s="674"/>
      <c r="DC44" s="675"/>
      <c r="DD44" s="600">
        <v>136945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622972</v>
      </c>
      <c r="CS45" s="623"/>
      <c r="CT45" s="623"/>
      <c r="CU45" s="623"/>
      <c r="CV45" s="623"/>
      <c r="CW45" s="623"/>
      <c r="CX45" s="623"/>
      <c r="CY45" s="624"/>
      <c r="CZ45" s="625">
        <v>8</v>
      </c>
      <c r="DA45" s="626"/>
      <c r="DB45" s="626"/>
      <c r="DC45" s="627"/>
      <c r="DD45" s="600">
        <v>13371</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227251</v>
      </c>
      <c r="CS46" s="592"/>
      <c r="CT46" s="592"/>
      <c r="CU46" s="592"/>
      <c r="CV46" s="592"/>
      <c r="CW46" s="592"/>
      <c r="CX46" s="592"/>
      <c r="CY46" s="593"/>
      <c r="CZ46" s="625">
        <v>2.9</v>
      </c>
      <c r="DA46" s="674"/>
      <c r="DB46" s="674"/>
      <c r="DC46" s="675"/>
      <c r="DD46" s="600">
        <v>119759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122889</v>
      </c>
      <c r="CS47" s="623"/>
      <c r="CT47" s="623"/>
      <c r="CU47" s="623"/>
      <c r="CV47" s="623"/>
      <c r="CW47" s="623"/>
      <c r="CX47" s="623"/>
      <c r="CY47" s="624"/>
      <c r="CZ47" s="625">
        <v>1.6</v>
      </c>
      <c r="DA47" s="626"/>
      <c r="DB47" s="626"/>
      <c r="DC47" s="627"/>
      <c r="DD47" s="600">
        <v>73537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322</v>
      </c>
      <c r="CS48" s="592"/>
      <c r="CT48" s="592"/>
      <c r="CU48" s="592"/>
      <c r="CV48" s="592"/>
      <c r="CW48" s="592"/>
      <c r="CX48" s="592"/>
      <c r="CY48" s="593"/>
      <c r="CZ48" s="625" t="s">
        <v>322</v>
      </c>
      <c r="DA48" s="674"/>
      <c r="DB48" s="674"/>
      <c r="DC48" s="675"/>
      <c r="DD48" s="600" t="s">
        <v>322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7786307</v>
      </c>
      <c r="CS49" s="659"/>
      <c r="CT49" s="659"/>
      <c r="CU49" s="659"/>
      <c r="CV49" s="659"/>
      <c r="CW49" s="659"/>
      <c r="CX49" s="659"/>
      <c r="CY49" s="686"/>
      <c r="CZ49" s="687">
        <v>100</v>
      </c>
      <c r="DA49" s="688"/>
      <c r="DB49" s="688"/>
      <c r="DC49" s="689"/>
      <c r="DD49" s="690">
        <v>5584739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9205</v>
      </c>
      <c r="R7" s="721"/>
      <c r="S7" s="721"/>
      <c r="T7" s="721"/>
      <c r="U7" s="721"/>
      <c r="V7" s="721">
        <v>8108</v>
      </c>
      <c r="W7" s="721"/>
      <c r="X7" s="721"/>
      <c r="Y7" s="721"/>
      <c r="Z7" s="721"/>
      <c r="AA7" s="721">
        <v>1097</v>
      </c>
      <c r="AB7" s="721"/>
      <c r="AC7" s="721"/>
      <c r="AD7" s="721"/>
      <c r="AE7" s="722"/>
      <c r="AF7" s="723">
        <v>219</v>
      </c>
      <c r="AG7" s="724"/>
      <c r="AH7" s="724"/>
      <c r="AI7" s="724"/>
      <c r="AJ7" s="725"/>
      <c r="AK7" s="760">
        <v>1082</v>
      </c>
      <c r="AL7" s="761"/>
      <c r="AM7" s="761"/>
      <c r="AN7" s="761"/>
      <c r="AO7" s="761"/>
      <c r="AP7" s="761">
        <v>6552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365</v>
      </c>
      <c r="B23" s="776" t="s">
        <v>366</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219</v>
      </c>
      <c r="AG23" s="780"/>
      <c r="AH23" s="780"/>
      <c r="AI23" s="780"/>
      <c r="AJ23" s="783"/>
      <c r="AK23" s="784"/>
      <c r="AL23" s="785"/>
      <c r="AM23" s="785"/>
      <c r="AN23" s="785"/>
      <c r="AO23" s="785"/>
      <c r="AP23" s="780"/>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377</v>
      </c>
      <c r="C28" s="718"/>
      <c r="D28" s="718"/>
      <c r="E28" s="718"/>
      <c r="F28" s="718"/>
      <c r="G28" s="718"/>
      <c r="H28" s="718"/>
      <c r="I28" s="718"/>
      <c r="J28" s="718"/>
      <c r="K28" s="718"/>
      <c r="L28" s="718"/>
      <c r="M28" s="718"/>
      <c r="N28" s="718"/>
      <c r="O28" s="718"/>
      <c r="P28" s="719"/>
      <c r="Q28" s="808">
        <v>2484</v>
      </c>
      <c r="R28" s="809"/>
      <c r="S28" s="809"/>
      <c r="T28" s="809"/>
      <c r="U28" s="809"/>
      <c r="V28" s="809">
        <v>2408</v>
      </c>
      <c r="W28" s="809"/>
      <c r="X28" s="809"/>
      <c r="Y28" s="809"/>
      <c r="Z28" s="809"/>
      <c r="AA28" s="809">
        <v>76</v>
      </c>
      <c r="AB28" s="809"/>
      <c r="AC28" s="809"/>
      <c r="AD28" s="809"/>
      <c r="AE28" s="810"/>
      <c r="AF28" s="811">
        <v>76</v>
      </c>
      <c r="AG28" s="809"/>
      <c r="AH28" s="809"/>
      <c r="AI28" s="809"/>
      <c r="AJ28" s="812"/>
      <c r="AK28" s="813">
        <v>161</v>
      </c>
      <c r="AL28" s="804"/>
      <c r="AM28" s="804"/>
      <c r="AN28" s="804"/>
      <c r="AO28" s="804"/>
      <c r="AP28" s="804">
        <v>0</v>
      </c>
      <c r="AQ28" s="804"/>
      <c r="AR28" s="804"/>
      <c r="AS28" s="804"/>
      <c r="AT28" s="804"/>
      <c r="AU28" s="804">
        <v>0</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378</v>
      </c>
      <c r="C29" s="742"/>
      <c r="D29" s="742"/>
      <c r="E29" s="742"/>
      <c r="F29" s="742"/>
      <c r="G29" s="742"/>
      <c r="H29" s="742"/>
      <c r="I29" s="742"/>
      <c r="J29" s="742"/>
      <c r="K29" s="742"/>
      <c r="L29" s="742"/>
      <c r="M29" s="742"/>
      <c r="N29" s="742"/>
      <c r="O29" s="742"/>
      <c r="P29" s="743"/>
      <c r="Q29" s="744">
        <v>1513</v>
      </c>
      <c r="R29" s="745"/>
      <c r="S29" s="745"/>
      <c r="T29" s="745"/>
      <c r="U29" s="745"/>
      <c r="V29" s="745">
        <v>1481</v>
      </c>
      <c r="W29" s="745"/>
      <c r="X29" s="745"/>
      <c r="Y29" s="745"/>
      <c r="Z29" s="745"/>
      <c r="AA29" s="745">
        <v>32</v>
      </c>
      <c r="AB29" s="745"/>
      <c r="AC29" s="745"/>
      <c r="AD29" s="745"/>
      <c r="AE29" s="746"/>
      <c r="AF29" s="747">
        <v>32</v>
      </c>
      <c r="AG29" s="748"/>
      <c r="AH29" s="748"/>
      <c r="AI29" s="748"/>
      <c r="AJ29" s="749"/>
      <c r="AK29" s="816">
        <v>285</v>
      </c>
      <c r="AL29" s="817"/>
      <c r="AM29" s="817"/>
      <c r="AN29" s="817"/>
      <c r="AO29" s="817"/>
      <c r="AP29" s="817">
        <v>0</v>
      </c>
      <c r="AQ29" s="817"/>
      <c r="AR29" s="817"/>
      <c r="AS29" s="817"/>
      <c r="AT29" s="817"/>
      <c r="AU29" s="817">
        <v>0</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379</v>
      </c>
      <c r="C30" s="742"/>
      <c r="D30" s="742"/>
      <c r="E30" s="742"/>
      <c r="F30" s="742"/>
      <c r="G30" s="742"/>
      <c r="H30" s="742"/>
      <c r="I30" s="742"/>
      <c r="J30" s="742"/>
      <c r="K30" s="742"/>
      <c r="L30" s="742"/>
      <c r="M30" s="742"/>
      <c r="N30" s="742"/>
      <c r="O30" s="742"/>
      <c r="P30" s="743"/>
      <c r="Q30" s="744">
        <v>9</v>
      </c>
      <c r="R30" s="745"/>
      <c r="S30" s="745"/>
      <c r="T30" s="745"/>
      <c r="U30" s="745"/>
      <c r="V30" s="745">
        <v>9</v>
      </c>
      <c r="W30" s="745"/>
      <c r="X30" s="745"/>
      <c r="Y30" s="745"/>
      <c r="Z30" s="745"/>
      <c r="AA30" s="745">
        <v>0</v>
      </c>
      <c r="AB30" s="745"/>
      <c r="AC30" s="745"/>
      <c r="AD30" s="745"/>
      <c r="AE30" s="746"/>
      <c r="AF30" s="747">
        <v>0</v>
      </c>
      <c r="AG30" s="748"/>
      <c r="AH30" s="748"/>
      <c r="AI30" s="748"/>
      <c r="AJ30" s="749"/>
      <c r="AK30" s="816">
        <v>0</v>
      </c>
      <c r="AL30" s="817"/>
      <c r="AM30" s="817"/>
      <c r="AN30" s="817"/>
      <c r="AO30" s="817"/>
      <c r="AP30" s="817">
        <v>0</v>
      </c>
      <c r="AQ30" s="817"/>
      <c r="AR30" s="817"/>
      <c r="AS30" s="817"/>
      <c r="AT30" s="817"/>
      <c r="AU30" s="817">
        <v>0</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380</v>
      </c>
      <c r="C31" s="742"/>
      <c r="D31" s="742"/>
      <c r="E31" s="742"/>
      <c r="F31" s="742"/>
      <c r="G31" s="742"/>
      <c r="H31" s="742"/>
      <c r="I31" s="742"/>
      <c r="J31" s="742"/>
      <c r="K31" s="742"/>
      <c r="L31" s="742"/>
      <c r="M31" s="742"/>
      <c r="N31" s="742"/>
      <c r="O31" s="742"/>
      <c r="P31" s="743"/>
      <c r="Q31" s="744">
        <v>155</v>
      </c>
      <c r="R31" s="745"/>
      <c r="S31" s="745"/>
      <c r="T31" s="745"/>
      <c r="U31" s="745"/>
      <c r="V31" s="745">
        <v>154</v>
      </c>
      <c r="W31" s="745"/>
      <c r="X31" s="745"/>
      <c r="Y31" s="745"/>
      <c r="Z31" s="745"/>
      <c r="AA31" s="745">
        <v>1</v>
      </c>
      <c r="AB31" s="745"/>
      <c r="AC31" s="745"/>
      <c r="AD31" s="745"/>
      <c r="AE31" s="746"/>
      <c r="AF31" s="747">
        <v>1</v>
      </c>
      <c r="AG31" s="748"/>
      <c r="AH31" s="748"/>
      <c r="AI31" s="748"/>
      <c r="AJ31" s="749"/>
      <c r="AK31" s="816">
        <v>51</v>
      </c>
      <c r="AL31" s="817"/>
      <c r="AM31" s="817"/>
      <c r="AN31" s="817"/>
      <c r="AO31" s="817"/>
      <c r="AP31" s="817">
        <v>0</v>
      </c>
      <c r="AQ31" s="817"/>
      <c r="AR31" s="817"/>
      <c r="AS31" s="817"/>
      <c r="AT31" s="817"/>
      <c r="AU31" s="817">
        <v>0</v>
      </c>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381</v>
      </c>
      <c r="C32" s="742"/>
      <c r="D32" s="742"/>
      <c r="E32" s="742"/>
      <c r="F32" s="742"/>
      <c r="G32" s="742"/>
      <c r="H32" s="742"/>
      <c r="I32" s="742"/>
      <c r="J32" s="742"/>
      <c r="K32" s="742"/>
      <c r="L32" s="742"/>
      <c r="M32" s="742"/>
      <c r="N32" s="742"/>
      <c r="O32" s="742"/>
      <c r="P32" s="743"/>
      <c r="Q32" s="744">
        <v>2046</v>
      </c>
      <c r="R32" s="745"/>
      <c r="S32" s="745"/>
      <c r="T32" s="745"/>
      <c r="U32" s="745"/>
      <c r="V32" s="745">
        <v>2090</v>
      </c>
      <c r="W32" s="745"/>
      <c r="X32" s="745"/>
      <c r="Y32" s="745"/>
      <c r="Z32" s="745"/>
      <c r="AA32" s="745">
        <v>-44</v>
      </c>
      <c r="AB32" s="745"/>
      <c r="AC32" s="745"/>
      <c r="AD32" s="745"/>
      <c r="AE32" s="746"/>
      <c r="AF32" s="747">
        <v>388</v>
      </c>
      <c r="AG32" s="748"/>
      <c r="AH32" s="748"/>
      <c r="AI32" s="748"/>
      <c r="AJ32" s="749"/>
      <c r="AK32" s="816">
        <v>241</v>
      </c>
      <c r="AL32" s="817"/>
      <c r="AM32" s="817"/>
      <c r="AN32" s="817"/>
      <c r="AO32" s="817"/>
      <c r="AP32" s="817">
        <v>1440</v>
      </c>
      <c r="AQ32" s="817"/>
      <c r="AR32" s="817"/>
      <c r="AS32" s="817"/>
      <c r="AT32" s="817"/>
      <c r="AU32" s="817">
        <v>923</v>
      </c>
      <c r="AV32" s="817"/>
      <c r="AW32" s="817"/>
      <c r="AX32" s="817"/>
      <c r="AY32" s="817"/>
      <c r="AZ32" s="818"/>
      <c r="BA32" s="818"/>
      <c r="BB32" s="818"/>
      <c r="BC32" s="818"/>
      <c r="BD32" s="818"/>
      <c r="BE32" s="814" t="s">
        <v>382</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383</v>
      </c>
      <c r="C33" s="742"/>
      <c r="D33" s="742"/>
      <c r="E33" s="742"/>
      <c r="F33" s="742"/>
      <c r="G33" s="742"/>
      <c r="H33" s="742"/>
      <c r="I33" s="742"/>
      <c r="J33" s="742"/>
      <c r="K33" s="742"/>
      <c r="L33" s="742"/>
      <c r="M33" s="742"/>
      <c r="N33" s="742"/>
      <c r="O33" s="742"/>
      <c r="P33" s="743"/>
      <c r="Q33" s="744">
        <v>486</v>
      </c>
      <c r="R33" s="745"/>
      <c r="S33" s="745"/>
      <c r="T33" s="745"/>
      <c r="U33" s="745"/>
      <c r="V33" s="745">
        <v>466</v>
      </c>
      <c r="W33" s="745"/>
      <c r="X33" s="745"/>
      <c r="Y33" s="745"/>
      <c r="Z33" s="745"/>
      <c r="AA33" s="745">
        <v>20</v>
      </c>
      <c r="AB33" s="745"/>
      <c r="AC33" s="745"/>
      <c r="AD33" s="745"/>
      <c r="AE33" s="746"/>
      <c r="AF33" s="747">
        <v>141</v>
      </c>
      <c r="AG33" s="748"/>
      <c r="AH33" s="748"/>
      <c r="AI33" s="748"/>
      <c r="AJ33" s="749"/>
      <c r="AK33" s="816">
        <v>5</v>
      </c>
      <c r="AL33" s="817"/>
      <c r="AM33" s="817"/>
      <c r="AN33" s="817"/>
      <c r="AO33" s="817"/>
      <c r="AP33" s="817">
        <v>318</v>
      </c>
      <c r="AQ33" s="817"/>
      <c r="AR33" s="817"/>
      <c r="AS33" s="817"/>
      <c r="AT33" s="817"/>
      <c r="AU33" s="817">
        <v>6</v>
      </c>
      <c r="AV33" s="817"/>
      <c r="AW33" s="817"/>
      <c r="AX33" s="817"/>
      <c r="AY33" s="817"/>
      <c r="AZ33" s="818"/>
      <c r="BA33" s="818"/>
      <c r="BB33" s="818"/>
      <c r="BC33" s="818"/>
      <c r="BD33" s="818"/>
      <c r="BE33" s="814" t="s">
        <v>382</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384</v>
      </c>
      <c r="C34" s="742"/>
      <c r="D34" s="742"/>
      <c r="E34" s="742"/>
      <c r="F34" s="742"/>
      <c r="G34" s="742"/>
      <c r="H34" s="742"/>
      <c r="I34" s="742"/>
      <c r="J34" s="742"/>
      <c r="K34" s="742"/>
      <c r="L34" s="742"/>
      <c r="M34" s="742"/>
      <c r="N34" s="742"/>
      <c r="O34" s="742"/>
      <c r="P34" s="743"/>
      <c r="Q34" s="744">
        <v>60</v>
      </c>
      <c r="R34" s="745"/>
      <c r="S34" s="745"/>
      <c r="T34" s="745"/>
      <c r="U34" s="745"/>
      <c r="V34" s="745">
        <v>52</v>
      </c>
      <c r="W34" s="745"/>
      <c r="X34" s="745"/>
      <c r="Y34" s="745"/>
      <c r="Z34" s="745"/>
      <c r="AA34" s="745">
        <v>8</v>
      </c>
      <c r="AB34" s="745"/>
      <c r="AC34" s="745"/>
      <c r="AD34" s="745"/>
      <c r="AE34" s="746"/>
      <c r="AF34" s="747">
        <v>91</v>
      </c>
      <c r="AG34" s="748"/>
      <c r="AH34" s="748"/>
      <c r="AI34" s="748"/>
      <c r="AJ34" s="749"/>
      <c r="AK34" s="816">
        <v>0</v>
      </c>
      <c r="AL34" s="817"/>
      <c r="AM34" s="817"/>
      <c r="AN34" s="817"/>
      <c r="AO34" s="817"/>
      <c r="AP34" s="817">
        <v>0</v>
      </c>
      <c r="AQ34" s="817"/>
      <c r="AR34" s="817"/>
      <c r="AS34" s="817"/>
      <c r="AT34" s="817"/>
      <c r="AU34" s="817">
        <v>0</v>
      </c>
      <c r="AV34" s="817"/>
      <c r="AW34" s="817"/>
      <c r="AX34" s="817"/>
      <c r="AY34" s="817"/>
      <c r="AZ34" s="818"/>
      <c r="BA34" s="818"/>
      <c r="BB34" s="818"/>
      <c r="BC34" s="818"/>
      <c r="BD34" s="818"/>
      <c r="BE34" s="814" t="s">
        <v>382</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385</v>
      </c>
      <c r="C35" s="742"/>
      <c r="D35" s="742"/>
      <c r="E35" s="742"/>
      <c r="F35" s="742"/>
      <c r="G35" s="742"/>
      <c r="H35" s="742"/>
      <c r="I35" s="742"/>
      <c r="J35" s="742"/>
      <c r="K35" s="742"/>
      <c r="L35" s="742"/>
      <c r="M35" s="742"/>
      <c r="N35" s="742"/>
      <c r="O35" s="742"/>
      <c r="P35" s="743"/>
      <c r="Q35" s="744">
        <v>409</v>
      </c>
      <c r="R35" s="745"/>
      <c r="S35" s="745"/>
      <c r="T35" s="745"/>
      <c r="U35" s="745"/>
      <c r="V35" s="745">
        <v>390</v>
      </c>
      <c r="W35" s="745"/>
      <c r="X35" s="745"/>
      <c r="Y35" s="745"/>
      <c r="Z35" s="745"/>
      <c r="AA35" s="745">
        <v>19</v>
      </c>
      <c r="AB35" s="745"/>
      <c r="AC35" s="745"/>
      <c r="AD35" s="745"/>
      <c r="AE35" s="746"/>
      <c r="AF35" s="747">
        <v>295</v>
      </c>
      <c r="AG35" s="748"/>
      <c r="AH35" s="748"/>
      <c r="AI35" s="748"/>
      <c r="AJ35" s="749"/>
      <c r="AK35" s="816">
        <v>2</v>
      </c>
      <c r="AL35" s="817"/>
      <c r="AM35" s="817"/>
      <c r="AN35" s="817"/>
      <c r="AO35" s="817"/>
      <c r="AP35" s="817">
        <v>754</v>
      </c>
      <c r="AQ35" s="817"/>
      <c r="AR35" s="817"/>
      <c r="AS35" s="817"/>
      <c r="AT35" s="817"/>
      <c r="AU35" s="817">
        <v>0</v>
      </c>
      <c r="AV35" s="817"/>
      <c r="AW35" s="817"/>
      <c r="AX35" s="817"/>
      <c r="AY35" s="817"/>
      <c r="AZ35" s="818"/>
      <c r="BA35" s="818"/>
      <c r="BB35" s="818"/>
      <c r="BC35" s="818"/>
      <c r="BD35" s="818"/>
      <c r="BE35" s="814" t="s">
        <v>382</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386</v>
      </c>
      <c r="C36" s="742"/>
      <c r="D36" s="742"/>
      <c r="E36" s="742"/>
      <c r="F36" s="742"/>
      <c r="G36" s="742"/>
      <c r="H36" s="742"/>
      <c r="I36" s="742"/>
      <c r="J36" s="742"/>
      <c r="K36" s="742"/>
      <c r="L36" s="742"/>
      <c r="M36" s="742"/>
      <c r="N36" s="742"/>
      <c r="O36" s="742"/>
      <c r="P36" s="743"/>
      <c r="Q36" s="744">
        <v>516</v>
      </c>
      <c r="R36" s="745"/>
      <c r="S36" s="745"/>
      <c r="T36" s="745"/>
      <c r="U36" s="745"/>
      <c r="V36" s="745">
        <v>487</v>
      </c>
      <c r="W36" s="745"/>
      <c r="X36" s="745"/>
      <c r="Y36" s="745"/>
      <c r="Z36" s="745"/>
      <c r="AA36" s="745">
        <v>29</v>
      </c>
      <c r="AB36" s="745"/>
      <c r="AC36" s="745"/>
      <c r="AD36" s="745"/>
      <c r="AE36" s="746"/>
      <c r="AF36" s="747">
        <v>25</v>
      </c>
      <c r="AG36" s="748"/>
      <c r="AH36" s="748"/>
      <c r="AI36" s="748"/>
      <c r="AJ36" s="749"/>
      <c r="AK36" s="816">
        <v>258</v>
      </c>
      <c r="AL36" s="817"/>
      <c r="AM36" s="817"/>
      <c r="AN36" s="817"/>
      <c r="AO36" s="817"/>
      <c r="AP36" s="817">
        <v>3799</v>
      </c>
      <c r="AQ36" s="817"/>
      <c r="AR36" s="817"/>
      <c r="AS36" s="817"/>
      <c r="AT36" s="817"/>
      <c r="AU36" s="817">
        <v>3002</v>
      </c>
      <c r="AV36" s="817"/>
      <c r="AW36" s="817"/>
      <c r="AX36" s="817"/>
      <c r="AY36" s="817"/>
      <c r="AZ36" s="818"/>
      <c r="BA36" s="818"/>
      <c r="BB36" s="818"/>
      <c r="BC36" s="818"/>
      <c r="BD36" s="818"/>
      <c r="BE36" s="814" t="s">
        <v>387</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388</v>
      </c>
      <c r="C37" s="742"/>
      <c r="D37" s="742"/>
      <c r="E37" s="742"/>
      <c r="F37" s="742"/>
      <c r="G37" s="742"/>
      <c r="H37" s="742"/>
      <c r="I37" s="742"/>
      <c r="J37" s="742"/>
      <c r="K37" s="742"/>
      <c r="L37" s="742"/>
      <c r="M37" s="742"/>
      <c r="N37" s="742"/>
      <c r="O37" s="742"/>
      <c r="P37" s="743"/>
      <c r="Q37" s="744">
        <v>209</v>
      </c>
      <c r="R37" s="745"/>
      <c r="S37" s="745"/>
      <c r="T37" s="745"/>
      <c r="U37" s="745"/>
      <c r="V37" s="745">
        <v>201</v>
      </c>
      <c r="W37" s="745"/>
      <c r="X37" s="745"/>
      <c r="Y37" s="745"/>
      <c r="Z37" s="745"/>
      <c r="AA37" s="745">
        <v>8</v>
      </c>
      <c r="AB37" s="745"/>
      <c r="AC37" s="745"/>
      <c r="AD37" s="745"/>
      <c r="AE37" s="746"/>
      <c r="AF37" s="747">
        <v>8</v>
      </c>
      <c r="AG37" s="748"/>
      <c r="AH37" s="748"/>
      <c r="AI37" s="748"/>
      <c r="AJ37" s="749"/>
      <c r="AK37" s="816">
        <v>119</v>
      </c>
      <c r="AL37" s="817"/>
      <c r="AM37" s="817"/>
      <c r="AN37" s="817"/>
      <c r="AO37" s="817"/>
      <c r="AP37" s="817">
        <v>1404</v>
      </c>
      <c r="AQ37" s="817"/>
      <c r="AR37" s="817"/>
      <c r="AS37" s="817"/>
      <c r="AT37" s="817"/>
      <c r="AU37" s="817">
        <v>1151</v>
      </c>
      <c r="AV37" s="817"/>
      <c r="AW37" s="817"/>
      <c r="AX37" s="817"/>
      <c r="AY37" s="817"/>
      <c r="AZ37" s="818"/>
      <c r="BA37" s="818"/>
      <c r="BB37" s="818"/>
      <c r="BC37" s="818"/>
      <c r="BD37" s="818"/>
      <c r="BE37" s="814" t="s">
        <v>387</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389</v>
      </c>
      <c r="C38" s="742"/>
      <c r="D38" s="742"/>
      <c r="E38" s="742"/>
      <c r="F38" s="742"/>
      <c r="G38" s="742"/>
      <c r="H38" s="742"/>
      <c r="I38" s="742"/>
      <c r="J38" s="742"/>
      <c r="K38" s="742"/>
      <c r="L38" s="742"/>
      <c r="M38" s="742"/>
      <c r="N38" s="742"/>
      <c r="O38" s="742"/>
      <c r="P38" s="743"/>
      <c r="Q38" s="744">
        <v>1</v>
      </c>
      <c r="R38" s="745"/>
      <c r="S38" s="745"/>
      <c r="T38" s="745"/>
      <c r="U38" s="745"/>
      <c r="V38" s="745">
        <v>0</v>
      </c>
      <c r="W38" s="745"/>
      <c r="X38" s="745"/>
      <c r="Y38" s="745"/>
      <c r="Z38" s="745"/>
      <c r="AA38" s="745">
        <v>1</v>
      </c>
      <c r="AB38" s="745"/>
      <c r="AC38" s="745"/>
      <c r="AD38" s="745"/>
      <c r="AE38" s="746"/>
      <c r="AF38" s="747">
        <v>3</v>
      </c>
      <c r="AG38" s="748"/>
      <c r="AH38" s="748"/>
      <c r="AI38" s="748"/>
      <c r="AJ38" s="749"/>
      <c r="AK38" s="816">
        <v>0</v>
      </c>
      <c r="AL38" s="817"/>
      <c r="AM38" s="817"/>
      <c r="AN38" s="817"/>
      <c r="AO38" s="817"/>
      <c r="AP38" s="817">
        <v>0</v>
      </c>
      <c r="AQ38" s="817"/>
      <c r="AR38" s="817"/>
      <c r="AS38" s="817"/>
      <c r="AT38" s="817"/>
      <c r="AU38" s="817">
        <v>0</v>
      </c>
      <c r="AV38" s="817"/>
      <c r="AW38" s="817"/>
      <c r="AX38" s="817"/>
      <c r="AY38" s="817"/>
      <c r="AZ38" s="818"/>
      <c r="BA38" s="818"/>
      <c r="BB38" s="818"/>
      <c r="BC38" s="818"/>
      <c r="BD38" s="818"/>
      <c r="BE38" s="814" t="s">
        <v>387</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365</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1061</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394</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535</v>
      </c>
      <c r="C68" s="856"/>
      <c r="D68" s="856"/>
      <c r="E68" s="856"/>
      <c r="F68" s="856"/>
      <c r="G68" s="856"/>
      <c r="H68" s="856"/>
      <c r="I68" s="856"/>
      <c r="J68" s="856"/>
      <c r="K68" s="856"/>
      <c r="L68" s="856"/>
      <c r="M68" s="856"/>
      <c r="N68" s="856"/>
      <c r="O68" s="856"/>
      <c r="P68" s="857"/>
      <c r="Q68" s="858">
        <v>18950</v>
      </c>
      <c r="R68" s="852"/>
      <c r="S68" s="852"/>
      <c r="T68" s="852"/>
      <c r="U68" s="852"/>
      <c r="V68" s="852">
        <v>18164</v>
      </c>
      <c r="W68" s="852"/>
      <c r="X68" s="852"/>
      <c r="Y68" s="852"/>
      <c r="Z68" s="852"/>
      <c r="AA68" s="852">
        <v>785</v>
      </c>
      <c r="AB68" s="852"/>
      <c r="AC68" s="852"/>
      <c r="AD68" s="852"/>
      <c r="AE68" s="852"/>
      <c r="AF68" s="852">
        <v>785</v>
      </c>
      <c r="AG68" s="852"/>
      <c r="AH68" s="852"/>
      <c r="AI68" s="852"/>
      <c r="AJ68" s="852"/>
      <c r="AK68" s="852">
        <v>1925</v>
      </c>
      <c r="AL68" s="852"/>
      <c r="AM68" s="852"/>
      <c r="AN68" s="852"/>
      <c r="AO68" s="852"/>
      <c r="AP68" s="852">
        <v>0</v>
      </c>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536</v>
      </c>
      <c r="C69" s="860"/>
      <c r="D69" s="860"/>
      <c r="E69" s="860"/>
      <c r="F69" s="860"/>
      <c r="G69" s="860"/>
      <c r="H69" s="860"/>
      <c r="I69" s="860"/>
      <c r="J69" s="860"/>
      <c r="K69" s="860"/>
      <c r="L69" s="860"/>
      <c r="M69" s="860"/>
      <c r="N69" s="860"/>
      <c r="O69" s="860"/>
      <c r="P69" s="861"/>
      <c r="Q69" s="862">
        <v>1020</v>
      </c>
      <c r="R69" s="817"/>
      <c r="S69" s="817"/>
      <c r="T69" s="817"/>
      <c r="U69" s="817"/>
      <c r="V69" s="817">
        <v>1017</v>
      </c>
      <c r="W69" s="817"/>
      <c r="X69" s="817"/>
      <c r="Y69" s="817"/>
      <c r="Z69" s="817"/>
      <c r="AA69" s="817">
        <v>3</v>
      </c>
      <c r="AB69" s="817"/>
      <c r="AC69" s="817"/>
      <c r="AD69" s="817"/>
      <c r="AE69" s="817"/>
      <c r="AF69" s="817">
        <v>3</v>
      </c>
      <c r="AG69" s="817"/>
      <c r="AH69" s="817"/>
      <c r="AI69" s="817"/>
      <c r="AJ69" s="817"/>
      <c r="AK69" s="817">
        <v>0</v>
      </c>
      <c r="AL69" s="817"/>
      <c r="AM69" s="817"/>
      <c r="AN69" s="817"/>
      <c r="AO69" s="817"/>
      <c r="AP69" s="817">
        <v>0</v>
      </c>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537</v>
      </c>
      <c r="C70" s="860"/>
      <c r="D70" s="860"/>
      <c r="E70" s="860"/>
      <c r="F70" s="860"/>
      <c r="G70" s="860"/>
      <c r="H70" s="860"/>
      <c r="I70" s="860"/>
      <c r="J70" s="860"/>
      <c r="K70" s="860"/>
      <c r="L70" s="860"/>
      <c r="M70" s="860"/>
      <c r="N70" s="860"/>
      <c r="O70" s="860"/>
      <c r="P70" s="861"/>
      <c r="Q70" s="862">
        <v>9088</v>
      </c>
      <c r="R70" s="817"/>
      <c r="S70" s="817"/>
      <c r="T70" s="817"/>
      <c r="U70" s="817"/>
      <c r="V70" s="817">
        <v>8964</v>
      </c>
      <c r="W70" s="817"/>
      <c r="X70" s="817"/>
      <c r="Y70" s="817"/>
      <c r="Z70" s="817"/>
      <c r="AA70" s="817">
        <v>124</v>
      </c>
      <c r="AB70" s="817"/>
      <c r="AC70" s="817"/>
      <c r="AD70" s="817"/>
      <c r="AE70" s="817"/>
      <c r="AF70" s="817">
        <v>114</v>
      </c>
      <c r="AG70" s="817"/>
      <c r="AH70" s="817"/>
      <c r="AI70" s="817"/>
      <c r="AJ70" s="817"/>
      <c r="AK70" s="817">
        <v>0</v>
      </c>
      <c r="AL70" s="817"/>
      <c r="AM70" s="817"/>
      <c r="AN70" s="817"/>
      <c r="AO70" s="817"/>
      <c r="AP70" s="817">
        <v>4278</v>
      </c>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538</v>
      </c>
      <c r="C71" s="860"/>
      <c r="D71" s="860"/>
      <c r="E71" s="860"/>
      <c r="F71" s="860"/>
      <c r="G71" s="860"/>
      <c r="H71" s="860"/>
      <c r="I71" s="860"/>
      <c r="J71" s="860"/>
      <c r="K71" s="860"/>
      <c r="L71" s="860"/>
      <c r="M71" s="860"/>
      <c r="N71" s="860"/>
      <c r="O71" s="860"/>
      <c r="P71" s="861"/>
      <c r="Q71" s="862">
        <v>137</v>
      </c>
      <c r="R71" s="817"/>
      <c r="S71" s="817"/>
      <c r="T71" s="817"/>
      <c r="U71" s="817"/>
      <c r="V71" s="817">
        <v>132</v>
      </c>
      <c r="W71" s="817"/>
      <c r="X71" s="817"/>
      <c r="Y71" s="817"/>
      <c r="Z71" s="817"/>
      <c r="AA71" s="817">
        <v>4</v>
      </c>
      <c r="AB71" s="817"/>
      <c r="AC71" s="817"/>
      <c r="AD71" s="817"/>
      <c r="AE71" s="817"/>
      <c r="AF71" s="817">
        <v>4</v>
      </c>
      <c r="AG71" s="817"/>
      <c r="AH71" s="817"/>
      <c r="AI71" s="817"/>
      <c r="AJ71" s="817"/>
      <c r="AK71" s="817">
        <v>0</v>
      </c>
      <c r="AL71" s="817"/>
      <c r="AM71" s="817"/>
      <c r="AN71" s="817"/>
      <c r="AO71" s="817"/>
      <c r="AP71" s="817">
        <v>0</v>
      </c>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539</v>
      </c>
      <c r="C72" s="860"/>
      <c r="D72" s="860"/>
      <c r="E72" s="860"/>
      <c r="F72" s="860"/>
      <c r="G72" s="860"/>
      <c r="H72" s="860"/>
      <c r="I72" s="860"/>
      <c r="J72" s="860"/>
      <c r="K72" s="860"/>
      <c r="L72" s="860"/>
      <c r="M72" s="860"/>
      <c r="N72" s="860"/>
      <c r="O72" s="860"/>
      <c r="P72" s="861"/>
      <c r="Q72" s="862">
        <v>400</v>
      </c>
      <c r="R72" s="817"/>
      <c r="S72" s="817"/>
      <c r="T72" s="817"/>
      <c r="U72" s="817"/>
      <c r="V72" s="817">
        <v>362</v>
      </c>
      <c r="W72" s="817"/>
      <c r="X72" s="817"/>
      <c r="Y72" s="817"/>
      <c r="Z72" s="817"/>
      <c r="AA72" s="817">
        <v>38</v>
      </c>
      <c r="AB72" s="817"/>
      <c r="AC72" s="817"/>
      <c r="AD72" s="817"/>
      <c r="AE72" s="817"/>
      <c r="AF72" s="817">
        <v>38</v>
      </c>
      <c r="AG72" s="817"/>
      <c r="AH72" s="817"/>
      <c r="AI72" s="817"/>
      <c r="AJ72" s="817"/>
      <c r="AK72" s="817">
        <v>7</v>
      </c>
      <c r="AL72" s="817"/>
      <c r="AM72" s="817"/>
      <c r="AN72" s="817"/>
      <c r="AO72" s="817"/>
      <c r="AP72" s="817">
        <v>0</v>
      </c>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365</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396</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397</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398</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401</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402</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403</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404</v>
      </c>
      <c r="AB109" s="881"/>
      <c r="AC109" s="881"/>
      <c r="AD109" s="881"/>
      <c r="AE109" s="882"/>
      <c r="AF109" s="880" t="s">
        <v>284</v>
      </c>
      <c r="AG109" s="881"/>
      <c r="AH109" s="881"/>
      <c r="AI109" s="881"/>
      <c r="AJ109" s="882"/>
      <c r="AK109" s="880" t="s">
        <v>283</v>
      </c>
      <c r="AL109" s="881"/>
      <c r="AM109" s="881"/>
      <c r="AN109" s="881"/>
      <c r="AO109" s="882"/>
      <c r="AP109" s="880" t="s">
        <v>405</v>
      </c>
      <c r="AQ109" s="881"/>
      <c r="AR109" s="881"/>
      <c r="AS109" s="881"/>
      <c r="AT109" s="883"/>
      <c r="AU109" s="902" t="s">
        <v>403</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404</v>
      </c>
      <c r="BR109" s="881"/>
      <c r="BS109" s="881"/>
      <c r="BT109" s="881"/>
      <c r="BU109" s="882"/>
      <c r="BV109" s="880" t="s">
        <v>284</v>
      </c>
      <c r="BW109" s="881"/>
      <c r="BX109" s="881"/>
      <c r="BY109" s="881"/>
      <c r="BZ109" s="882"/>
      <c r="CA109" s="880" t="s">
        <v>283</v>
      </c>
      <c r="CB109" s="881"/>
      <c r="CC109" s="881"/>
      <c r="CD109" s="881"/>
      <c r="CE109" s="882"/>
      <c r="CF109" s="903" t="s">
        <v>405</v>
      </c>
      <c r="CG109" s="903"/>
      <c r="CH109" s="903"/>
      <c r="CI109" s="903"/>
      <c r="CJ109" s="903"/>
      <c r="CK109" s="880" t="s">
        <v>406</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404</v>
      </c>
      <c r="DH109" s="881"/>
      <c r="DI109" s="881"/>
      <c r="DJ109" s="881"/>
      <c r="DK109" s="882"/>
      <c r="DL109" s="880" t="s">
        <v>284</v>
      </c>
      <c r="DM109" s="881"/>
      <c r="DN109" s="881"/>
      <c r="DO109" s="881"/>
      <c r="DP109" s="882"/>
      <c r="DQ109" s="880" t="s">
        <v>283</v>
      </c>
      <c r="DR109" s="881"/>
      <c r="DS109" s="881"/>
      <c r="DT109" s="881"/>
      <c r="DU109" s="882"/>
      <c r="DV109" s="880" t="s">
        <v>405</v>
      </c>
      <c r="DW109" s="881"/>
      <c r="DX109" s="881"/>
      <c r="DY109" s="881"/>
      <c r="DZ109" s="883"/>
    </row>
    <row r="110" spans="1:131" s="197" customFormat="1" ht="26.25" customHeight="1">
      <c r="A110" s="884" t="s">
        <v>407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679304</v>
      </c>
      <c r="AB110" s="888"/>
      <c r="AC110" s="888"/>
      <c r="AD110" s="888"/>
      <c r="AE110" s="889"/>
      <c r="AF110" s="890">
        <v>647049</v>
      </c>
      <c r="AG110" s="888"/>
      <c r="AH110" s="888"/>
      <c r="AI110" s="888"/>
      <c r="AJ110" s="889"/>
      <c r="AK110" s="890">
        <v>682443</v>
      </c>
      <c r="AL110" s="888"/>
      <c r="AM110" s="888"/>
      <c r="AN110" s="888"/>
      <c r="AO110" s="889"/>
      <c r="AP110" s="891">
        <v>16.899999999999999</v>
      </c>
      <c r="AQ110" s="892"/>
      <c r="AR110" s="892"/>
      <c r="AS110" s="892"/>
      <c r="AT110" s="893"/>
      <c r="AU110" s="894" t="s">
        <v>60</v>
      </c>
      <c r="AV110" s="895"/>
      <c r="AW110" s="895"/>
      <c r="AX110" s="895"/>
      <c r="AY110" s="896"/>
      <c r="AZ110" s="938" t="s">
        <v>408</v>
      </c>
      <c r="BA110" s="885"/>
      <c r="BB110" s="885"/>
      <c r="BC110" s="885"/>
      <c r="BD110" s="885"/>
      <c r="BE110" s="885"/>
      <c r="BF110" s="885"/>
      <c r="BG110" s="885"/>
      <c r="BH110" s="885"/>
      <c r="BI110" s="885"/>
      <c r="BJ110" s="885"/>
      <c r="BK110" s="885"/>
      <c r="BL110" s="885"/>
      <c r="BM110" s="885"/>
      <c r="BN110" s="885"/>
      <c r="BO110" s="885"/>
      <c r="BP110" s="886"/>
      <c r="BQ110" s="924">
        <v>6326533</v>
      </c>
      <c r="BR110" s="925"/>
      <c r="BS110" s="925"/>
      <c r="BT110" s="925"/>
      <c r="BU110" s="925"/>
      <c r="BV110" s="925">
        <v>6540074</v>
      </c>
      <c r="BW110" s="925"/>
      <c r="BX110" s="925"/>
      <c r="BY110" s="925"/>
      <c r="BZ110" s="925"/>
      <c r="CA110" s="925">
        <v>6551715</v>
      </c>
      <c r="CB110" s="925"/>
      <c r="CC110" s="925"/>
      <c r="CD110" s="925"/>
      <c r="CE110" s="925"/>
      <c r="CF110" s="939">
        <v>162.19999999999999</v>
      </c>
      <c r="CG110" s="940"/>
      <c r="CH110" s="940"/>
      <c r="CI110" s="940"/>
      <c r="CJ110" s="940"/>
      <c r="CK110" s="941" t="s">
        <v>409</v>
      </c>
      <c r="CL110" s="942"/>
      <c r="CM110" s="921" t="s">
        <v>410</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c r="A111" s="928" t="s">
        <v>411</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412</v>
      </c>
      <c r="BA111" s="948"/>
      <c r="BB111" s="948"/>
      <c r="BC111" s="948"/>
      <c r="BD111" s="948"/>
      <c r="BE111" s="948"/>
      <c r="BF111" s="948"/>
      <c r="BG111" s="948"/>
      <c r="BH111" s="948"/>
      <c r="BI111" s="948"/>
      <c r="BJ111" s="948"/>
      <c r="BK111" s="948"/>
      <c r="BL111" s="948"/>
      <c r="BM111" s="948"/>
      <c r="BN111" s="948"/>
      <c r="BO111" s="948"/>
      <c r="BP111" s="949"/>
      <c r="BQ111" s="917">
        <v>12840</v>
      </c>
      <c r="BR111" s="918"/>
      <c r="BS111" s="918"/>
      <c r="BT111" s="918"/>
      <c r="BU111" s="918"/>
      <c r="BV111" s="918">
        <v>9630</v>
      </c>
      <c r="BW111" s="918"/>
      <c r="BX111" s="918"/>
      <c r="BY111" s="918"/>
      <c r="BZ111" s="918"/>
      <c r="CA111" s="918">
        <v>6420</v>
      </c>
      <c r="CB111" s="918"/>
      <c r="CC111" s="918"/>
      <c r="CD111" s="918"/>
      <c r="CE111" s="918"/>
      <c r="CF111" s="912">
        <v>0.2</v>
      </c>
      <c r="CG111" s="913"/>
      <c r="CH111" s="913"/>
      <c r="CI111" s="913"/>
      <c r="CJ111" s="913"/>
      <c r="CK111" s="943"/>
      <c r="CL111" s="944"/>
      <c r="CM111" s="914" t="s">
        <v>413</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c r="A112" s="950" t="s">
        <v>414</v>
      </c>
      <c r="B112" s="951"/>
      <c r="C112" s="948" t="s">
        <v>415</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416</v>
      </c>
      <c r="BA112" s="948"/>
      <c r="BB112" s="948"/>
      <c r="BC112" s="948"/>
      <c r="BD112" s="948"/>
      <c r="BE112" s="948"/>
      <c r="BF112" s="948"/>
      <c r="BG112" s="948"/>
      <c r="BH112" s="948"/>
      <c r="BI112" s="948"/>
      <c r="BJ112" s="948"/>
      <c r="BK112" s="948"/>
      <c r="BL112" s="948"/>
      <c r="BM112" s="948"/>
      <c r="BN112" s="948"/>
      <c r="BO112" s="948"/>
      <c r="BP112" s="949"/>
      <c r="BQ112" s="917">
        <v>5705242</v>
      </c>
      <c r="BR112" s="918"/>
      <c r="BS112" s="918"/>
      <c r="BT112" s="918"/>
      <c r="BU112" s="918"/>
      <c r="BV112" s="918">
        <v>5448001</v>
      </c>
      <c r="BW112" s="918"/>
      <c r="BX112" s="918"/>
      <c r="BY112" s="918"/>
      <c r="BZ112" s="918"/>
      <c r="CA112" s="918">
        <v>5082064</v>
      </c>
      <c r="CB112" s="918"/>
      <c r="CC112" s="918"/>
      <c r="CD112" s="918"/>
      <c r="CE112" s="918"/>
      <c r="CF112" s="912">
        <v>125.8</v>
      </c>
      <c r="CG112" s="913"/>
      <c r="CH112" s="913"/>
      <c r="CI112" s="913"/>
      <c r="CJ112" s="913"/>
      <c r="CK112" s="943"/>
      <c r="CL112" s="944"/>
      <c r="CM112" s="914" t="s">
        <v>417</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c r="A113" s="952"/>
      <c r="B113" s="953"/>
      <c r="C113" s="948" t="s">
        <v>418</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350564</v>
      </c>
      <c r="AB113" s="932"/>
      <c r="AC113" s="932"/>
      <c r="AD113" s="932"/>
      <c r="AE113" s="933"/>
      <c r="AF113" s="934">
        <v>358181</v>
      </c>
      <c r="AG113" s="932"/>
      <c r="AH113" s="932"/>
      <c r="AI113" s="932"/>
      <c r="AJ113" s="933"/>
      <c r="AK113" s="934">
        <v>341620</v>
      </c>
      <c r="AL113" s="932"/>
      <c r="AM113" s="932"/>
      <c r="AN113" s="932"/>
      <c r="AO113" s="933"/>
      <c r="AP113" s="935">
        <v>8.5</v>
      </c>
      <c r="AQ113" s="936"/>
      <c r="AR113" s="936"/>
      <c r="AS113" s="936"/>
      <c r="AT113" s="937"/>
      <c r="AU113" s="897"/>
      <c r="AV113" s="898"/>
      <c r="AW113" s="898"/>
      <c r="AX113" s="898"/>
      <c r="AY113" s="899"/>
      <c r="AZ113" s="947" t="s">
        <v>419</v>
      </c>
      <c r="BA113" s="948"/>
      <c r="BB113" s="948"/>
      <c r="BC113" s="948"/>
      <c r="BD113" s="948"/>
      <c r="BE113" s="948"/>
      <c r="BF113" s="948"/>
      <c r="BG113" s="948"/>
      <c r="BH113" s="948"/>
      <c r="BI113" s="948"/>
      <c r="BJ113" s="948"/>
      <c r="BK113" s="948"/>
      <c r="BL113" s="948"/>
      <c r="BM113" s="948"/>
      <c r="BN113" s="948"/>
      <c r="BO113" s="948"/>
      <c r="BP113" s="949"/>
      <c r="BQ113" s="917">
        <v>543063</v>
      </c>
      <c r="BR113" s="918"/>
      <c r="BS113" s="918"/>
      <c r="BT113" s="918"/>
      <c r="BU113" s="918"/>
      <c r="BV113" s="918">
        <v>557606</v>
      </c>
      <c r="BW113" s="918"/>
      <c r="BX113" s="918"/>
      <c r="BY113" s="918"/>
      <c r="BZ113" s="918"/>
      <c r="CA113" s="918">
        <v>774314</v>
      </c>
      <c r="CB113" s="918"/>
      <c r="CC113" s="918"/>
      <c r="CD113" s="918"/>
      <c r="CE113" s="918"/>
      <c r="CF113" s="912">
        <v>19.2</v>
      </c>
      <c r="CG113" s="913"/>
      <c r="CH113" s="913"/>
      <c r="CI113" s="913"/>
      <c r="CJ113" s="913"/>
      <c r="CK113" s="943"/>
      <c r="CL113" s="944"/>
      <c r="CM113" s="914" t="s">
        <v>420</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c r="A114" s="952"/>
      <c r="B114" s="953"/>
      <c r="C114" s="948" t="s">
        <v>421</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116104</v>
      </c>
      <c r="AB114" s="957"/>
      <c r="AC114" s="957"/>
      <c r="AD114" s="957"/>
      <c r="AE114" s="958"/>
      <c r="AF114" s="959">
        <v>99301</v>
      </c>
      <c r="AG114" s="957"/>
      <c r="AH114" s="957"/>
      <c r="AI114" s="957"/>
      <c r="AJ114" s="958"/>
      <c r="AK114" s="959">
        <v>126067</v>
      </c>
      <c r="AL114" s="957"/>
      <c r="AM114" s="957"/>
      <c r="AN114" s="957"/>
      <c r="AO114" s="958"/>
      <c r="AP114" s="960">
        <v>3.1</v>
      </c>
      <c r="AQ114" s="961"/>
      <c r="AR114" s="961"/>
      <c r="AS114" s="961"/>
      <c r="AT114" s="962"/>
      <c r="AU114" s="897"/>
      <c r="AV114" s="898"/>
      <c r="AW114" s="898"/>
      <c r="AX114" s="898"/>
      <c r="AY114" s="899"/>
      <c r="AZ114" s="947" t="s">
        <v>422</v>
      </c>
      <c r="BA114" s="948"/>
      <c r="BB114" s="948"/>
      <c r="BC114" s="948"/>
      <c r="BD114" s="948"/>
      <c r="BE114" s="948"/>
      <c r="BF114" s="948"/>
      <c r="BG114" s="948"/>
      <c r="BH114" s="948"/>
      <c r="BI114" s="948"/>
      <c r="BJ114" s="948"/>
      <c r="BK114" s="948"/>
      <c r="BL114" s="948"/>
      <c r="BM114" s="948"/>
      <c r="BN114" s="948"/>
      <c r="BO114" s="948"/>
      <c r="BP114" s="949"/>
      <c r="BQ114" s="917">
        <v>699385</v>
      </c>
      <c r="BR114" s="918"/>
      <c r="BS114" s="918"/>
      <c r="BT114" s="918"/>
      <c r="BU114" s="918"/>
      <c r="BV114" s="918">
        <v>604396</v>
      </c>
      <c r="BW114" s="918"/>
      <c r="BX114" s="918"/>
      <c r="BY114" s="918"/>
      <c r="BZ114" s="918"/>
      <c r="CA114" s="918">
        <v>521743</v>
      </c>
      <c r="CB114" s="918"/>
      <c r="CC114" s="918"/>
      <c r="CD114" s="918"/>
      <c r="CE114" s="918"/>
      <c r="CF114" s="912">
        <v>12.9</v>
      </c>
      <c r="CG114" s="913"/>
      <c r="CH114" s="913"/>
      <c r="CI114" s="913"/>
      <c r="CJ114" s="913"/>
      <c r="CK114" s="943"/>
      <c r="CL114" s="944"/>
      <c r="CM114" s="914" t="s">
        <v>423</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c r="A115" s="952"/>
      <c r="B115" s="953"/>
      <c r="C115" s="948" t="s">
        <v>424</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3455</v>
      </c>
      <c r="AB115" s="932"/>
      <c r="AC115" s="932"/>
      <c r="AD115" s="932"/>
      <c r="AE115" s="933"/>
      <c r="AF115" s="934">
        <v>3427</v>
      </c>
      <c r="AG115" s="932"/>
      <c r="AH115" s="932"/>
      <c r="AI115" s="932"/>
      <c r="AJ115" s="933"/>
      <c r="AK115" s="934">
        <v>3384</v>
      </c>
      <c r="AL115" s="932"/>
      <c r="AM115" s="932"/>
      <c r="AN115" s="932"/>
      <c r="AO115" s="933"/>
      <c r="AP115" s="935">
        <v>0.1</v>
      </c>
      <c r="AQ115" s="936"/>
      <c r="AR115" s="936"/>
      <c r="AS115" s="936"/>
      <c r="AT115" s="937"/>
      <c r="AU115" s="897"/>
      <c r="AV115" s="898"/>
      <c r="AW115" s="898"/>
      <c r="AX115" s="898"/>
      <c r="AY115" s="899"/>
      <c r="AZ115" s="947" t="s">
        <v>425</v>
      </c>
      <c r="BA115" s="948"/>
      <c r="BB115" s="948"/>
      <c r="BC115" s="948"/>
      <c r="BD115" s="948"/>
      <c r="BE115" s="948"/>
      <c r="BF115" s="948"/>
      <c r="BG115" s="948"/>
      <c r="BH115" s="948"/>
      <c r="BI115" s="948"/>
      <c r="BJ115" s="948"/>
      <c r="BK115" s="948"/>
      <c r="BL115" s="948"/>
      <c r="BM115" s="948"/>
      <c r="BN115" s="948"/>
      <c r="BO115" s="948"/>
      <c r="BP115" s="949"/>
      <c r="BQ115" s="917">
        <v>149</v>
      </c>
      <c r="BR115" s="918"/>
      <c r="BS115" s="918"/>
      <c r="BT115" s="918"/>
      <c r="BU115" s="918"/>
      <c r="BV115" s="918" t="s">
        <v>110</v>
      </c>
      <c r="BW115" s="918"/>
      <c r="BX115" s="918"/>
      <c r="BY115" s="918"/>
      <c r="BZ115" s="918"/>
      <c r="CA115" s="918" t="s">
        <v>110</v>
      </c>
      <c r="CB115" s="918"/>
      <c r="CC115" s="918"/>
      <c r="CD115" s="918"/>
      <c r="CE115" s="918"/>
      <c r="CF115" s="912" t="s">
        <v>110</v>
      </c>
      <c r="CG115" s="913"/>
      <c r="CH115" s="913"/>
      <c r="CI115" s="913"/>
      <c r="CJ115" s="913"/>
      <c r="CK115" s="943"/>
      <c r="CL115" s="944"/>
      <c r="CM115" s="947" t="s">
        <v>426</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110</v>
      </c>
      <c r="DH115" s="957"/>
      <c r="DI115" s="957"/>
      <c r="DJ115" s="957"/>
      <c r="DK115" s="958"/>
      <c r="DL115" s="959" t="s">
        <v>110</v>
      </c>
      <c r="DM115" s="957"/>
      <c r="DN115" s="957"/>
      <c r="DO115" s="957"/>
      <c r="DP115" s="958"/>
      <c r="DQ115" s="959" t="s">
        <v>110</v>
      </c>
      <c r="DR115" s="957"/>
      <c r="DS115" s="957"/>
      <c r="DT115" s="957"/>
      <c r="DU115" s="958"/>
      <c r="DV115" s="960" t="s">
        <v>110</v>
      </c>
      <c r="DW115" s="961"/>
      <c r="DX115" s="961"/>
      <c r="DY115" s="961"/>
      <c r="DZ115" s="962"/>
    </row>
    <row r="116" spans="1:130" s="197" customFormat="1" ht="26.25" customHeight="1">
      <c r="A116" s="954"/>
      <c r="B116" s="955"/>
      <c r="C116" s="969" t="s">
        <v>427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110</v>
      </c>
      <c r="AB116" s="957"/>
      <c r="AC116" s="957"/>
      <c r="AD116" s="957"/>
      <c r="AE116" s="958"/>
      <c r="AF116" s="959" t="s">
        <v>110</v>
      </c>
      <c r="AG116" s="957"/>
      <c r="AH116" s="957"/>
      <c r="AI116" s="957"/>
      <c r="AJ116" s="958"/>
      <c r="AK116" s="959" t="s">
        <v>110</v>
      </c>
      <c r="AL116" s="957"/>
      <c r="AM116" s="957"/>
      <c r="AN116" s="957"/>
      <c r="AO116" s="958"/>
      <c r="AP116" s="960" t="s">
        <v>110</v>
      </c>
      <c r="AQ116" s="961"/>
      <c r="AR116" s="961"/>
      <c r="AS116" s="961"/>
      <c r="AT116" s="962"/>
      <c r="AU116" s="897"/>
      <c r="AV116" s="898"/>
      <c r="AW116" s="898"/>
      <c r="AX116" s="898"/>
      <c r="AY116" s="899"/>
      <c r="AZ116" s="947" t="s">
        <v>428</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429</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12840</v>
      </c>
      <c r="DH116" s="957"/>
      <c r="DI116" s="957"/>
      <c r="DJ116" s="957"/>
      <c r="DK116" s="958"/>
      <c r="DL116" s="959">
        <v>9630</v>
      </c>
      <c r="DM116" s="957"/>
      <c r="DN116" s="957"/>
      <c r="DO116" s="957"/>
      <c r="DP116" s="958"/>
      <c r="DQ116" s="959">
        <v>6420</v>
      </c>
      <c r="DR116" s="957"/>
      <c r="DS116" s="957"/>
      <c r="DT116" s="957"/>
      <c r="DU116" s="958"/>
      <c r="DV116" s="960">
        <v>0.2</v>
      </c>
      <c r="DW116" s="961"/>
      <c r="DX116" s="961"/>
      <c r="DY116" s="961"/>
      <c r="DZ116" s="962"/>
    </row>
    <row r="117" spans="1:130" s="197" customFormat="1" ht="26.25" customHeight="1">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430</v>
      </c>
      <c r="Z117" s="882"/>
      <c r="AA117" s="994">
        <v>1149427</v>
      </c>
      <c r="AB117" s="964"/>
      <c r="AC117" s="964"/>
      <c r="AD117" s="964"/>
      <c r="AE117" s="965"/>
      <c r="AF117" s="963">
        <v>1107958</v>
      </c>
      <c r="AG117" s="964"/>
      <c r="AH117" s="964"/>
      <c r="AI117" s="964"/>
      <c r="AJ117" s="965"/>
      <c r="AK117" s="963">
        <v>1153514</v>
      </c>
      <c r="AL117" s="964"/>
      <c r="AM117" s="964"/>
      <c r="AN117" s="964"/>
      <c r="AO117" s="965"/>
      <c r="AP117" s="966"/>
      <c r="AQ117" s="967"/>
      <c r="AR117" s="967"/>
      <c r="AS117" s="967"/>
      <c r="AT117" s="968"/>
      <c r="AU117" s="897"/>
      <c r="AV117" s="898"/>
      <c r="AW117" s="898"/>
      <c r="AX117" s="898"/>
      <c r="AY117" s="899"/>
      <c r="AZ117" s="993" t="s">
        <v>431</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432</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c r="A118" s="902" t="s">
        <v>406</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404</v>
      </c>
      <c r="AB118" s="881"/>
      <c r="AC118" s="881"/>
      <c r="AD118" s="881"/>
      <c r="AE118" s="882"/>
      <c r="AF118" s="880" t="s">
        <v>284</v>
      </c>
      <c r="AG118" s="881"/>
      <c r="AH118" s="881"/>
      <c r="AI118" s="881"/>
      <c r="AJ118" s="882"/>
      <c r="AK118" s="880" t="s">
        <v>283</v>
      </c>
      <c r="AL118" s="881"/>
      <c r="AM118" s="881"/>
      <c r="AN118" s="881"/>
      <c r="AO118" s="882"/>
      <c r="AP118" s="988" t="s">
        <v>405</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433</v>
      </c>
      <c r="BP118" s="992"/>
      <c r="BQ118" s="983">
        <v>13287212</v>
      </c>
      <c r="BR118" s="984"/>
      <c r="BS118" s="984"/>
      <c r="BT118" s="984"/>
      <c r="BU118" s="984"/>
      <c r="BV118" s="984">
        <v>13159707</v>
      </c>
      <c r="BW118" s="984"/>
      <c r="BX118" s="984"/>
      <c r="BY118" s="984"/>
      <c r="BZ118" s="984"/>
      <c r="CA118" s="984">
        <v>12936256</v>
      </c>
      <c r="CB118" s="984"/>
      <c r="CC118" s="984"/>
      <c r="CD118" s="984"/>
      <c r="CE118" s="984"/>
      <c r="CF118" s="985"/>
      <c r="CG118" s="986"/>
      <c r="CH118" s="986"/>
      <c r="CI118" s="986"/>
      <c r="CJ118" s="987"/>
      <c r="CK118" s="943"/>
      <c r="CL118" s="944"/>
      <c r="CM118" s="914" t="s">
        <v>434</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c r="A119" s="972" t="s">
        <v>409</v>
      </c>
      <c r="B119" s="942"/>
      <c r="C119" s="921" t="s">
        <v>410</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435</v>
      </c>
      <c r="AV119" s="976"/>
      <c r="AW119" s="976"/>
      <c r="AX119" s="976"/>
      <c r="AY119" s="977"/>
      <c r="AZ119" s="938" t="s">
        <v>436</v>
      </c>
      <c r="BA119" s="885"/>
      <c r="BB119" s="885"/>
      <c r="BC119" s="885"/>
      <c r="BD119" s="885"/>
      <c r="BE119" s="885"/>
      <c r="BF119" s="885"/>
      <c r="BG119" s="885"/>
      <c r="BH119" s="885"/>
      <c r="BI119" s="885"/>
      <c r="BJ119" s="885"/>
      <c r="BK119" s="885"/>
      <c r="BL119" s="885"/>
      <c r="BM119" s="885"/>
      <c r="BN119" s="885"/>
      <c r="BO119" s="885"/>
      <c r="BP119" s="886"/>
      <c r="BQ119" s="924">
        <v>1897741</v>
      </c>
      <c r="BR119" s="925"/>
      <c r="BS119" s="925"/>
      <c r="BT119" s="925"/>
      <c r="BU119" s="925"/>
      <c r="BV119" s="925">
        <v>1949674</v>
      </c>
      <c r="BW119" s="925"/>
      <c r="BX119" s="925"/>
      <c r="BY119" s="925"/>
      <c r="BZ119" s="925"/>
      <c r="CA119" s="925">
        <v>2097221</v>
      </c>
      <c r="CB119" s="925"/>
      <c r="CC119" s="925"/>
      <c r="CD119" s="925"/>
      <c r="CE119" s="925"/>
      <c r="CF119" s="939">
        <v>51.9</v>
      </c>
      <c r="CG119" s="940"/>
      <c r="CH119" s="940"/>
      <c r="CI119" s="940"/>
      <c r="CJ119" s="940"/>
      <c r="CK119" s="945"/>
      <c r="CL119" s="946"/>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110</v>
      </c>
      <c r="DH119" s="996"/>
      <c r="DI119" s="996"/>
      <c r="DJ119" s="996"/>
      <c r="DK119" s="997"/>
      <c r="DL119" s="998" t="s">
        <v>110</v>
      </c>
      <c r="DM119" s="996"/>
      <c r="DN119" s="996"/>
      <c r="DO119" s="996"/>
      <c r="DP119" s="997"/>
      <c r="DQ119" s="998" t="s">
        <v>110</v>
      </c>
      <c r="DR119" s="996"/>
      <c r="DS119" s="996"/>
      <c r="DT119" s="996"/>
      <c r="DU119" s="997"/>
      <c r="DV119" s="999" t="s">
        <v>110</v>
      </c>
      <c r="DW119" s="1000"/>
      <c r="DX119" s="1000"/>
      <c r="DY119" s="1000"/>
      <c r="DZ119" s="1001"/>
    </row>
    <row r="120" spans="1:130" s="197" customFormat="1" ht="26.25" customHeight="1">
      <c r="A120" s="973"/>
      <c r="B120" s="944"/>
      <c r="C120" s="914" t="s">
        <v>413</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438</v>
      </c>
      <c r="BA120" s="948"/>
      <c r="BB120" s="948"/>
      <c r="BC120" s="948"/>
      <c r="BD120" s="948"/>
      <c r="BE120" s="948"/>
      <c r="BF120" s="948"/>
      <c r="BG120" s="948"/>
      <c r="BH120" s="948"/>
      <c r="BI120" s="948"/>
      <c r="BJ120" s="948"/>
      <c r="BK120" s="948"/>
      <c r="BL120" s="948"/>
      <c r="BM120" s="948"/>
      <c r="BN120" s="948"/>
      <c r="BO120" s="948"/>
      <c r="BP120" s="949"/>
      <c r="BQ120" s="917">
        <v>280745</v>
      </c>
      <c r="BR120" s="918"/>
      <c r="BS120" s="918"/>
      <c r="BT120" s="918"/>
      <c r="BU120" s="918"/>
      <c r="BV120" s="918">
        <v>337924</v>
      </c>
      <c r="BW120" s="918"/>
      <c r="BX120" s="918"/>
      <c r="BY120" s="918"/>
      <c r="BZ120" s="918"/>
      <c r="CA120" s="918">
        <v>358384</v>
      </c>
      <c r="CB120" s="918"/>
      <c r="CC120" s="918"/>
      <c r="CD120" s="918"/>
      <c r="CE120" s="918"/>
      <c r="CF120" s="912">
        <v>8.9</v>
      </c>
      <c r="CG120" s="913"/>
      <c r="CH120" s="913"/>
      <c r="CI120" s="913"/>
      <c r="CJ120" s="913"/>
      <c r="CK120" s="1011" t="s">
        <v>439</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3594011</v>
      </c>
      <c r="DH120" s="925"/>
      <c r="DI120" s="925"/>
      <c r="DJ120" s="925"/>
      <c r="DK120" s="925"/>
      <c r="DL120" s="925">
        <v>3161948</v>
      </c>
      <c r="DM120" s="925"/>
      <c r="DN120" s="925"/>
      <c r="DO120" s="925"/>
      <c r="DP120" s="925"/>
      <c r="DQ120" s="925">
        <v>3001580</v>
      </c>
      <c r="DR120" s="925"/>
      <c r="DS120" s="925"/>
      <c r="DT120" s="925"/>
      <c r="DU120" s="925"/>
      <c r="DV120" s="926">
        <v>74.3</v>
      </c>
      <c r="DW120" s="926"/>
      <c r="DX120" s="926"/>
      <c r="DY120" s="926"/>
      <c r="DZ120" s="927"/>
    </row>
    <row r="121" spans="1:130" s="197" customFormat="1" ht="26.25" customHeight="1">
      <c r="A121" s="973"/>
      <c r="B121" s="944"/>
      <c r="C121" s="1008" t="s">
        <v>440</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441</v>
      </c>
      <c r="BA121" s="969"/>
      <c r="BB121" s="969"/>
      <c r="BC121" s="969"/>
      <c r="BD121" s="969"/>
      <c r="BE121" s="969"/>
      <c r="BF121" s="969"/>
      <c r="BG121" s="969"/>
      <c r="BH121" s="969"/>
      <c r="BI121" s="969"/>
      <c r="BJ121" s="969"/>
      <c r="BK121" s="969"/>
      <c r="BL121" s="969"/>
      <c r="BM121" s="969"/>
      <c r="BN121" s="969"/>
      <c r="BO121" s="969"/>
      <c r="BP121" s="970"/>
      <c r="BQ121" s="983">
        <v>8701603</v>
      </c>
      <c r="BR121" s="984"/>
      <c r="BS121" s="984"/>
      <c r="BT121" s="984"/>
      <c r="BU121" s="984"/>
      <c r="BV121" s="984">
        <v>8585469</v>
      </c>
      <c r="BW121" s="984"/>
      <c r="BX121" s="984"/>
      <c r="BY121" s="984"/>
      <c r="BZ121" s="984"/>
      <c r="CA121" s="984">
        <v>8419471</v>
      </c>
      <c r="CB121" s="984"/>
      <c r="CC121" s="984"/>
      <c r="CD121" s="984"/>
      <c r="CE121" s="984"/>
      <c r="CF121" s="1022">
        <v>208.4</v>
      </c>
      <c r="CG121" s="1023"/>
      <c r="CH121" s="1023"/>
      <c r="CI121" s="1023"/>
      <c r="CJ121" s="1023"/>
      <c r="CK121" s="1014"/>
      <c r="CL121" s="1015"/>
      <c r="CM121" s="1015"/>
      <c r="CN121" s="1015"/>
      <c r="CO121" s="1016"/>
      <c r="CP121" s="1005" t="s">
        <v>388</v>
      </c>
      <c r="CQ121" s="1006"/>
      <c r="CR121" s="1006"/>
      <c r="CS121" s="1006"/>
      <c r="CT121" s="1006"/>
      <c r="CU121" s="1006"/>
      <c r="CV121" s="1006"/>
      <c r="CW121" s="1006"/>
      <c r="CX121" s="1006"/>
      <c r="CY121" s="1006"/>
      <c r="CZ121" s="1006"/>
      <c r="DA121" s="1006"/>
      <c r="DB121" s="1006"/>
      <c r="DC121" s="1006"/>
      <c r="DD121" s="1006"/>
      <c r="DE121" s="1006"/>
      <c r="DF121" s="1007"/>
      <c r="DG121" s="917">
        <v>1332273</v>
      </c>
      <c r="DH121" s="918"/>
      <c r="DI121" s="918"/>
      <c r="DJ121" s="918"/>
      <c r="DK121" s="918"/>
      <c r="DL121" s="918">
        <v>1267164</v>
      </c>
      <c r="DM121" s="918"/>
      <c r="DN121" s="918"/>
      <c r="DO121" s="918"/>
      <c r="DP121" s="918"/>
      <c r="DQ121" s="918">
        <v>1151457</v>
      </c>
      <c r="DR121" s="918"/>
      <c r="DS121" s="918"/>
      <c r="DT121" s="918"/>
      <c r="DU121" s="918"/>
      <c r="DV121" s="919">
        <v>28.5</v>
      </c>
      <c r="DW121" s="919"/>
      <c r="DX121" s="919"/>
      <c r="DY121" s="919"/>
      <c r="DZ121" s="920"/>
    </row>
    <row r="122" spans="1:130" s="197" customFormat="1" ht="26.25" customHeight="1">
      <c r="A122" s="973"/>
      <c r="B122" s="944"/>
      <c r="C122" s="914" t="s">
        <v>423</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442</v>
      </c>
      <c r="BP122" s="992"/>
      <c r="BQ122" s="1032">
        <v>10880089</v>
      </c>
      <c r="BR122" s="1033"/>
      <c r="BS122" s="1033"/>
      <c r="BT122" s="1033"/>
      <c r="BU122" s="1033"/>
      <c r="BV122" s="1033">
        <v>10873067</v>
      </c>
      <c r="BW122" s="1033"/>
      <c r="BX122" s="1033"/>
      <c r="BY122" s="1033"/>
      <c r="BZ122" s="1033"/>
      <c r="CA122" s="1033">
        <v>10875076</v>
      </c>
      <c r="CB122" s="1033"/>
      <c r="CC122" s="1033"/>
      <c r="CD122" s="1033"/>
      <c r="CE122" s="1033"/>
      <c r="CF122" s="985"/>
      <c r="CG122" s="986"/>
      <c r="CH122" s="986"/>
      <c r="CI122" s="986"/>
      <c r="CJ122" s="987"/>
      <c r="CK122" s="1014"/>
      <c r="CL122" s="1015"/>
      <c r="CM122" s="1015"/>
      <c r="CN122" s="1015"/>
      <c r="CO122" s="1016"/>
      <c r="CP122" s="1005" t="s">
        <v>381</v>
      </c>
      <c r="CQ122" s="1006"/>
      <c r="CR122" s="1006"/>
      <c r="CS122" s="1006"/>
      <c r="CT122" s="1006"/>
      <c r="CU122" s="1006"/>
      <c r="CV122" s="1006"/>
      <c r="CW122" s="1006"/>
      <c r="CX122" s="1006"/>
      <c r="CY122" s="1006"/>
      <c r="CZ122" s="1006"/>
      <c r="DA122" s="1006"/>
      <c r="DB122" s="1006"/>
      <c r="DC122" s="1006"/>
      <c r="DD122" s="1006"/>
      <c r="DE122" s="1006"/>
      <c r="DF122" s="1007"/>
      <c r="DG122" s="917">
        <v>726505</v>
      </c>
      <c r="DH122" s="918"/>
      <c r="DI122" s="918"/>
      <c r="DJ122" s="918"/>
      <c r="DK122" s="918"/>
      <c r="DL122" s="918">
        <v>969543</v>
      </c>
      <c r="DM122" s="918"/>
      <c r="DN122" s="918"/>
      <c r="DO122" s="918"/>
      <c r="DP122" s="918"/>
      <c r="DQ122" s="918">
        <v>922668</v>
      </c>
      <c r="DR122" s="918"/>
      <c r="DS122" s="918"/>
      <c r="DT122" s="918"/>
      <c r="DU122" s="918"/>
      <c r="DV122" s="919">
        <v>22.8</v>
      </c>
      <c r="DW122" s="919"/>
      <c r="DX122" s="919"/>
      <c r="DY122" s="919"/>
      <c r="DZ122" s="920"/>
    </row>
    <row r="123" spans="1:130" s="197" customFormat="1" ht="26.25" customHeight="1" thickBot="1">
      <c r="A123" s="973"/>
      <c r="B123" s="944"/>
      <c r="C123" s="914" t="s">
        <v>429</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110</v>
      </c>
      <c r="AB123" s="957"/>
      <c r="AC123" s="957"/>
      <c r="AD123" s="957"/>
      <c r="AE123" s="958"/>
      <c r="AF123" s="959" t="s">
        <v>110</v>
      </c>
      <c r="AG123" s="957"/>
      <c r="AH123" s="957"/>
      <c r="AI123" s="957"/>
      <c r="AJ123" s="958"/>
      <c r="AK123" s="959" t="s">
        <v>110</v>
      </c>
      <c r="AL123" s="957"/>
      <c r="AM123" s="957"/>
      <c r="AN123" s="957"/>
      <c r="AO123" s="958"/>
      <c r="AP123" s="960" t="s">
        <v>110</v>
      </c>
      <c r="AQ123" s="961"/>
      <c r="AR123" s="961"/>
      <c r="AS123" s="961"/>
      <c r="AT123" s="962"/>
      <c r="AU123" s="1029" t="s">
        <v>443</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59.4</v>
      </c>
      <c r="BR123" s="1025"/>
      <c r="BS123" s="1025"/>
      <c r="BT123" s="1025"/>
      <c r="BU123" s="1025"/>
      <c r="BV123" s="1025">
        <v>57.6</v>
      </c>
      <c r="BW123" s="1025"/>
      <c r="BX123" s="1025"/>
      <c r="BY123" s="1025"/>
      <c r="BZ123" s="1025"/>
      <c r="CA123" s="1025">
        <v>51</v>
      </c>
      <c r="CB123" s="1025"/>
      <c r="CC123" s="1025"/>
      <c r="CD123" s="1025"/>
      <c r="CE123" s="1025"/>
      <c r="CF123" s="1026"/>
      <c r="CG123" s="1027"/>
      <c r="CH123" s="1027"/>
      <c r="CI123" s="1027"/>
      <c r="CJ123" s="1028"/>
      <c r="CK123" s="1014"/>
      <c r="CL123" s="1015"/>
      <c r="CM123" s="1015"/>
      <c r="CN123" s="1015"/>
      <c r="CO123" s="1016"/>
      <c r="CP123" s="1005" t="s">
        <v>383</v>
      </c>
      <c r="CQ123" s="1006"/>
      <c r="CR123" s="1006"/>
      <c r="CS123" s="1006"/>
      <c r="CT123" s="1006"/>
      <c r="CU123" s="1006"/>
      <c r="CV123" s="1006"/>
      <c r="CW123" s="1006"/>
      <c r="CX123" s="1006"/>
      <c r="CY123" s="1006"/>
      <c r="CZ123" s="1006"/>
      <c r="DA123" s="1006"/>
      <c r="DB123" s="1006"/>
      <c r="DC123" s="1006"/>
      <c r="DD123" s="1006"/>
      <c r="DE123" s="1006"/>
      <c r="DF123" s="1007"/>
      <c r="DG123" s="956">
        <v>52453</v>
      </c>
      <c r="DH123" s="957"/>
      <c r="DI123" s="957"/>
      <c r="DJ123" s="957"/>
      <c r="DK123" s="958"/>
      <c r="DL123" s="959">
        <v>49346</v>
      </c>
      <c r="DM123" s="957"/>
      <c r="DN123" s="957"/>
      <c r="DO123" s="957"/>
      <c r="DP123" s="958"/>
      <c r="DQ123" s="959">
        <v>6359</v>
      </c>
      <c r="DR123" s="957"/>
      <c r="DS123" s="957"/>
      <c r="DT123" s="957"/>
      <c r="DU123" s="958"/>
      <c r="DV123" s="960">
        <v>0.2</v>
      </c>
      <c r="DW123" s="961"/>
      <c r="DX123" s="961"/>
      <c r="DY123" s="961"/>
      <c r="DZ123" s="962"/>
    </row>
    <row r="124" spans="1:130" s="197" customFormat="1" ht="26.25" customHeight="1">
      <c r="A124" s="973"/>
      <c r="B124" s="944"/>
      <c r="C124" s="914" t="s">
        <v>432</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444</v>
      </c>
      <c r="CQ124" s="1006"/>
      <c r="CR124" s="1006"/>
      <c r="CS124" s="1006"/>
      <c r="CT124" s="1006"/>
      <c r="CU124" s="1006"/>
      <c r="CV124" s="1006"/>
      <c r="CW124" s="1006"/>
      <c r="CX124" s="1006"/>
      <c r="CY124" s="1006"/>
      <c r="CZ124" s="1006"/>
      <c r="DA124" s="1006"/>
      <c r="DB124" s="1006"/>
      <c r="DC124" s="1006"/>
      <c r="DD124" s="1006"/>
      <c r="DE124" s="1006"/>
      <c r="DF124" s="1007"/>
      <c r="DG124" s="995" t="s">
        <v>110</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c r="A125" s="973"/>
      <c r="B125" s="944"/>
      <c r="C125" s="914" t="s">
        <v>434</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445</v>
      </c>
      <c r="CL125" s="1012"/>
      <c r="CM125" s="1012"/>
      <c r="CN125" s="1012"/>
      <c r="CO125" s="1013"/>
      <c r="CP125" s="938" t="s">
        <v>446</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c r="A126" s="973"/>
      <c r="B126" s="944"/>
      <c r="C126" s="914" t="s">
        <v>437</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3210</v>
      </c>
      <c r="AB126" s="957"/>
      <c r="AC126" s="957"/>
      <c r="AD126" s="957"/>
      <c r="AE126" s="958"/>
      <c r="AF126" s="959">
        <v>3210</v>
      </c>
      <c r="AG126" s="957"/>
      <c r="AH126" s="957"/>
      <c r="AI126" s="957"/>
      <c r="AJ126" s="958"/>
      <c r="AK126" s="959">
        <v>3210</v>
      </c>
      <c r="AL126" s="957"/>
      <c r="AM126" s="957"/>
      <c r="AN126" s="957"/>
      <c r="AO126" s="958"/>
      <c r="AP126" s="960">
        <v>0.1</v>
      </c>
      <c r="AQ126" s="961"/>
      <c r="AR126" s="961"/>
      <c r="AS126" s="961"/>
      <c r="AT126" s="962"/>
      <c r="AU126" s="233"/>
      <c r="AV126" s="233"/>
      <c r="AW126" s="233"/>
      <c r="AX126" s="1034" t="s">
        <v>447</v>
      </c>
      <c r="AY126" s="1035"/>
      <c r="AZ126" s="1035"/>
      <c r="BA126" s="1035"/>
      <c r="BB126" s="1035"/>
      <c r="BC126" s="1035"/>
      <c r="BD126" s="1035"/>
      <c r="BE126" s="1036"/>
      <c r="BF126" s="1050" t="s">
        <v>448</v>
      </c>
      <c r="BG126" s="1035"/>
      <c r="BH126" s="1035"/>
      <c r="BI126" s="1035"/>
      <c r="BJ126" s="1035"/>
      <c r="BK126" s="1035"/>
      <c r="BL126" s="1036"/>
      <c r="BM126" s="1050" t="s">
        <v>449</v>
      </c>
      <c r="BN126" s="1035"/>
      <c r="BO126" s="1035"/>
      <c r="BP126" s="1035"/>
      <c r="BQ126" s="1035"/>
      <c r="BR126" s="1035"/>
      <c r="BS126" s="1036"/>
      <c r="BT126" s="1050" t="s">
        <v>450</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451</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t="s">
        <v>110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c r="A127" s="974"/>
      <c r="B127" s="946"/>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245</v>
      </c>
      <c r="AB127" s="957"/>
      <c r="AC127" s="957"/>
      <c r="AD127" s="957"/>
      <c r="AE127" s="958"/>
      <c r="AF127" s="959">
        <v>217</v>
      </c>
      <c r="AG127" s="957"/>
      <c r="AH127" s="957"/>
      <c r="AI127" s="957"/>
      <c r="AJ127" s="958"/>
      <c r="AK127" s="959">
        <v>174</v>
      </c>
      <c r="AL127" s="957"/>
      <c r="AM127" s="957"/>
      <c r="AN127" s="957"/>
      <c r="AO127" s="958"/>
      <c r="AP127" s="960">
        <v>0</v>
      </c>
      <c r="AQ127" s="961"/>
      <c r="AR127" s="961"/>
      <c r="AS127" s="961"/>
      <c r="AT127" s="962"/>
      <c r="AU127" s="233"/>
      <c r="AV127" s="233"/>
      <c r="AW127" s="233"/>
      <c r="AX127" s="884" t="s">
        <v>453</v>
      </c>
      <c r="AY127" s="885"/>
      <c r="AZ127" s="885"/>
      <c r="BA127" s="885"/>
      <c r="BB127" s="885"/>
      <c r="BC127" s="885"/>
      <c r="BD127" s="885"/>
      <c r="BE127" s="886"/>
      <c r="BF127" s="1039" t="s">
        <v>110</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454</v>
      </c>
      <c r="CQ127" s="1043"/>
      <c r="CR127" s="1043"/>
      <c r="CS127" s="1043"/>
      <c r="CT127" s="1043"/>
      <c r="CU127" s="1043"/>
      <c r="CV127" s="1043"/>
      <c r="CW127" s="1043"/>
      <c r="CX127" s="1043"/>
      <c r="CY127" s="1043"/>
      <c r="CZ127" s="1043"/>
      <c r="DA127" s="1043"/>
      <c r="DB127" s="1043"/>
      <c r="DC127" s="1043"/>
      <c r="DD127" s="1043"/>
      <c r="DE127" s="1043"/>
      <c r="DF127" s="1044"/>
      <c r="DG127" s="1045">
        <v>149</v>
      </c>
      <c r="DH127" s="1046"/>
      <c r="DI127" s="1046"/>
      <c r="DJ127" s="1046"/>
      <c r="DK127" s="1046"/>
      <c r="DL127" s="1046" t="s">
        <v>110</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c r="A128" s="1069" t="s">
        <v>455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456</v>
      </c>
      <c r="X128" s="1071"/>
      <c r="Y128" s="1071"/>
      <c r="Z128" s="1072"/>
      <c r="AA128" s="1087">
        <v>14638</v>
      </c>
      <c r="AB128" s="1088"/>
      <c r="AC128" s="1088"/>
      <c r="AD128" s="1088"/>
      <c r="AE128" s="1089"/>
      <c r="AF128" s="1090">
        <v>18865</v>
      </c>
      <c r="AG128" s="1088"/>
      <c r="AH128" s="1088"/>
      <c r="AI128" s="1088"/>
      <c r="AJ128" s="1089"/>
      <c r="AK128" s="1090">
        <v>20512</v>
      </c>
      <c r="AL128" s="1088"/>
      <c r="AM128" s="1088"/>
      <c r="AN128" s="1088"/>
      <c r="AO128" s="1089"/>
      <c r="AP128" s="1091"/>
      <c r="AQ128" s="1092"/>
      <c r="AR128" s="1092"/>
      <c r="AS128" s="1092"/>
      <c r="AT128" s="1093"/>
      <c r="AU128" s="235"/>
      <c r="AV128" s="235"/>
      <c r="AW128" s="235"/>
      <c r="AX128" s="1052" t="s">
        <v>457</v>
      </c>
      <c r="AY128" s="948"/>
      <c r="AZ128" s="948"/>
      <c r="BA128" s="948"/>
      <c r="BB128" s="948"/>
      <c r="BC128" s="948"/>
      <c r="BD128" s="948"/>
      <c r="BE128" s="949"/>
      <c r="BF128" s="1064" t="s">
        <v>110</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458</v>
      </c>
      <c r="X129" s="1059"/>
      <c r="Y129" s="1059"/>
      <c r="Z129" s="1060"/>
      <c r="AA129" s="956">
        <v>4757625</v>
      </c>
      <c r="AB129" s="957"/>
      <c r="AC129" s="957"/>
      <c r="AD129" s="957"/>
      <c r="AE129" s="958"/>
      <c r="AF129" s="959">
        <v>4684702</v>
      </c>
      <c r="AG129" s="957"/>
      <c r="AH129" s="957"/>
      <c r="AI129" s="957"/>
      <c r="AJ129" s="958"/>
      <c r="AK129" s="959">
        <v>4811378</v>
      </c>
      <c r="AL129" s="957"/>
      <c r="AM129" s="957"/>
      <c r="AN129" s="957"/>
      <c r="AO129" s="958"/>
      <c r="AP129" s="1061"/>
      <c r="AQ129" s="1062"/>
      <c r="AR129" s="1062"/>
      <c r="AS129" s="1062"/>
      <c r="AT129" s="1063"/>
      <c r="AU129" s="235"/>
      <c r="AV129" s="235"/>
      <c r="AW129" s="235"/>
      <c r="AX129" s="1052" t="s">
        <v>459</v>
      </c>
      <c r="AY129" s="948"/>
      <c r="AZ129" s="948"/>
      <c r="BA129" s="948"/>
      <c r="BB129" s="948"/>
      <c r="BC129" s="948"/>
      <c r="BD129" s="948"/>
      <c r="BE129" s="949"/>
      <c r="BF129" s="1053">
        <v>9.6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460</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461</v>
      </c>
      <c r="X130" s="1059"/>
      <c r="Y130" s="1059"/>
      <c r="Z130" s="1060"/>
      <c r="AA130" s="956">
        <v>708006</v>
      </c>
      <c r="AB130" s="957"/>
      <c r="AC130" s="957"/>
      <c r="AD130" s="957"/>
      <c r="AE130" s="958"/>
      <c r="AF130" s="959">
        <v>718544</v>
      </c>
      <c r="AG130" s="957"/>
      <c r="AH130" s="957"/>
      <c r="AI130" s="957"/>
      <c r="AJ130" s="958"/>
      <c r="AK130" s="959">
        <v>771710</v>
      </c>
      <c r="AL130" s="957"/>
      <c r="AM130" s="957"/>
      <c r="AN130" s="957"/>
      <c r="AO130" s="958"/>
      <c r="AP130" s="1061"/>
      <c r="AQ130" s="1062"/>
      <c r="AR130" s="1062"/>
      <c r="AS130" s="1062"/>
      <c r="AT130" s="1063"/>
      <c r="AU130" s="235"/>
      <c r="AV130" s="235"/>
      <c r="AW130" s="235"/>
      <c r="AX130" s="1111" t="s">
        <v>462</v>
      </c>
      <c r="AY130" s="1043"/>
      <c r="AZ130" s="1043"/>
      <c r="BA130" s="1043"/>
      <c r="BB130" s="1043"/>
      <c r="BC130" s="1043"/>
      <c r="BD130" s="1043"/>
      <c r="BE130" s="1044"/>
      <c r="BF130" s="1073">
        <v>51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463</v>
      </c>
      <c r="X131" s="1082"/>
      <c r="Y131" s="1082"/>
      <c r="Z131" s="1083"/>
      <c r="AA131" s="995">
        <v>4049619</v>
      </c>
      <c r="AB131" s="996"/>
      <c r="AC131" s="996"/>
      <c r="AD131" s="996"/>
      <c r="AE131" s="997"/>
      <c r="AF131" s="998">
        <v>3966158</v>
      </c>
      <c r="AG131" s="996"/>
      <c r="AH131" s="996"/>
      <c r="AI131" s="996"/>
      <c r="AJ131" s="997"/>
      <c r="AK131" s="998">
        <v>4039668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465</v>
      </c>
      <c r="W132" s="1099"/>
      <c r="X132" s="1099"/>
      <c r="Y132" s="1099"/>
      <c r="Z132" s="1100"/>
      <c r="AA132" s="1101">
        <v>10.53884328</v>
      </c>
      <c r="AB132" s="1102"/>
      <c r="AC132" s="1102"/>
      <c r="AD132" s="1102"/>
      <c r="AE132" s="1103"/>
      <c r="AF132" s="1104">
        <v>9.3427695009999994</v>
      </c>
      <c r="AG132" s="1102"/>
      <c r="AH132" s="1102"/>
      <c r="AI132" s="1102"/>
      <c r="AJ132" s="1103"/>
      <c r="AK132" s="1104">
        <v>8.9436062570000008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466</v>
      </c>
      <c r="W133" s="1106"/>
      <c r="X133" s="1106"/>
      <c r="Y133" s="1106"/>
      <c r="Z133" s="1107"/>
      <c r="AA133" s="1108">
        <v>11.6</v>
      </c>
      <c r="AB133" s="1109"/>
      <c r="AC133" s="1109"/>
      <c r="AD133" s="1109"/>
      <c r="AE133" s="1110"/>
      <c r="AF133" s="1108">
        <v>10.6</v>
      </c>
      <c r="AG133" s="1109"/>
      <c r="AH133" s="1109"/>
      <c r="AI133" s="1109"/>
      <c r="AJ133" s="1110"/>
      <c r="AK133" s="1108">
        <v>9.6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5" t="s">
        <v>469</v>
      </c>
      <c r="L7" s="254"/>
      <c r="M7" s="255" t="s">
        <v>470</v>
      </c>
      <c r="N7" s="256"/>
    </row>
    <row r="8" spans="1:16">
      <c r="A8" s="248"/>
      <c r="B8" s="244"/>
      <c r="C8" s="244"/>
      <c r="D8" s="244"/>
      <c r="E8" s="244"/>
      <c r="F8" s="244"/>
      <c r="G8" s="257"/>
      <c r="H8" s="258"/>
      <c r="I8" s="258"/>
      <c r="J8" s="259"/>
      <c r="K8" s="1116"/>
      <c r="L8" s="260" t="s">
        <v>471</v>
      </c>
      <c r="M8" s="261" t="s">
        <v>472</v>
      </c>
      <c r="N8" s="262" t="s">
        <v>473</v>
      </c>
    </row>
    <row r="9" spans="1:16">
      <c r="A9" s="248"/>
      <c r="B9" s="244"/>
      <c r="C9" s="244"/>
      <c r="D9" s="244"/>
      <c r="E9" s="244"/>
      <c r="F9" s="244"/>
      <c r="G9" s="1117" t="s">
        <v>474</v>
      </c>
      <c r="H9" s="1118"/>
      <c r="I9" s="1118"/>
      <c r="J9" s="1119"/>
      <c r="K9" s="263">
        <v>1294149</v>
      </c>
      <c r="L9" s="264">
        <v>74462</v>
      </c>
      <c r="M9" s="265">
        <v>75151</v>
      </c>
      <c r="N9" s="266">
        <v>-0.9</v>
      </c>
    </row>
    <row r="10" spans="1:16">
      <c r="A10" s="248"/>
      <c r="B10" s="244"/>
      <c r="C10" s="244"/>
      <c r="D10" s="244"/>
      <c r="E10" s="244"/>
      <c r="F10" s="244"/>
      <c r="G10" s="1117" t="s">
        <v>475</v>
      </c>
      <c r="H10" s="1118"/>
      <c r="I10" s="1118"/>
      <c r="J10" s="1119"/>
      <c r="K10" s="267">
        <v>66360</v>
      </c>
      <c r="L10" s="268">
        <v>3818</v>
      </c>
      <c r="M10" s="269">
        <v>6942</v>
      </c>
      <c r="N10" s="270">
        <v>-45</v>
      </c>
    </row>
    <row r="11" spans="1:16" ht="13.5" customHeight="1">
      <c r="A11" s="248"/>
      <c r="B11" s="244"/>
      <c r="C11" s="244"/>
      <c r="D11" s="244"/>
      <c r="E11" s="244"/>
      <c r="F11" s="244"/>
      <c r="G11" s="1117" t="s">
        <v>476</v>
      </c>
      <c r="H11" s="1118"/>
      <c r="I11" s="1118"/>
      <c r="J11" s="1119"/>
      <c r="K11" s="267">
        <v>166300</v>
      </c>
      <c r="L11" s="268">
        <v>9568</v>
      </c>
      <c r="M11" s="269">
        <v>12381</v>
      </c>
      <c r="N11" s="270">
        <v>-22.7</v>
      </c>
    </row>
    <row r="12" spans="1:16" ht="13.5" customHeight="1">
      <c r="A12" s="248"/>
      <c r="B12" s="244"/>
      <c r="C12" s="244"/>
      <c r="D12" s="244"/>
      <c r="E12" s="244"/>
      <c r="F12" s="244"/>
      <c r="G12" s="1117" t="s">
        <v>477</v>
      </c>
      <c r="H12" s="1118"/>
      <c r="I12" s="1118"/>
      <c r="J12" s="1119"/>
      <c r="K12" s="267">
        <v>114823</v>
      </c>
      <c r="L12" s="268">
        <v>6607</v>
      </c>
      <c r="M12" s="269">
        <v>1226</v>
      </c>
      <c r="N12" s="270">
        <v>438.9</v>
      </c>
    </row>
    <row r="13" spans="1:16" ht="13.5" customHeight="1">
      <c r="A13" s="248"/>
      <c r="B13" s="244"/>
      <c r="C13" s="244"/>
      <c r="D13" s="244"/>
      <c r="E13" s="244"/>
      <c r="F13" s="244"/>
      <c r="G13" s="1117" t="s">
        <v>478</v>
      </c>
      <c r="H13" s="1118"/>
      <c r="I13" s="1118"/>
      <c r="J13" s="1119"/>
      <c r="K13" s="267" t="s">
        <v>479</v>
      </c>
      <c r="L13" s="268" t="s">
        <v>479</v>
      </c>
      <c r="M13" s="269" t="s">
        <v>479</v>
      </c>
      <c r="N13" s="270" t="s">
        <v>479</v>
      </c>
    </row>
    <row r="14" spans="1:16" ht="13.5" customHeight="1">
      <c r="A14" s="248"/>
      <c r="B14" s="244"/>
      <c r="C14" s="244"/>
      <c r="D14" s="244"/>
      <c r="E14" s="244"/>
      <c r="F14" s="244"/>
      <c r="G14" s="1117" t="s">
        <v>480</v>
      </c>
      <c r="H14" s="1118"/>
      <c r="I14" s="1118"/>
      <c r="J14" s="1119"/>
      <c r="K14" s="267">
        <v>44990</v>
      </c>
      <c r="L14" s="268">
        <v>2589</v>
      </c>
      <c r="M14" s="269">
        <v>3698</v>
      </c>
      <c r="N14" s="270">
        <v>-30</v>
      </c>
    </row>
    <row r="15" spans="1:16" ht="13.5" customHeight="1">
      <c r="A15" s="248"/>
      <c r="B15" s="244"/>
      <c r="C15" s="244"/>
      <c r="D15" s="244"/>
      <c r="E15" s="244"/>
      <c r="F15" s="244"/>
      <c r="G15" s="1117" t="s">
        <v>481</v>
      </c>
      <c r="H15" s="1118"/>
      <c r="I15" s="1118"/>
      <c r="J15" s="1119"/>
      <c r="K15" s="267" t="s">
        <v>479</v>
      </c>
      <c r="L15" s="268" t="s">
        <v>479</v>
      </c>
      <c r="M15" s="269">
        <v>1685</v>
      </c>
      <c r="N15" s="270" t="s">
        <v>479</v>
      </c>
    </row>
    <row r="16" spans="1:16">
      <c r="A16" s="248"/>
      <c r="B16" s="244"/>
      <c r="C16" s="244"/>
      <c r="D16" s="244"/>
      <c r="E16" s="244"/>
      <c r="F16" s="244"/>
      <c r="G16" s="1120" t="s">
        <v>482</v>
      </c>
      <c r="H16" s="1121"/>
      <c r="I16" s="1121"/>
      <c r="J16" s="1122"/>
      <c r="K16" s="268">
        <v>-140827</v>
      </c>
      <c r="L16" s="268">
        <v>-8103</v>
      </c>
      <c r="M16" s="269">
        <v>-7941</v>
      </c>
      <c r="N16" s="270">
        <v>2</v>
      </c>
    </row>
    <row r="17" spans="1:16">
      <c r="A17" s="248"/>
      <c r="B17" s="244"/>
      <c r="C17" s="244"/>
      <c r="D17" s="244"/>
      <c r="E17" s="244"/>
      <c r="F17" s="244"/>
      <c r="G17" s="1120" t="s">
        <v>168</v>
      </c>
      <c r="H17" s="1121"/>
      <c r="I17" s="1121"/>
      <c r="J17" s="1122"/>
      <c r="K17" s="268">
        <v>1545795</v>
      </c>
      <c r="L17" s="268">
        <v>88941</v>
      </c>
      <c r="M17" s="269">
        <v>93141</v>
      </c>
      <c r="N17" s="270">
        <v>-4.5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2" t="s">
        <v>487</v>
      </c>
      <c r="H21" s="1113"/>
      <c r="I21" s="1113"/>
      <c r="J21" s="1114"/>
      <c r="K21" s="280">
        <v>9.0299999999999994</v>
      </c>
      <c r="L21" s="281">
        <v>8.6</v>
      </c>
      <c r="M21" s="282">
        <v>0.43</v>
      </c>
      <c r="N21" s="249"/>
      <c r="O21" s="283"/>
      <c r="P21" s="279"/>
    </row>
    <row r="22" spans="1:16" s="284" customFormat="1">
      <c r="A22" s="279"/>
      <c r="B22" s="249"/>
      <c r="C22" s="249"/>
      <c r="D22" s="249"/>
      <c r="E22" s="249"/>
      <c r="F22" s="249"/>
      <c r="G22" s="1112" t="s">
        <v>488</v>
      </c>
      <c r="H22" s="1113"/>
      <c r="I22" s="1113"/>
      <c r="J22" s="1114"/>
      <c r="K22" s="285">
        <v>90.9</v>
      </c>
      <c r="L22" s="286">
        <v>96.5</v>
      </c>
      <c r="M22" s="287">
        <v>-5.6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5" t="s">
        <v>469</v>
      </c>
      <c r="L30" s="254"/>
      <c r="M30" s="255" t="s">
        <v>470</v>
      </c>
      <c r="N30" s="256"/>
    </row>
    <row r="31" spans="1:16">
      <c r="A31" s="248"/>
      <c r="B31" s="244"/>
      <c r="C31" s="244"/>
      <c r="D31" s="244"/>
      <c r="E31" s="244"/>
      <c r="F31" s="244"/>
      <c r="G31" s="257"/>
      <c r="H31" s="258"/>
      <c r="I31" s="258"/>
      <c r="J31" s="259"/>
      <c r="K31" s="1116"/>
      <c r="L31" s="260" t="s">
        <v>471</v>
      </c>
      <c r="M31" s="261" t="s">
        <v>472</v>
      </c>
      <c r="N31" s="262" t="s">
        <v>473</v>
      </c>
    </row>
    <row r="32" spans="1:16" ht="27" customHeight="1">
      <c r="A32" s="248"/>
      <c r="B32" s="244"/>
      <c r="C32" s="244"/>
      <c r="D32" s="244"/>
      <c r="E32" s="244"/>
      <c r="F32" s="244"/>
      <c r="G32" s="1128" t="s">
        <v>492</v>
      </c>
      <c r="H32" s="1129"/>
      <c r="I32" s="1129"/>
      <c r="J32" s="1130"/>
      <c r="K32" s="294">
        <v>682443</v>
      </c>
      <c r="L32" s="294">
        <v>39266</v>
      </c>
      <c r="M32" s="295">
        <v>49652</v>
      </c>
      <c r="N32" s="296">
        <v>-20.9</v>
      </c>
    </row>
    <row r="33" spans="1:16" ht="13.5" customHeight="1">
      <c r="A33" s="248"/>
      <c r="B33" s="244"/>
      <c r="C33" s="244"/>
      <c r="D33" s="244"/>
      <c r="E33" s="244"/>
      <c r="F33" s="244"/>
      <c r="G33" s="1128" t="s">
        <v>493</v>
      </c>
      <c r="H33" s="1129"/>
      <c r="I33" s="1129"/>
      <c r="J33" s="1130"/>
      <c r="K33" s="294" t="s">
        <v>479</v>
      </c>
      <c r="L33" s="294" t="s">
        <v>479</v>
      </c>
      <c r="M33" s="295" t="s">
        <v>479</v>
      </c>
      <c r="N33" s="296" t="s">
        <v>479</v>
      </c>
    </row>
    <row r="34" spans="1:16" ht="27" customHeight="1">
      <c r="A34" s="248"/>
      <c r="B34" s="244"/>
      <c r="C34" s="244"/>
      <c r="D34" s="244"/>
      <c r="E34" s="244"/>
      <c r="F34" s="244"/>
      <c r="G34" s="1128" t="s">
        <v>494</v>
      </c>
      <c r="H34" s="1129"/>
      <c r="I34" s="1129"/>
      <c r="J34" s="1130"/>
      <c r="K34" s="294" t="s">
        <v>479</v>
      </c>
      <c r="L34" s="294" t="s">
        <v>479</v>
      </c>
      <c r="M34" s="295" t="s">
        <v>479</v>
      </c>
      <c r="N34" s="296" t="s">
        <v>479</v>
      </c>
    </row>
    <row r="35" spans="1:16" ht="27" customHeight="1">
      <c r="A35" s="248"/>
      <c r="B35" s="244"/>
      <c r="C35" s="244"/>
      <c r="D35" s="244"/>
      <c r="E35" s="244"/>
      <c r="F35" s="244"/>
      <c r="G35" s="1128" t="s">
        <v>495</v>
      </c>
      <c r="H35" s="1129"/>
      <c r="I35" s="1129"/>
      <c r="J35" s="1130"/>
      <c r="K35" s="294">
        <v>341620</v>
      </c>
      <c r="L35" s="294">
        <v>19656</v>
      </c>
      <c r="M35" s="295">
        <v>21204</v>
      </c>
      <c r="N35" s="296">
        <v>-7.3</v>
      </c>
    </row>
    <row r="36" spans="1:16" ht="27" customHeight="1">
      <c r="A36" s="248"/>
      <c r="B36" s="244"/>
      <c r="C36" s="244"/>
      <c r="D36" s="244"/>
      <c r="E36" s="244"/>
      <c r="F36" s="244"/>
      <c r="G36" s="1128" t="s">
        <v>496</v>
      </c>
      <c r="H36" s="1129"/>
      <c r="I36" s="1129"/>
      <c r="J36" s="1130"/>
      <c r="K36" s="294">
        <v>126067</v>
      </c>
      <c r="L36" s="294">
        <v>7254</v>
      </c>
      <c r="M36" s="295">
        <v>4748</v>
      </c>
      <c r="N36" s="296">
        <v>52.8</v>
      </c>
    </row>
    <row r="37" spans="1:16" ht="13.5" customHeight="1">
      <c r="A37" s="248"/>
      <c r="B37" s="244"/>
      <c r="C37" s="244"/>
      <c r="D37" s="244"/>
      <c r="E37" s="244"/>
      <c r="F37" s="244"/>
      <c r="G37" s="1128" t="s">
        <v>497</v>
      </c>
      <c r="H37" s="1129"/>
      <c r="I37" s="1129"/>
      <c r="J37" s="1130"/>
      <c r="K37" s="294">
        <v>3384</v>
      </c>
      <c r="L37" s="294">
        <v>195</v>
      </c>
      <c r="M37" s="295">
        <v>1840</v>
      </c>
      <c r="N37" s="296">
        <v>-89.4</v>
      </c>
    </row>
    <row r="38" spans="1:16" ht="27" customHeight="1">
      <c r="A38" s="248"/>
      <c r="B38" s="244"/>
      <c r="C38" s="244"/>
      <c r="D38" s="244"/>
      <c r="E38" s="244"/>
      <c r="F38" s="244"/>
      <c r="G38" s="1131" t="s">
        <v>498</v>
      </c>
      <c r="H38" s="1132"/>
      <c r="I38" s="1132"/>
      <c r="J38" s="1133"/>
      <c r="K38" s="297" t="s">
        <v>479</v>
      </c>
      <c r="L38" s="297" t="s">
        <v>479</v>
      </c>
      <c r="M38" s="298">
        <v>8</v>
      </c>
      <c r="N38" s="299" t="s">
        <v>479</v>
      </c>
      <c r="O38" s="293"/>
    </row>
    <row r="39" spans="1:16">
      <c r="A39" s="248"/>
      <c r="B39" s="244"/>
      <c r="C39" s="244"/>
      <c r="D39" s="244"/>
      <c r="E39" s="244"/>
      <c r="F39" s="244"/>
      <c r="G39" s="1131" t="s">
        <v>499</v>
      </c>
      <c r="H39" s="1132"/>
      <c r="I39" s="1132"/>
      <c r="J39" s="1133"/>
      <c r="K39" s="300">
        <v>-20512</v>
      </c>
      <c r="L39" s="300">
        <v>-1180</v>
      </c>
      <c r="M39" s="301">
        <v>-2351</v>
      </c>
      <c r="N39" s="302">
        <v>-49.8</v>
      </c>
      <c r="O39" s="293"/>
    </row>
    <row r="40" spans="1:16" ht="27" customHeight="1">
      <c r="A40" s="248"/>
      <c r="B40" s="244"/>
      <c r="C40" s="244"/>
      <c r="D40" s="244"/>
      <c r="E40" s="244"/>
      <c r="F40" s="244"/>
      <c r="G40" s="1128" t="s">
        <v>500</v>
      </c>
      <c r="H40" s="1129"/>
      <c r="I40" s="1129"/>
      <c r="J40" s="1130"/>
      <c r="K40" s="300">
        <v>-771710</v>
      </c>
      <c r="L40" s="300">
        <v>-44402</v>
      </c>
      <c r="M40" s="301">
        <v>-49387</v>
      </c>
      <c r="N40" s="302">
        <v>-10.1</v>
      </c>
      <c r="O40" s="293"/>
    </row>
    <row r="41" spans="1:16">
      <c r="A41" s="248"/>
      <c r="B41" s="244"/>
      <c r="C41" s="244"/>
      <c r="D41" s="244"/>
      <c r="E41" s="244"/>
      <c r="F41" s="244"/>
      <c r="G41" s="1134" t="s">
        <v>278</v>
      </c>
      <c r="H41" s="1135"/>
      <c r="I41" s="1135"/>
      <c r="J41" s="1136"/>
      <c r="K41" s="294">
        <v>361292</v>
      </c>
      <c r="L41" s="300">
        <v>20788</v>
      </c>
      <c r="M41" s="301">
        <v>25713</v>
      </c>
      <c r="N41" s="302">
        <v>-19.2</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3" t="s">
        <v>469</v>
      </c>
      <c r="J49" s="1125" t="s">
        <v>504</v>
      </c>
      <c r="K49" s="1126"/>
      <c r="L49" s="1126"/>
      <c r="M49" s="1126"/>
      <c r="N49" s="1127"/>
    </row>
    <row r="50" spans="1:14">
      <c r="A50" s="248"/>
      <c r="B50" s="244"/>
      <c r="C50" s="244"/>
      <c r="D50" s="244"/>
      <c r="E50" s="244"/>
      <c r="F50" s="244"/>
      <c r="G50" s="312"/>
      <c r="H50" s="313"/>
      <c r="I50" s="1124"/>
      <c r="J50" s="314" t="s">
        <v>505</v>
      </c>
      <c r="K50" s="315" t="s">
        <v>506</v>
      </c>
      <c r="L50" s="316" t="s">
        <v>507</v>
      </c>
      <c r="M50" s="317" t="s">
        <v>508</v>
      </c>
      <c r="N50" s="318" t="s">
        <v>509</v>
      </c>
    </row>
    <row r="51" spans="1:14">
      <c r="A51" s="248"/>
      <c r="B51" s="244"/>
      <c r="C51" s="244"/>
      <c r="D51" s="244"/>
      <c r="E51" s="244"/>
      <c r="F51" s="244"/>
      <c r="G51" s="310" t="s">
        <v>510</v>
      </c>
      <c r="H51" s="311"/>
      <c r="I51" s="319">
        <v>485474</v>
      </c>
      <c r="J51" s="320">
        <v>27191</v>
      </c>
      <c r="K51" s="321">
        <v>39.799999999999997</v>
      </c>
      <c r="L51" s="322">
        <v>57455</v>
      </c>
      <c r="M51" s="323">
        <v>39.799999999999997</v>
      </c>
      <c r="N51" s="324">
        <v>0</v>
      </c>
    </row>
    <row r="52" spans="1:14">
      <c r="A52" s="248"/>
      <c r="B52" s="244"/>
      <c r="C52" s="244"/>
      <c r="D52" s="244"/>
      <c r="E52" s="244"/>
      <c r="F52" s="244"/>
      <c r="G52" s="325"/>
      <c r="H52" s="326" t="s">
        <v>511</v>
      </c>
      <c r="I52" s="327">
        <v>419704</v>
      </c>
      <c r="J52" s="328">
        <v>23508</v>
      </c>
      <c r="K52" s="329">
        <v>26.3</v>
      </c>
      <c r="L52" s="330">
        <v>33958</v>
      </c>
      <c r="M52" s="331">
        <v>43.6</v>
      </c>
      <c r="N52" s="332">
        <v>-17.3</v>
      </c>
    </row>
    <row r="53" spans="1:14">
      <c r="A53" s="248"/>
      <c r="B53" s="244"/>
      <c r="C53" s="244"/>
      <c r="D53" s="244"/>
      <c r="E53" s="244"/>
      <c r="F53" s="244"/>
      <c r="G53" s="310" t="s">
        <v>512</v>
      </c>
      <c r="H53" s="311"/>
      <c r="I53" s="319">
        <v>693582</v>
      </c>
      <c r="J53" s="320">
        <v>39223</v>
      </c>
      <c r="K53" s="321">
        <v>44.2</v>
      </c>
      <c r="L53" s="322">
        <v>71812</v>
      </c>
      <c r="M53" s="323">
        <v>25</v>
      </c>
      <c r="N53" s="324">
        <v>19.2</v>
      </c>
    </row>
    <row r="54" spans="1:14">
      <c r="A54" s="248"/>
      <c r="B54" s="244"/>
      <c r="C54" s="244"/>
      <c r="D54" s="244"/>
      <c r="E54" s="244"/>
      <c r="F54" s="244"/>
      <c r="G54" s="325"/>
      <c r="H54" s="326" t="s">
        <v>511</v>
      </c>
      <c r="I54" s="327">
        <v>518627</v>
      </c>
      <c r="J54" s="328">
        <v>29329</v>
      </c>
      <c r="K54" s="329">
        <v>24.8</v>
      </c>
      <c r="L54" s="330">
        <v>35025</v>
      </c>
      <c r="M54" s="331">
        <v>3.1</v>
      </c>
      <c r="N54" s="332">
        <v>21.7</v>
      </c>
    </row>
    <row r="55" spans="1:14">
      <c r="A55" s="248"/>
      <c r="B55" s="244"/>
      <c r="C55" s="244"/>
      <c r="D55" s="244"/>
      <c r="E55" s="244"/>
      <c r="F55" s="244"/>
      <c r="G55" s="310" t="s">
        <v>513</v>
      </c>
      <c r="H55" s="311"/>
      <c r="I55" s="319">
        <v>131408</v>
      </c>
      <c r="J55" s="320">
        <v>7473</v>
      </c>
      <c r="K55" s="321">
        <v>-80.900000000000006</v>
      </c>
      <c r="L55" s="322">
        <v>59829</v>
      </c>
      <c r="M55" s="323">
        <v>-16.7</v>
      </c>
      <c r="N55" s="324">
        <v>-64.2</v>
      </c>
    </row>
    <row r="56" spans="1:14">
      <c r="A56" s="248"/>
      <c r="B56" s="244"/>
      <c r="C56" s="244"/>
      <c r="D56" s="244"/>
      <c r="E56" s="244"/>
      <c r="F56" s="244"/>
      <c r="G56" s="325"/>
      <c r="H56" s="326" t="s">
        <v>511</v>
      </c>
      <c r="I56" s="327">
        <v>63674</v>
      </c>
      <c r="J56" s="328">
        <v>3621</v>
      </c>
      <c r="K56" s="329">
        <v>-87.7</v>
      </c>
      <c r="L56" s="330">
        <v>33669</v>
      </c>
      <c r="M56" s="331">
        <v>-3.9</v>
      </c>
      <c r="N56" s="332">
        <v>-83.8</v>
      </c>
    </row>
    <row r="57" spans="1:14">
      <c r="A57" s="248"/>
      <c r="B57" s="244"/>
      <c r="C57" s="244"/>
      <c r="D57" s="244"/>
      <c r="E57" s="244"/>
      <c r="F57" s="244"/>
      <c r="G57" s="310" t="s">
        <v>514</v>
      </c>
      <c r="H57" s="311"/>
      <c r="I57" s="319">
        <v>1065123</v>
      </c>
      <c r="J57" s="320">
        <v>61091</v>
      </c>
      <c r="K57" s="321">
        <v>717.5</v>
      </c>
      <c r="L57" s="322">
        <v>70582</v>
      </c>
      <c r="M57" s="323">
        <v>18</v>
      </c>
      <c r="N57" s="324">
        <v>699.5</v>
      </c>
    </row>
    <row r="58" spans="1:14">
      <c r="A58" s="248"/>
      <c r="B58" s="244"/>
      <c r="C58" s="244"/>
      <c r="D58" s="244"/>
      <c r="E58" s="244"/>
      <c r="F58" s="244"/>
      <c r="G58" s="325"/>
      <c r="H58" s="326" t="s">
        <v>511</v>
      </c>
      <c r="I58" s="327">
        <v>463785</v>
      </c>
      <c r="J58" s="328">
        <v>26601</v>
      </c>
      <c r="K58" s="329">
        <v>634.6</v>
      </c>
      <c r="L58" s="330">
        <v>36117</v>
      </c>
      <c r="M58" s="331">
        <v>7.3</v>
      </c>
      <c r="N58" s="332">
        <v>627.29999999999995</v>
      </c>
    </row>
    <row r="59" spans="1:14">
      <c r="A59" s="248"/>
      <c r="B59" s="244"/>
      <c r="C59" s="244"/>
      <c r="D59" s="244"/>
      <c r="E59" s="244"/>
      <c r="F59" s="244"/>
      <c r="G59" s="310" t="s">
        <v>515</v>
      </c>
      <c r="H59" s="311"/>
      <c r="I59" s="319">
        <v>889684</v>
      </c>
      <c r="J59" s="320">
        <v>51190</v>
      </c>
      <c r="K59" s="321">
        <v>-16.2</v>
      </c>
      <c r="L59" s="322">
        <v>81990</v>
      </c>
      <c r="M59" s="323">
        <v>16.2</v>
      </c>
      <c r="N59" s="324">
        <v>-32.4</v>
      </c>
    </row>
    <row r="60" spans="1:14">
      <c r="A60" s="248"/>
      <c r="B60" s="244"/>
      <c r="C60" s="244"/>
      <c r="D60" s="244"/>
      <c r="E60" s="244"/>
      <c r="F60" s="244"/>
      <c r="G60" s="325"/>
      <c r="H60" s="326" t="s">
        <v>511</v>
      </c>
      <c r="I60" s="333">
        <v>227251</v>
      </c>
      <c r="J60" s="328">
        <v>13075</v>
      </c>
      <c r="K60" s="329">
        <v>-50.8</v>
      </c>
      <c r="L60" s="330">
        <v>34482</v>
      </c>
      <c r="M60" s="331">
        <v>-4.5</v>
      </c>
      <c r="N60" s="332">
        <v>-46.3</v>
      </c>
    </row>
    <row r="61" spans="1:14">
      <c r="A61" s="248"/>
      <c r="B61" s="244"/>
      <c r="C61" s="244"/>
      <c r="D61" s="244"/>
      <c r="E61" s="244"/>
      <c r="F61" s="244"/>
      <c r="G61" s="310" t="s">
        <v>516</v>
      </c>
      <c r="H61" s="334"/>
      <c r="I61" s="335">
        <v>653054</v>
      </c>
      <c r="J61" s="336">
        <v>37234</v>
      </c>
      <c r="K61" s="337">
        <v>140.9</v>
      </c>
      <c r="L61" s="338">
        <v>68334</v>
      </c>
      <c r="M61" s="339">
        <v>16.5</v>
      </c>
      <c r="N61" s="324">
        <v>124.4</v>
      </c>
    </row>
    <row r="62" spans="1:14">
      <c r="A62" s="248"/>
      <c r="B62" s="244"/>
      <c r="C62" s="244"/>
      <c r="D62" s="244"/>
      <c r="E62" s="244"/>
      <c r="F62" s="244"/>
      <c r="G62" s="325"/>
      <c r="H62" s="326" t="s">
        <v>511</v>
      </c>
      <c r="I62" s="327">
        <v>338608</v>
      </c>
      <c r="J62" s="328">
        <v>19227</v>
      </c>
      <c r="K62" s="329">
        <v>109.4</v>
      </c>
      <c r="L62" s="330">
        <v>34650</v>
      </c>
      <c r="M62" s="331">
        <v>9.1</v>
      </c>
      <c r="N62" s="332">
        <v>100.3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12.24</v>
      </c>
      <c r="G47" s="12">
        <v>14.84</v>
      </c>
      <c r="H47" s="12">
        <v>23.33</v>
      </c>
      <c r="I47" s="12">
        <v>24.23</v>
      </c>
      <c r="J47" s="13">
        <v>25.63</v>
      </c>
    </row>
    <row r="48" spans="2:10" ht="57.75" customHeight="1">
      <c r="B48" s="14"/>
      <c r="C48" s="1139" t="s">
        <v>4</v>
      </c>
      <c r="D48" s="1139"/>
      <c r="E48" s="1140"/>
      <c r="F48" s="15">
        <v>2.61</v>
      </c>
      <c r="G48" s="16">
        <v>3.2</v>
      </c>
      <c r="H48" s="16">
        <v>3.9</v>
      </c>
      <c r="I48" s="16">
        <v>6.77</v>
      </c>
      <c r="J48" s="17">
        <v>4.5599999999999996</v>
      </c>
    </row>
    <row r="49" spans="2:10" ht="57.75" customHeight="1" thickBot="1">
      <c r="B49" s="18"/>
      <c r="C49" s="1141" t="s">
        <v>5</v>
      </c>
      <c r="D49" s="1141"/>
      <c r="E49" s="1142"/>
      <c r="F49" s="19">
        <v>0.41</v>
      </c>
      <c r="G49" s="20">
        <v>3.32</v>
      </c>
      <c r="H49" s="20">
        <v>8.83</v>
      </c>
      <c r="I49" s="20">
        <v>3.35</v>
      </c>
      <c r="J49" s="21" t="s">
        <v>523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524</v>
      </c>
      <c r="D34" s="1149"/>
      <c r="E34" s="1150"/>
      <c r="F34" s="32">
        <v>9.26</v>
      </c>
      <c r="G34" s="33">
        <v>10.25</v>
      </c>
      <c r="H34" s="33">
        <v>10.48</v>
      </c>
      <c r="I34" s="33">
        <v>9.57</v>
      </c>
      <c r="J34" s="34">
        <v>8.06</v>
      </c>
      <c r="K34" s="22"/>
      <c r="L34" s="22"/>
      <c r="M34" s="22"/>
      <c r="N34" s="22"/>
      <c r="O34" s="22"/>
      <c r="P34" s="22"/>
    </row>
    <row r="35" spans="1:16" ht="39" customHeight="1">
      <c r="A35" s="22"/>
      <c r="B35" s="35"/>
      <c r="C35" s="1143" t="s">
        <v>525</v>
      </c>
      <c r="D35" s="1144"/>
      <c r="E35" s="1145"/>
      <c r="F35" s="36">
        <v>7.28</v>
      </c>
      <c r="G35" s="37">
        <v>6.45</v>
      </c>
      <c r="H35" s="37">
        <v>5.61</v>
      </c>
      <c r="I35" s="37">
        <v>6.06</v>
      </c>
      <c r="J35" s="38">
        <v>6.14</v>
      </c>
      <c r="K35" s="22"/>
      <c r="L35" s="22"/>
      <c r="M35" s="22"/>
      <c r="N35" s="22"/>
      <c r="O35" s="22"/>
      <c r="P35" s="22"/>
    </row>
    <row r="36" spans="1:16" ht="39" customHeight="1">
      <c r="A36" s="22"/>
      <c r="B36" s="35"/>
      <c r="C36" s="1143" t="s">
        <v>526</v>
      </c>
      <c r="D36" s="1144"/>
      <c r="E36" s="1145"/>
      <c r="F36" s="36">
        <v>2.59</v>
      </c>
      <c r="G36" s="37">
        <v>3.2</v>
      </c>
      <c r="H36" s="37">
        <v>3.9</v>
      </c>
      <c r="I36" s="37">
        <v>6.77</v>
      </c>
      <c r="J36" s="38">
        <v>4.5599999999999996</v>
      </c>
      <c r="K36" s="22"/>
      <c r="L36" s="22"/>
      <c r="M36" s="22"/>
      <c r="N36" s="22"/>
      <c r="O36" s="22"/>
      <c r="P36" s="22"/>
    </row>
    <row r="37" spans="1:16" ht="39" customHeight="1">
      <c r="A37" s="22"/>
      <c r="B37" s="35"/>
      <c r="C37" s="1143" t="s">
        <v>527</v>
      </c>
      <c r="D37" s="1144"/>
      <c r="E37" s="1145"/>
      <c r="F37" s="36">
        <v>2.04</v>
      </c>
      <c r="G37" s="37">
        <v>2.2999999999999998</v>
      </c>
      <c r="H37" s="37">
        <v>2.99</v>
      </c>
      <c r="I37" s="37">
        <v>2.85</v>
      </c>
      <c r="J37" s="38">
        <v>2.93</v>
      </c>
      <c r="K37" s="22"/>
      <c r="L37" s="22"/>
      <c r="M37" s="22"/>
      <c r="N37" s="22"/>
      <c r="O37" s="22"/>
      <c r="P37" s="22"/>
    </row>
    <row r="38" spans="1:16" ht="39" customHeight="1">
      <c r="A38" s="22"/>
      <c r="B38" s="35"/>
      <c r="C38" s="1143" t="s">
        <v>528</v>
      </c>
      <c r="D38" s="1144"/>
      <c r="E38" s="1145"/>
      <c r="F38" s="36">
        <v>1.6</v>
      </c>
      <c r="G38" s="37">
        <v>1.62</v>
      </c>
      <c r="H38" s="37">
        <v>1.58</v>
      </c>
      <c r="I38" s="37">
        <v>1.8</v>
      </c>
      <c r="J38" s="38">
        <v>1.9</v>
      </c>
      <c r="K38" s="22"/>
      <c r="L38" s="22"/>
      <c r="M38" s="22"/>
      <c r="N38" s="22"/>
      <c r="O38" s="22"/>
      <c r="P38" s="22"/>
    </row>
    <row r="39" spans="1:16" ht="39" customHeight="1">
      <c r="A39" s="22"/>
      <c r="B39" s="35"/>
      <c r="C39" s="1143" t="s">
        <v>529</v>
      </c>
      <c r="D39" s="1144"/>
      <c r="E39" s="1145"/>
      <c r="F39" s="36">
        <v>0.69</v>
      </c>
      <c r="G39" s="37" t="s">
        <v>530</v>
      </c>
      <c r="H39" s="37">
        <v>1.0900000000000001</v>
      </c>
      <c r="I39" s="37">
        <v>2.69</v>
      </c>
      <c r="J39" s="38">
        <v>1.58</v>
      </c>
      <c r="K39" s="22"/>
      <c r="L39" s="22"/>
      <c r="M39" s="22"/>
      <c r="N39" s="22"/>
      <c r="O39" s="22"/>
      <c r="P39" s="22"/>
    </row>
    <row r="40" spans="1:16" ht="39" customHeight="1">
      <c r="A40" s="22"/>
      <c r="B40" s="35"/>
      <c r="C40" s="1143" t="s">
        <v>531</v>
      </c>
      <c r="D40" s="1144"/>
      <c r="E40" s="1145"/>
      <c r="F40" s="36">
        <v>0.79</v>
      </c>
      <c r="G40" s="37">
        <v>0.49</v>
      </c>
      <c r="H40" s="37">
        <v>0.28999999999999998</v>
      </c>
      <c r="I40" s="37">
        <v>0.68</v>
      </c>
      <c r="J40" s="38">
        <v>0.66</v>
      </c>
      <c r="K40" s="22"/>
      <c r="L40" s="22"/>
      <c r="M40" s="22"/>
      <c r="N40" s="22"/>
      <c r="O40" s="22"/>
      <c r="P40" s="22"/>
    </row>
    <row r="41" spans="1:16" ht="39" customHeight="1">
      <c r="A41" s="22"/>
      <c r="B41" s="35"/>
      <c r="C41" s="1143" t="s">
        <v>532</v>
      </c>
      <c r="D41" s="1144"/>
      <c r="E41" s="1145"/>
      <c r="F41" s="36">
        <v>0.05</v>
      </c>
      <c r="G41" s="37">
        <v>0.21</v>
      </c>
      <c r="H41" s="37">
        <v>0.71</v>
      </c>
      <c r="I41" s="37">
        <v>0.36</v>
      </c>
      <c r="J41" s="38">
        <v>0.51</v>
      </c>
      <c r="K41" s="22"/>
      <c r="L41" s="22"/>
      <c r="M41" s="22"/>
      <c r="N41" s="22"/>
      <c r="O41" s="22"/>
      <c r="P41" s="22"/>
    </row>
    <row r="42" spans="1:16" ht="39" customHeight="1">
      <c r="A42" s="22"/>
      <c r="B42" s="39"/>
      <c r="C42" s="1143" t="s">
        <v>533</v>
      </c>
      <c r="D42" s="1144"/>
      <c r="E42" s="1145"/>
      <c r="F42" s="36" t="s">
        <v>479</v>
      </c>
      <c r="G42" s="37" t="s">
        <v>479</v>
      </c>
      <c r="H42" s="37" t="s">
        <v>479</v>
      </c>
      <c r="I42" s="37" t="s">
        <v>479</v>
      </c>
      <c r="J42" s="38" t="s">
        <v>479</v>
      </c>
      <c r="K42" s="22"/>
      <c r="L42" s="22"/>
      <c r="M42" s="22"/>
      <c r="N42" s="22"/>
      <c r="O42" s="22"/>
      <c r="P42" s="22"/>
    </row>
    <row r="43" spans="1:16" ht="39" customHeight="1" thickBot="1">
      <c r="A43" s="22"/>
      <c r="B43" s="40"/>
      <c r="C43" s="1146" t="s">
        <v>534</v>
      </c>
      <c r="D43" s="1147"/>
      <c r="E43" s="1148"/>
      <c r="F43" s="41">
        <v>0.94</v>
      </c>
      <c r="G43" s="42">
        <v>0.95</v>
      </c>
      <c r="H43" s="42">
        <v>1.01</v>
      </c>
      <c r="I43" s="42">
        <v>0.89</v>
      </c>
      <c r="J43" s="43">
        <v>0.27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10</v>
      </c>
      <c r="C45" s="1160"/>
      <c r="D45" s="58"/>
      <c r="E45" s="1165" t="s">
        <v>11</v>
      </c>
      <c r="F45" s="1165"/>
      <c r="G45" s="1165"/>
      <c r="H45" s="1165"/>
      <c r="I45" s="1165"/>
      <c r="J45" s="1166"/>
      <c r="K45" s="59">
        <v>762</v>
      </c>
      <c r="L45" s="60">
        <v>676</v>
      </c>
      <c r="M45" s="60">
        <v>679</v>
      </c>
      <c r="N45" s="60">
        <v>647</v>
      </c>
      <c r="O45" s="61">
        <v>682</v>
      </c>
      <c r="P45" s="48"/>
      <c r="Q45" s="48"/>
      <c r="R45" s="48"/>
      <c r="S45" s="48"/>
      <c r="T45" s="48"/>
      <c r="U45" s="48"/>
    </row>
    <row r="46" spans="1:21" ht="30.75" customHeight="1">
      <c r="A46" s="48"/>
      <c r="B46" s="1161"/>
      <c r="C46" s="1162"/>
      <c r="D46" s="62"/>
      <c r="E46" s="1153" t="s">
        <v>12</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c r="A47" s="48"/>
      <c r="B47" s="1161"/>
      <c r="C47" s="1162"/>
      <c r="D47" s="62"/>
      <c r="E47" s="1153" t="s">
        <v>13</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c r="A48" s="48"/>
      <c r="B48" s="1161"/>
      <c r="C48" s="1162"/>
      <c r="D48" s="62"/>
      <c r="E48" s="1153" t="s">
        <v>14</v>
      </c>
      <c r="F48" s="1153"/>
      <c r="G48" s="1153"/>
      <c r="H48" s="1153"/>
      <c r="I48" s="1153"/>
      <c r="J48" s="1154"/>
      <c r="K48" s="63">
        <v>387</v>
      </c>
      <c r="L48" s="64">
        <v>425</v>
      </c>
      <c r="M48" s="64">
        <v>351</v>
      </c>
      <c r="N48" s="64">
        <v>358</v>
      </c>
      <c r="O48" s="65">
        <v>342</v>
      </c>
      <c r="P48" s="48"/>
      <c r="Q48" s="48"/>
      <c r="R48" s="48"/>
      <c r="S48" s="48"/>
      <c r="T48" s="48"/>
      <c r="U48" s="48"/>
    </row>
    <row r="49" spans="1:21" ht="30.75" customHeight="1">
      <c r="A49" s="48"/>
      <c r="B49" s="1161"/>
      <c r="C49" s="1162"/>
      <c r="D49" s="62"/>
      <c r="E49" s="1153" t="s">
        <v>15</v>
      </c>
      <c r="F49" s="1153"/>
      <c r="G49" s="1153"/>
      <c r="H49" s="1153"/>
      <c r="I49" s="1153"/>
      <c r="J49" s="1154"/>
      <c r="K49" s="63">
        <v>160</v>
      </c>
      <c r="L49" s="64">
        <v>147</v>
      </c>
      <c r="M49" s="64">
        <v>116</v>
      </c>
      <c r="N49" s="64">
        <v>99</v>
      </c>
      <c r="O49" s="65">
        <v>126</v>
      </c>
      <c r="P49" s="48"/>
      <c r="Q49" s="48"/>
      <c r="R49" s="48"/>
      <c r="S49" s="48"/>
      <c r="T49" s="48"/>
      <c r="U49" s="48"/>
    </row>
    <row r="50" spans="1:21" ht="30.75" customHeight="1">
      <c r="A50" s="48"/>
      <c r="B50" s="1161"/>
      <c r="C50" s="1162"/>
      <c r="D50" s="62"/>
      <c r="E50" s="1153" t="s">
        <v>16</v>
      </c>
      <c r="F50" s="1153"/>
      <c r="G50" s="1153"/>
      <c r="H50" s="1153"/>
      <c r="I50" s="1153"/>
      <c r="J50" s="1154"/>
      <c r="K50" s="63">
        <v>4</v>
      </c>
      <c r="L50" s="64">
        <v>4</v>
      </c>
      <c r="M50" s="64">
        <v>3</v>
      </c>
      <c r="N50" s="64">
        <v>3</v>
      </c>
      <c r="O50" s="65">
        <v>3</v>
      </c>
      <c r="P50" s="48"/>
      <c r="Q50" s="48"/>
      <c r="R50" s="48"/>
      <c r="S50" s="48"/>
      <c r="T50" s="48"/>
      <c r="U50" s="48"/>
    </row>
    <row r="51" spans="1:21" ht="30.75" customHeight="1">
      <c r="A51" s="48"/>
      <c r="B51" s="1163"/>
      <c r="C51" s="1164"/>
      <c r="D51" s="66"/>
      <c r="E51" s="1153" t="s">
        <v>17</v>
      </c>
      <c r="F51" s="1153"/>
      <c r="G51" s="1153"/>
      <c r="H51" s="1153"/>
      <c r="I51" s="1153"/>
      <c r="J51" s="1154"/>
      <c r="K51" s="63" t="s">
        <v>479</v>
      </c>
      <c r="L51" s="64" t="s">
        <v>479</v>
      </c>
      <c r="M51" s="64" t="s">
        <v>479</v>
      </c>
      <c r="N51" s="64" t="s">
        <v>479</v>
      </c>
      <c r="O51" s="65" t="s">
        <v>479</v>
      </c>
      <c r="P51" s="48"/>
      <c r="Q51" s="48"/>
      <c r="R51" s="48"/>
      <c r="S51" s="48"/>
      <c r="T51" s="48"/>
      <c r="U51" s="48"/>
    </row>
    <row r="52" spans="1:21" ht="30.75" customHeight="1">
      <c r="A52" s="48"/>
      <c r="B52" s="1151" t="s">
        <v>18</v>
      </c>
      <c r="C52" s="1152"/>
      <c r="D52" s="66"/>
      <c r="E52" s="1153" t="s">
        <v>19</v>
      </c>
      <c r="F52" s="1153"/>
      <c r="G52" s="1153"/>
      <c r="H52" s="1153"/>
      <c r="I52" s="1153"/>
      <c r="J52" s="1154"/>
      <c r="K52" s="63">
        <v>820</v>
      </c>
      <c r="L52" s="64">
        <v>749</v>
      </c>
      <c r="M52" s="64">
        <v>724</v>
      </c>
      <c r="N52" s="64">
        <v>738</v>
      </c>
      <c r="O52" s="65">
        <v>792</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493</v>
      </c>
      <c r="L53" s="69">
        <v>503</v>
      </c>
      <c r="M53" s="69">
        <v>425</v>
      </c>
      <c r="N53" s="69">
        <v>369</v>
      </c>
      <c r="O53" s="70">
        <v>361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PC001136</cp:lastModifiedBy>
  <cp:lastPrinted>2015-04-13T02:59:38Z</cp:lastPrinted>
  <dcterms:created xsi:type="dcterms:W3CDTF">2015-02-17T06:03:57Z</dcterms:created>
  <dcterms:modified xsi:type="dcterms:W3CDTF">2015-04-13T03:00:00Z</dcterms:modified>
  <cp:category/>
</cp:coreProperties>
</file>