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520" windowHeight="3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<sst xmlns="http://schemas.openxmlformats.org/spreadsheetml/2006/main" count="943" uniqueCount="538">
  <si>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</si>
  <si>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</si>
  <si>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</si>
  <si>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</si>
  <si>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</si>
  <si>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</si>
  <si>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</si>
  <si>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</si>
  <si>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</si>
  <si>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</si>
  <si>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</si>
  <si>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</si>
  <si>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</si>
  <si>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</si>
  <si>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</si>
  <si>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</si>
  <si>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</si>
  <si>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</si>
  <si>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</si>
  <si>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</si>
  <si>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</si>
  <si>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</si>
  <si>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</si>
  <si>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</si>
  <si>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</si>
  <si>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</si>
  <si>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</si>
  <si>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</si>
  <si>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</si>
  <si>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</si>
  <si>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</si>
  <si>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</si>
  <si>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</si>
  <si>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</si>
  <si>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</si>
  <si>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</si>
  <si>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</si>
  <si>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</si>
  <si>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</si>
  <si>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</si>
  <si>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</si>
  <si>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</si>
  <si>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</si>
  <si>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</si>
  <si>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</si>
  <si>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</si>
  <si>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</si>
  <si>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</si>
  <si>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</si>
  <si>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</si>
  <si>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</si>
  <si>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</si>
  <si>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</si>
  <si>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</si>
  <si>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</si>
  <si>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</si>
  <si>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</si>
  <si>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</si>
  <si>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</si>
  <si>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</si>
  <si>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</si>
  <si>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</si>
  <si>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</si>
  <si>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</si>
  <si>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</si>
  <si>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</si>
  <si>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</si>
  <si>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</si>
  <si>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</si>
  <si>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</si>
  <si>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</si>
  <si>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</si>
  <si>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</si>
  <si>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</si>
  <si>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</si>
  <si>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</si>
  <si>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</si>
  <si>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</si>
  <si>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</si>
  <si>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</si>
  <si>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</si>
  <si>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</si>
  <si>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</si>
  <si>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</si>
  <si>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</si>
  <si>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</si>
  <si>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</si>
  <si>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</si>
  <si>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</si>
  <si>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</si>
  <si>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</si>
  <si>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</si>
  <si>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</si>
  <si>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</si>
  <si>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</si>
  <si>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</si>
  <si>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</si>
  <si>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</si>
  <si>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</si>
  <si>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</si>
  <si>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</si>
  <si>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</si>
  <si>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</si>
  <si>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</si>
  <si>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</si>
  <si>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</si>
  <si>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</si>
  <si>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</si>
  <si>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</si>
  <si>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</si>
  <si>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</si>
  <si>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</si>
  <si>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</si>
  <si>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</si>
  <si>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</si>
  <si>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</si>
  <si>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</si>
  <si>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</si>
  <si>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</si>
  <si>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</si>
  <si>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</si>
  <si>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</si>
  <si>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</si>
  <si>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</si>
  <si>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</si>
  <si>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</si>
  <si>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</si>
  <si>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</si>
  <si>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</si>
  <si>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</si>
  <si>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</si>
  <si>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</si>
  <si>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</si>
  <si>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</si>
  <si>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</si>
  <si>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</si>
  <si>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</si>
  <si>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</si>
  <si>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</si>
  <si>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</si>
  <si>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</si>
  <si>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</si>
  <si>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</si>
  <si>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</si>
  <si>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</si>
  <si>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</si>
  <si>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</si>
  <si>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</si>
  <si>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</si>
  <si>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</si>
  <si>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</si>
  <si>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</si>
  <si>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</si>
  <si>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</si>
  <si>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</si>
  <si>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</si>
  <si>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</si>
  <si>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</si>
  <si>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</si>
  <si>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</si>
  <si>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</si>
  <si>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</si>
  <si>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</si>
  <si>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</si>
  <si>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</si>
  <si>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</si>
  <si>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</si>
  <si>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</si>
  <si>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</si>
  <si>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</si>
  <si>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</si>
  <si>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</si>
  <si>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</si>
  <si>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</si>
  <si>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</si>
  <si>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</si>
  <si>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</si>
  <si>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</si>
  <si>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</si>
  <si>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</si>
  <si>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</si>
  <si>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</si>
  <si>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</si>
  <si>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</si>
  <si>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</si>
  <si>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</si>
  <si>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</si>
  <si>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</si>
  <si>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</si>
  <si>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</si>
  <si>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</si>
  <si>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</si>
  <si>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</si>
  <si>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宮城県利府町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</si>
  <si>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</si>
  <si>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</si>
  <si>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</si>
  <si>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</si>
  <si>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</si>
  <si>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</si>
  <si>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</si>
  <si>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</si>
  <si>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</si>
  <si>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</si>
  <si>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</si>
  <si>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</si>
  <si>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</si>
  <si>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</si>
  <si>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</si>
  <si>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</si>
  <si>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</si>
  <si>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</si>
  <si>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</si>
  <si>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</si>
  <si>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</si>
  <si>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</si>
  <si>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</si>
  <si>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</si>
  <si>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</si>
  <si>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</si>
  <si>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</si>
  <si>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</si>
  <si>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</si>
  <si>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</si>
  <si>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</si>
  <si>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</si>
  <si>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</si>
  <si>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</si>
  <si>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</si>
  <si>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</si>
  <si>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</si>
  <si>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</si>
  <si>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</si>
  <si>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</si>
  <si>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</si>
  <si>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</si>
  <si>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</si>
  <si>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</si>
  <si>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</si>
  <si>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</si>
  <si>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</si>
  <si>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</si>
  <si>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</si>
  <si>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</si>
  <si>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</si>
  <si>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</si>
  <si>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</si>
  <si>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</si>
  <si>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</si>
  <si>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</si>
  <si>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</si>
  <si>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</si>
  <si>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</si>
  <si>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</si>
  <si>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</si>
  <si>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</si>
  <si>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</si>
  <si>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</si>
  <si>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</si>
  <si>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</si>
  <si>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</si>
  <si>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</si>
  <si>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</si>
  <si>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</si>
  <si>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</si>
  <si>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</si>
  <si>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</si>
  <si>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</si>
  <si>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</si>
  <si>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</si>
  <si>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</si>
  <si>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</si>
  <si>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</si>
  <si>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</si>
  <si>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</si>
  <si>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</si>
  <si>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</si>
  <si>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</si>
  <si>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</si>
  <si>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</si>
  <si>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</si>
  <si>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</si>
  <si>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</si>
  <si>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</si>
  <si>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</si>
  <si>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</si>
  <si>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</si>
  <si>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</si>
  <si>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</si>
  <si>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</si>
  <si>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</si>
  <si>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</si>
  <si>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</si>
  <si>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</si>
  <si>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</si>
  <si>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</si>
  <si>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</si>
  <si>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</si>
  <si>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</si>
  <si>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</si>
  <si>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</si>
  <si>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</si>
  <si>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</si>
  <si>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</si>
  <si>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</si>
  <si>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</si>
  <si>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</si>
  <si>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</si>
  <si>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</si>
  <si>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</si>
  <si>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</si>
  <si>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</si>
  <si>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</si>
  <si>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</si>
  <si>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</si>
  <si>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</si>
  <si>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</si>
  <si>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</si>
  <si>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</si>
  <si>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</si>
  <si>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</si>
  <si>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</si>
  <si>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</si>
  <si>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</si>
  <si>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</si>
  <si>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</si>
  <si>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</si>
  <si>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</si>
  <si>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</si>
  <si>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</si>
  <si>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</si>
  <si>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</si>
  <si>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</si>
  <si>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</si>
  <si>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</si>
  <si>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</si>
  <si>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</si>
  <si>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</si>
  <si>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</si>
  <si>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</si>
  <si>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</si>
  <si>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</si>
  <si>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</si>
  <si>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宮城県利府町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</si>
  <si>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</si>
  <si>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</si>
  <si>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</si>
  <si>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</si>
  <si>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</si>
  <si>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</si>
  <si>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</si>
  <si>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</si>
  <si>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</si>
  <si>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</si>
  <si>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</si>
  <si>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</si>
  <si>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</si>
  <si>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</si>
  <si>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</si>
  <si>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</si>
  <si>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</si>
  <si>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</si>
  <si>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</si>
  <si>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</si>
  <si>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</si>
  <si>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</si>
  <si>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</si>
  <si>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</si>
  <si>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</si>
  <si>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</si>
  <si>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</si>
  <si>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</si>
  <si>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</si>
  <si>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</si>
  <si>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</si>
  <si>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</si>
  <si>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</si>
  <si>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</si>
  <si>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</si>
  <si>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</si>
  <si>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</si>
  <si>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</si>
  <si>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</si>
  <si>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</si>
  <si>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</si>
  <si>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</si>
  <si>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</si>
  <si>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</si>
  <si>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</si>
  <si>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</si>
  <si>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</si>
  <si>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</si>
  <si>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</si>
  <si>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</si>
  <si>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</si>
  <si>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</si>
  <si>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</si>
  <si>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</si>
  <si>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</si>
  <si>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</si>
  <si>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</si>
  <si>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</si>
  <si>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</si>
  <si>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</si>
  <si>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</si>
  <si>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</si>
  <si>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</si>
  <si>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</si>
  <si>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</si>
  <si>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</si>
  <si>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</si>
  <si>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</si>
  <si>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</si>
  <si>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</si>
  <si>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</si>
  <si>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</si>
  <si>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</si>
  <si>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</si>
  <si>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</si>
  <si>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</si>
  <si>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</si>
  <si>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</si>
  <si>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</si>
  <si>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</si>
  <si>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</si>
  <si>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</si>
  <si>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</si>
  <si>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</si>
  <si>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</si>
  <si>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</si>
  <si>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</si>
  <si>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</si>
  <si>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</si>
  <si>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</si>
  <si>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</si>
  <si>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</si>
  <si>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</si>
  <si>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</si>
  <si>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</si>
  <si>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</si>
  <si>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</si>
  <si>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</si>
  <si>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</si>
  <si>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</si>
  <si>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</si>
  <si>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</si>
  <si>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</si>
  <si>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</si>
  <si>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</si>
  <si>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</si>
  <si>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</si>
  <si>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</si>
  <si>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</si>
  <si>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</si>
  <si>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</si>
  <si>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</si>
  <si>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</si>
  <si>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</si>
  <si>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</si>
  <si>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</si>
  <si>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</si>
  <si>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</si>
  <si>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</si>
  <si>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</si>
  <si>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</si>
  <si>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</si>
  <si>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</si>
  <si>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</si>
  <si>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</si>
  <si>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</si>
  <si>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</si>
  <si>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</si>
  <si>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</si>
  <si>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</si>
  <si>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</si>
  <si>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</si>
  <si>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</si>
  <si>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</si>
  <si>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</si>
  <si>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</si>
  <si>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</si>
  <si>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</si>
  <si>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</si>
  <si>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</si>
  <si>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</si>
  <si>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</si>
  <si>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</si>
  <si>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</si>
  <si>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</si>
  <si>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</si>
  <si>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</si>
  <si>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</si>
  <si>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</si>
  <si>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</si>
  <si>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</si>
  <si>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</si>
  <si>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</si>
  <si>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</si>
  <si>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</si>
  <si>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</si>
  <si>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</si>
  <si>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</si>
  <si>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</si>
  <si>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</si>
  <si>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</si>
  <si>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</si>
  <si>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</si>
  <si>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</si>
  <si>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</si>
  <si>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</si>
  <si>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</si>
  <si>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</si>
  <si>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</si>
  <si>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</si>
  <si>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</si>
  <si>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</si>
  <si>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</si>
  <si>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3.23</t>
  </si>
  <si>
    <t>▲ 0.85</t>
  </si>
  <si>
    <t>▲ 3.05</t>
  </si>
  <si>
    <t>水道事業会計</t>
  </si>
  <si>
    <t>一般会計</t>
  </si>
  <si>
    <t>国民健康保険特別会計</t>
  </si>
  <si>
    <t>介護保険特別会計</t>
  </si>
  <si>
    <t>下水道特別会計</t>
  </si>
  <si>
    <t>後期高齢者医療特別会計</t>
  </si>
  <si>
    <t>その他会計（赤字）</t>
  </si>
  <si>
    <t>その他会計（黒字）</t>
  </si>
  <si>
    <t>宮城東部衛生処理組合</t>
    <phoneticPr fontId="2"/>
  </si>
  <si>
    <t>宮城県市町村職員退職手当組合</t>
    <phoneticPr fontId="2"/>
  </si>
  <si>
    <t>宮城県市町村非常勤消防団員補償報償組合</t>
    <phoneticPr fontId="2"/>
  </si>
  <si>
    <t>塩釜地区消防事務組合</t>
    <phoneticPr fontId="2"/>
  </si>
  <si>
    <t>宮城県市町村自治振興センター</t>
    <phoneticPr fontId="2"/>
  </si>
  <si>
    <t>塩釜地区環境組合</t>
    <phoneticPr fontId="2"/>
  </si>
  <si>
    <t>宮城県後期高齢者医療広域連合</t>
    <phoneticPr fontId="2"/>
  </si>
  <si>
    <t>宮城県後期高齢者医療事業会計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</si>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</sst>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39170</c:v>
                </c:pt>
                <c:pt idx="1">
                  <c:v>41759</c:v>
                </c:pt>
                <c:pt idx="2">
                  <c:v>18868</c:v>
                </c:pt>
                <c:pt idx="3">
                  <c:v>18737</c:v>
                </c:pt>
                <c:pt idx="4">
                  <c:v>56911</c:v>
                </c:pt>
              </c:numCache>
            </c:numRef>
          </c:val>
          <c:smooth val="0"/>
        </c:ser>
        <c:dLbls>
          <c:showLegendKey val="0"/>
          <c:showVal val="0"/>
          <c:showCatName val="0"/>
          <c:showSerName val="0"/>
          <c:showPercent val="0"/>
          <c:showBubbleSize val="0"/>
        </c:dLbls>
        <c:marker val="1"/>
        <c:smooth val="0"/>
        <c:axId val="323353216"/>
        <c:axId val="323486464"/>
      </c:lineChart>
      <c:catAx>
        <c:axId val="323353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486464"/>
        <c:crosses val="autoZero"/>
        <c:auto val="1"/>
        <c:lblAlgn val="ctr"/>
        <c:lblOffset val="100"/>
        <c:tickLblSkip val="1"/>
        <c:tickMarkSkip val="1"/>
        <c:noMultiLvlLbl val="0"/>
      </c:catAx>
      <c:valAx>
        <c:axId val="3234864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35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c:v>
                </c:pt>
                <c:pt idx="1">
                  <c:v>4.03</c:v>
                </c:pt>
                <c:pt idx="2">
                  <c:v>3.12</c:v>
                </c:pt>
                <c:pt idx="3">
                  <c:v>5.1100000000000003</c:v>
                </c:pt>
                <c:pt idx="4">
                  <c:v>6.95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18.63</c:v>
                </c:pt>
                <c:pt idx="1">
                  <c:v>17.010000000000002</c:v>
                </c:pt>
                <c:pt idx="2">
                  <c:v>24.66</c:v>
                </c:pt>
                <c:pt idx="3">
                  <c:v>26.7</c:v>
                </c:pt>
                <c:pt idx="4">
                  <c:v>23.75</c:v>
                </c:pt>
              </c:numCache>
            </c:numRef>
          </c:val>
        </c:ser>
        <c:dLbls>
          <c:showLegendKey val="0"/>
          <c:showVal val="0"/>
          <c:showCatName val="0"/>
          <c:showSerName val="0"/>
          <c:showPercent val="0"/>
          <c:showBubbleSize val="0"/>
        </c:dLbls>
        <c:gapWidth val="250"/>
        <c:overlap val="100"/>
        <c:axId val="324684416"/>
        <c:axId val="32468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-3.23</c:v>
                </c:pt>
                <c:pt idx="1">
                  <c:v>-0.85</c:v>
                </c:pt>
                <c:pt idx="2">
                  <c:v>4.92</c:v>
                </c:pt>
                <c:pt idx="3">
                  <c:v>2.63</c:v>
                </c:pt>
                <c:pt idx="4">
                  <c:v>-3.05</c:v>
                </c:pt>
              </c:numCache>
            </c:numRef>
          </c:val>
          <c:smooth val="0"/>
        </c:ser>
        <c:dLbls>
          <c:showLegendKey val="0"/>
          <c:showVal val="0"/>
          <c:showCatName val="0"/>
          <c:showSerName val="0"/>
          <c:showPercent val="0"/>
          <c:showBubbleSize val="0"/>
        </c:dLbls>
        <c:marker val="1"/>
        <c:smooth val="0"/>
        <c:axId val="324684416"/>
        <c:axId val="324686592"/>
      </c:lineChart>
      <c:catAx>
        <c:axId val="3246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686592"/>
        <c:crosses val="autoZero"/>
        <c:auto val="1"/>
        <c:lblAlgn val="ctr"/>
        <c:lblOffset val="100"/>
        <c:tickLblSkip val="1"/>
        <c:tickMarkSkip val="1"/>
        <c:noMultiLvlLbl val="0"/>
      </c:catAx>
      <c:valAx>
        <c:axId val="32468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6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7.0000000000000007E-2</c:v>
                </c:pt>
                <c:pt idx="4">
                  <c:v>#N/A</c:v>
                </c:pt>
                <c:pt idx="5">
                  <c:v>0.09</c:v>
                </c:pt>
                <c:pt idx="6">
                  <c:v>#N/A</c:v>
                </c:pt>
                <c:pt idx="7">
                  <c:v>0.09</c:v>
                </c:pt>
                <c:pt idx="8">
                  <c:v>#N/A</c:v>
                </c:pt>
                <c:pt idx="9">
                  <c:v>0.1</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0.6</c:v>
                </c:pt>
                <c:pt idx="4">
                  <c:v>#N/A</c:v>
                </c:pt>
                <c:pt idx="5">
                  <c:v>0.19</c:v>
                </c:pt>
                <c:pt idx="6">
                  <c:v>#N/A</c:v>
                </c:pt>
                <c:pt idx="7">
                  <c:v>0.35</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0.41</c:v>
                </c:pt>
                <c:pt idx="2">
                  <c:v>#N/A</c:v>
                </c:pt>
                <c:pt idx="3">
                  <c:v>0.1</c:v>
                </c:pt>
                <c:pt idx="4">
                  <c:v>#N/A</c:v>
                </c:pt>
                <c:pt idx="5">
                  <c:v>1.69</c:v>
                </c:pt>
                <c:pt idx="6">
                  <c:v>#N/A</c:v>
                </c:pt>
                <c:pt idx="7">
                  <c:v>0.44</c:v>
                </c:pt>
                <c:pt idx="8">
                  <c:v>#N/A</c:v>
                </c:pt>
                <c:pt idx="9">
                  <c:v>0.82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3.56</c:v>
                </c:pt>
                <c:pt idx="2">
                  <c:v>#N/A</c:v>
                </c:pt>
                <c:pt idx="3">
                  <c:v>2.69</c:v>
                </c:pt>
                <c:pt idx="4">
                  <c:v>#N/A</c:v>
                </c:pt>
                <c:pt idx="5">
                  <c:v>3.81</c:v>
                </c:pt>
                <c:pt idx="6">
                  <c:v>#N/A</c:v>
                </c:pt>
                <c:pt idx="7">
                  <c:v>5.05</c:v>
                </c:pt>
                <c:pt idx="8">
                  <c:v>#N/A</c:v>
                </c:pt>
                <c:pt idx="9">
                  <c:v>1.84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c:v>
                </c:pt>
                <c:pt idx="2">
                  <c:v>#N/A</c:v>
                </c:pt>
                <c:pt idx="3">
                  <c:v>4.03</c:v>
                </c:pt>
                <c:pt idx="4">
                  <c:v>#N/A</c:v>
                </c:pt>
                <c:pt idx="5">
                  <c:v>3.12</c:v>
                </c:pt>
                <c:pt idx="6">
                  <c:v>#N/A</c:v>
                </c:pt>
                <c:pt idx="7">
                  <c:v>5.1100000000000003</c:v>
                </c:pt>
                <c:pt idx="8">
                  <c:v>#N/A</c:v>
                </c:pt>
                <c:pt idx="9">
                  <c:v>6.95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12.37</c:v>
                </c:pt>
                <c:pt idx="2">
                  <c:v>#N/A</c:v>
                </c:pt>
                <c:pt idx="3">
                  <c:v>15.25</c:v>
                </c:pt>
                <c:pt idx="4">
                  <c:v>#N/A</c:v>
                </c:pt>
                <c:pt idx="5">
                  <c:v>15.97</c:v>
                </c:pt>
                <c:pt idx="6">
                  <c:v>#N/A</c:v>
                </c:pt>
                <c:pt idx="7">
                  <c:v>18.68</c:v>
                </c:pt>
                <c:pt idx="8">
                  <c:v>#N/A</c:v>
                </c:pt>
                <c:pt idx="9">
                  <c:v>20.350000000000001</c:v>
                </c:pt>
              </c:numCache>
            </c:numRef>
          </c:val>
        </c:ser>
        <c:dLbls>
          <c:showLegendKey val="0"/>
          <c:showVal val="0"/>
          <c:showCatName val="0"/>
          <c:showSerName val="0"/>
          <c:showPercent val="0"/>
          <c:showBubbleSize val="0"/>
        </c:dLbls>
        <c:gapWidth val="150"/>
        <c:overlap val="100"/>
        <c:axId val="324784896"/>
        <c:axId val="324786432"/>
      </c:barChart>
      <c:catAx>
        <c:axId val="3247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786432"/>
        <c:crosses val="autoZero"/>
        <c:auto val="1"/>
        <c:lblAlgn val="ctr"/>
        <c:lblOffset val="100"/>
        <c:tickLblSkip val="1"/>
        <c:tickMarkSkip val="1"/>
        <c:noMultiLvlLbl val="0"/>
      </c:catAx>
      <c:valAx>
        <c:axId val="32478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78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818</c:v>
                </c:pt>
                <c:pt idx="5">
                  <c:v>831</c:v>
                </c:pt>
                <c:pt idx="8">
                  <c:v>805</c:v>
                </c:pt>
                <c:pt idx="11">
                  <c:v>825</c:v>
                </c:pt>
                <c:pt idx="14">
                  <c:v>840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75</c:v>
                </c:pt>
                <c:pt idx="3">
                  <c:v>99</c:v>
                </c:pt>
                <c:pt idx="6">
                  <c:v>74</c:v>
                </c:pt>
                <c:pt idx="9">
                  <c:v>74</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41</c:v>
                </c:pt>
                <c:pt idx="6">
                  <c:v>41</c:v>
                </c:pt>
                <c:pt idx="9">
                  <c:v>42</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77</c:v>
                </c:pt>
                <c:pt idx="3">
                  <c:v>86</c:v>
                </c:pt>
                <c:pt idx="6">
                  <c:v>72</c:v>
                </c:pt>
                <c:pt idx="9">
                  <c:v>39</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1461</c:v>
                </c:pt>
                <c:pt idx="3">
                  <c:v>1332</c:v>
                </c:pt>
                <c:pt idx="6">
                  <c:v>1227</c:v>
                </c:pt>
                <c:pt idx="9">
                  <c:v>1336</c:v>
                </c:pt>
                <c:pt idx="12">
                  <c:v>1280</c:v>
                </c:pt>
              </c:numCache>
            </c:numRef>
          </c:val>
        </c:ser>
        <c:dLbls>
          <c:showLegendKey val="0"/>
          <c:showVal val="0"/>
          <c:showCatName val="0"/>
          <c:showSerName val="0"/>
          <c:showPercent val="0"/>
          <c:showBubbleSize val="0"/>
        </c:dLbls>
        <c:gapWidth val="100"/>
        <c:overlap val="100"/>
        <c:axId val="325041536"/>
        <c:axId val="32504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836</c:v>
                </c:pt>
                <c:pt idx="2">
                  <c:v>#N/A</c:v>
                </c:pt>
                <c:pt idx="3">
                  <c:v>#N/A</c:v>
                </c:pt>
                <c:pt idx="4">
                  <c:v>727</c:v>
                </c:pt>
                <c:pt idx="5">
                  <c:v>#N/A</c:v>
                </c:pt>
                <c:pt idx="6">
                  <c:v>#N/A</c:v>
                </c:pt>
                <c:pt idx="7">
                  <c:v>609</c:v>
                </c:pt>
                <c:pt idx="8">
                  <c:v>#N/A</c:v>
                </c:pt>
                <c:pt idx="9">
                  <c:v>#N/A</c:v>
                </c:pt>
                <c:pt idx="10">
                  <c:v>666</c:v>
                </c:pt>
                <c:pt idx="11">
                  <c:v>#N/A</c:v>
                </c:pt>
                <c:pt idx="12">
                  <c:v>#N/A</c:v>
                </c:pt>
                <c:pt idx="13">
                  <c:v>583</c:v>
                </c:pt>
                <c:pt idx="14">
                  <c:v>#N/A</c:v>
                </c:pt>
              </c:numCache>
            </c:numRef>
          </c:val>
          <c:smooth val="0"/>
        </c:ser>
        <c:dLbls>
          <c:showLegendKey val="0"/>
          <c:showVal val="0"/>
          <c:showCatName val="0"/>
          <c:showSerName val="0"/>
          <c:showPercent val="0"/>
          <c:showBubbleSize val="0"/>
        </c:dLbls>
        <c:marker val="1"/>
        <c:smooth val="0"/>
        <c:axId val="325041536"/>
        <c:axId val="325047808"/>
      </c:lineChart>
      <c:catAx>
        <c:axId val="32504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047808"/>
        <c:crosses val="autoZero"/>
        <c:auto val="1"/>
        <c:lblAlgn val="ctr"/>
        <c:lblOffset val="100"/>
        <c:tickLblSkip val="1"/>
        <c:tickMarkSkip val="1"/>
        <c:noMultiLvlLbl val="0"/>
      </c:catAx>
      <c:valAx>
        <c:axId val="32504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4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8878</c:v>
                </c:pt>
                <c:pt idx="5">
                  <c:v>8827</c:v>
                </c:pt>
                <c:pt idx="8">
                  <c:v>8835</c:v>
                </c:pt>
                <c:pt idx="11">
                  <c:v>8886</c:v>
                </c:pt>
                <c:pt idx="14">
                  <c:v>8802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54</c:v>
                </c:pt>
                <c:pt idx="11">
                  <c:v>503</c:v>
                </c:pt>
                <c:pt idx="14">
                  <c:v>506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2319</c:v>
                </c:pt>
                <c:pt idx="5">
                  <c:v>2253</c:v>
                </c:pt>
                <c:pt idx="8">
                  <c:v>2638</c:v>
                </c:pt>
                <c:pt idx="11">
                  <c:v>2991</c:v>
                </c:pt>
                <c:pt idx="14">
                  <c:v>3292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332</c:v>
                </c:pt>
                <c:pt idx="6">
                  <c:v>7</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394</c:v>
                </c:pt>
                <c:pt idx="3">
                  <c:v>376</c:v>
                </c:pt>
                <c:pt idx="6">
                  <c:v>397</c:v>
                </c:pt>
                <c:pt idx="9">
                  <c:v>467</c:v>
                </c:pt>
                <c:pt idx="12">
                  <c:v>234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201</c:v>
                </c:pt>
                <c:pt idx="3">
                  <c:v>191</c:v>
                </c:pt>
                <c:pt idx="6">
                  <c:v>162</c:v>
                </c:pt>
                <c:pt idx="9">
                  <c:v>129</c:v>
                </c:pt>
                <c:pt idx="12">
                  <c:v>101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969</c:v>
                </c:pt>
                <c:pt idx="3">
                  <c:v>1036</c:v>
                </c:pt>
                <c:pt idx="6">
                  <c:v>1159</c:v>
                </c:pt>
                <c:pt idx="9">
                  <c:v>972</c:v>
                </c:pt>
                <c:pt idx="12">
                  <c:v>686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398</c:v>
                </c:pt>
                <c:pt idx="3">
                  <c:v>330</c:v>
                </c:pt>
                <c:pt idx="6">
                  <c:v>241</c:v>
                </c:pt>
                <c:pt idx="9">
                  <c:v>179</c:v>
                </c:pt>
                <c:pt idx="12">
                  <c:v>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13241</c:v>
                </c:pt>
                <c:pt idx="3">
                  <c:v>13205</c:v>
                </c:pt>
                <c:pt idx="6">
                  <c:v>12661</c:v>
                </c:pt>
                <c:pt idx="9">
                  <c:v>12488</c:v>
                </c:pt>
                <c:pt idx="12">
                  <c:v>12216</c:v>
                </c:pt>
              </c:numCache>
            </c:numRef>
          </c:val>
        </c:ser>
        <c:dLbls>
          <c:showLegendKey val="0"/>
          <c:showVal val="0"/>
          <c:showCatName val="0"/>
          <c:showSerName val="0"/>
          <c:showPercent val="0"/>
          <c:showBubbleSize val="0"/>
        </c:dLbls>
        <c:gapWidth val="100"/>
        <c:overlap val="100"/>
        <c:axId val="327460352"/>
        <c:axId val="32746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4007</c:v>
                </c:pt>
                <c:pt idx="2">
                  <c:v>#N/A</c:v>
                </c:pt>
                <c:pt idx="3">
                  <c:v>#N/A</c:v>
                </c:pt>
                <c:pt idx="4">
                  <c:v>4390</c:v>
                </c:pt>
                <c:pt idx="5">
                  <c:v>#N/A</c:v>
                </c:pt>
                <c:pt idx="6">
                  <c:v>#N/A</c:v>
                </c:pt>
                <c:pt idx="7">
                  <c:v>3101</c:v>
                </c:pt>
                <c:pt idx="8">
                  <c:v>#N/A</c:v>
                </c:pt>
                <c:pt idx="9">
                  <c:v>#N/A</c:v>
                </c:pt>
                <c:pt idx="10">
                  <c:v>1859</c:v>
                </c:pt>
                <c:pt idx="11">
                  <c:v>#N/A</c:v>
                </c:pt>
                <c:pt idx="12">
                  <c:v>#N/A</c:v>
                </c:pt>
                <c:pt idx="13">
                  <c:v>709</c:v>
                </c:pt>
                <c:pt idx="14">
                  <c:v>#N/A</c:v>
                </c:pt>
              </c:numCache>
            </c:numRef>
          </c:val>
          <c:smooth val="0"/>
        </c:ser>
        <c:dLbls>
          <c:showLegendKey val="0"/>
          <c:showVal val="0"/>
          <c:showCatName val="0"/>
          <c:showSerName val="0"/>
          <c:showPercent val="0"/>
          <c:showBubbleSize val="0"/>
        </c:dLbls>
        <c:marker val="1"/>
        <c:smooth val="0"/>
        <c:axId val="327460352"/>
        <c:axId val="327462272"/>
      </c:lineChart>
      <c:catAx>
        <c:axId val="32746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462272"/>
        <c:crosses val="autoZero"/>
        <c:auto val="1"/>
        <c:lblAlgn val="ctr"/>
        <c:lblOffset val="100"/>
        <c:tickLblSkip val="1"/>
        <c:tickMarkSkip val="1"/>
        <c:noMultiLvlLbl val="0"/>
      </c:catAx>
      <c:valAx>
        <c:axId val="32746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46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36,029
35,942
44.75
14,052,307
13,035,075
458,186
6,587,950
12,216,340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新幹線車両基地、大型ショッピングセンターなど、納税額が多額である企業の影響により、類似団体を上回る税収があることから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前年度と同水準の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７９</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となっており、全国平均、宮城県平均及び類似団体平均を上回っている。近年上昇傾向（平成１２年度：０．６４から平成２１年度：０．８５まで連続９年）であったが、平成２３年度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以降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東日本大震災の影響による税収の減などにより若干下降し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今後もより効率的・効果的な町政運営を推進しつつ、町税の徴収率向上対策など歳入確保に努める。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103011</xdr:rowOff>
    </xdr:to>
    <xdr:cxnSp macro="">
      <xdr:nvCxnSpPr>
        <xdr:cNvPr id="68" name="直線コネクタ 67"/>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103011</xdr:rowOff>
    </xdr:to>
    <xdr:cxnSp macro="">
      <xdr:nvCxnSpPr>
        <xdr:cNvPr id="71" name="直線コネクタ 70"/>
        <xdr:cNvCxnSpPr/>
      </xdr:nvCxnSpPr>
      <xdr:spPr>
        <a:xfrm>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76200</xdr:rowOff>
    </xdr:to>
    <xdr:cxnSp macro="">
      <xdr:nvCxnSpPr>
        <xdr:cNvPr id="74" name="直線コネクタ 73"/>
        <xdr:cNvCxnSpPr/>
      </xdr:nvCxnSpPr>
      <xdr:spPr>
        <a:xfrm>
          <a:off x="2336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22578</xdr:rowOff>
    </xdr:from>
    <xdr:to>
      <xdr:col>3</xdr:col>
      <xdr:colOff>279400</xdr:colOff>
      <xdr:row>41</xdr:row>
      <xdr:rowOff>49389</xdr:rowOff>
    </xdr:to>
    <xdr:cxnSp macro="">
      <xdr:nvCxnSpPr>
        <xdr:cNvPr id="77" name="直線コネクタ 76"/>
        <xdr:cNvCxnSpPr/>
      </xdr:nvCxnSpPr>
      <xdr:spPr>
        <a:xfrm>
          <a:off x="1447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52211</xdr:rowOff>
    </xdr:from>
    <xdr:to>
      <xdr:col>7</xdr:col>
      <xdr:colOff>203200</xdr:colOff>
      <xdr:row>41</xdr:row>
      <xdr:rowOff>153811</xdr:rowOff>
    </xdr:to>
    <xdr:sp macro="" textlink="">
      <xdr:nvSpPr>
        <xdr:cNvPr id="87" name="円/楕円 86"/>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68738</xdr:rowOff>
    </xdr:from>
    <xdr:ext cx="762000" cy="259045"/>
    <xdr:sp macro="" textlink="">
      <xdr:nvSpPr>
        <xdr:cNvPr id="88"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宮城県平均を下回っているが、全国平均及び類似団体平均を上回っている。近年、人口急増に伴う住民ニーズにより、過去に整備した教育施設や土木施設の建設債、臨時財政対策債の償還が全体の経常収支比率を引き上げており、今後も経常経費の削減を図るための枠配分による予算編成を継続するとともに、事務事業の見直しや各種事業の優先度を厳しく点検していくとともに、町税等の徴収施策の向上により、経常収支比率の改善が図られるものと考えられ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164846</xdr:rowOff>
    </xdr:to>
    <xdr:cxnSp macro="">
      <xdr:nvCxnSpPr>
        <xdr:cNvPr id="129" name="直線コネクタ 128"/>
        <xdr:cNvCxnSpPr/>
      </xdr:nvCxnSpPr>
      <xdr:spPr>
        <a:xfrm>
          <a:off x="4114800" y="1101217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65</xdr:row>
      <xdr:rowOff>118872</xdr:rowOff>
    </xdr:to>
    <xdr:cxnSp macro="">
      <xdr:nvCxnSpPr>
        <xdr:cNvPr id="132" name="直線コネクタ 131"/>
        <xdr:cNvCxnSpPr/>
      </xdr:nvCxnSpPr>
      <xdr:spPr>
        <a:xfrm flipV="1">
          <a:off x="3225800" y="1101217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65</xdr:row>
      <xdr:rowOff>118872</xdr:rowOff>
    </xdr:to>
    <xdr:cxnSp macro="">
      <xdr:nvCxnSpPr>
        <xdr:cNvPr id="135" name="直線コネクタ 134"/>
        <xdr:cNvCxnSpPr/>
      </xdr:nvCxnSpPr>
      <xdr:spPr>
        <a:xfrm>
          <a:off x="2336800" y="1107008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97282</xdr:rowOff>
    </xdr:from>
    <xdr:to>
      <xdr:col>3</xdr:col>
      <xdr:colOff>279400</xdr:colOff>
      <xdr:row>65</xdr:row>
      <xdr:rowOff>133350</xdr:rowOff>
    </xdr:to>
    <xdr:cxnSp macro="">
      <xdr:nvCxnSpPr>
        <xdr:cNvPr id="138" name="直線コネクタ 137"/>
        <xdr:cNvCxnSpPr/>
      </xdr:nvCxnSpPr>
      <xdr:spPr>
        <a:xfrm flipV="1">
          <a:off x="1447800" y="1107008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8" name="円/楕円 147"/>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9"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1" name="テキスト ボックス 150"/>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68072</xdr:rowOff>
    </xdr:from>
    <xdr:to>
      <xdr:col>4</xdr:col>
      <xdr:colOff>533400</xdr:colOff>
      <xdr:row>65</xdr:row>
      <xdr:rowOff>169672</xdr:rowOff>
    </xdr:to>
    <xdr:sp macro="" textlink="">
      <xdr:nvSpPr>
        <xdr:cNvPr id="152" name="円/楕円 151"/>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154449</xdr:rowOff>
    </xdr:from>
    <xdr:ext cx="762000" cy="259045"/>
    <xdr:sp macro="" textlink="">
      <xdr:nvSpPr>
        <xdr:cNvPr id="153" name="テキスト ボックス 152"/>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46482</xdr:rowOff>
    </xdr:from>
    <xdr:to>
      <xdr:col>3</xdr:col>
      <xdr:colOff>330200</xdr:colOff>
      <xdr:row>64</xdr:row>
      <xdr:rowOff>148082</xdr:rowOff>
    </xdr:to>
    <xdr:sp macro="" textlink="">
      <xdr:nvSpPr>
        <xdr:cNvPr id="154" name="円/楕円 153"/>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132859</xdr:rowOff>
    </xdr:from>
    <xdr:ext cx="762000" cy="259045"/>
    <xdr:sp macro="" textlink="">
      <xdr:nvSpPr>
        <xdr:cNvPr id="155" name="テキスト ボックス 154"/>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56" name="円/楕円 155"/>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57" name="テキスト ボックス 156"/>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全国平均、宮城県平均及び類似団体平均を下回っている要因は、主に東日本大震災による災害廃棄物処理事業や住宅応急修理助成事業の完了に伴い物件費が前年度よりも下回ったことが要因となっている。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整備を予定している東日本大震災からの復興事業等による各種施設や既存の屋内温水プールをはじめとするスポーツ施設等の施設管理運営に要する経費が多額になることから、指定管理者制度の導入などによる民間委託を推進し、コスト削減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81091</xdr:rowOff>
    </xdr:from>
    <xdr:to>
      <xdr:col>7</xdr:col>
      <xdr:colOff>152400</xdr:colOff>
      <xdr:row>80</xdr:row>
      <xdr:rowOff>83424</xdr:rowOff>
    </xdr:to>
    <xdr:cxnSp macro="">
      <xdr:nvCxnSpPr>
        <xdr:cNvPr id="192" name="直線コネクタ 191"/>
        <xdr:cNvCxnSpPr/>
      </xdr:nvCxnSpPr>
      <xdr:spPr>
        <a:xfrm>
          <a:off x="4114800" y="13797091"/>
          <a:ext cx="8382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68201</xdr:rowOff>
    </xdr:from>
    <xdr:ext cx="762000" cy="259045"/>
    <xdr:sp macro="" textlink="">
      <xdr:nvSpPr>
        <xdr:cNvPr id="193" name="人件費・物件費等の状況平均値テキスト"/>
        <xdr:cNvSpPr txBox="1"/>
      </xdr:nvSpPr>
      <xdr:spPr>
        <a:xfrm>
          <a:off x="5041900" y="1378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81091</xdr:rowOff>
    </xdr:from>
    <xdr:to>
      <xdr:col>6</xdr:col>
      <xdr:colOff>0</xdr:colOff>
      <xdr:row>80</xdr:row>
      <xdr:rowOff>123451</xdr:rowOff>
    </xdr:to>
    <xdr:cxnSp macro="">
      <xdr:nvCxnSpPr>
        <xdr:cNvPr id="195" name="直線コネクタ 194"/>
        <xdr:cNvCxnSpPr/>
      </xdr:nvCxnSpPr>
      <xdr:spPr>
        <a:xfrm flipV="1">
          <a:off x="3225800" y="13797091"/>
          <a:ext cx="8890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67821</xdr:rowOff>
    </xdr:from>
    <xdr:to>
      <xdr:col>4</xdr:col>
      <xdr:colOff>482600</xdr:colOff>
      <xdr:row>80</xdr:row>
      <xdr:rowOff>123451</xdr:rowOff>
    </xdr:to>
    <xdr:cxnSp macro="">
      <xdr:nvCxnSpPr>
        <xdr:cNvPr id="198" name="直線コネクタ 197"/>
        <xdr:cNvCxnSpPr/>
      </xdr:nvCxnSpPr>
      <xdr:spPr>
        <a:xfrm>
          <a:off x="2336800" y="13783821"/>
          <a:ext cx="889000" cy="5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67821</xdr:rowOff>
    </xdr:from>
    <xdr:to>
      <xdr:col>3</xdr:col>
      <xdr:colOff>279400</xdr:colOff>
      <xdr:row>80</xdr:row>
      <xdr:rowOff>76229</xdr:rowOff>
    </xdr:to>
    <xdr:cxnSp macro="">
      <xdr:nvCxnSpPr>
        <xdr:cNvPr id="201" name="直線コネクタ 200"/>
        <xdr:cNvCxnSpPr/>
      </xdr:nvCxnSpPr>
      <xdr:spPr>
        <a:xfrm flipV="1">
          <a:off x="1447800" y="13783821"/>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32624</xdr:rowOff>
    </xdr:from>
    <xdr:to>
      <xdr:col>7</xdr:col>
      <xdr:colOff>203200</xdr:colOff>
      <xdr:row>80</xdr:row>
      <xdr:rowOff>134224</xdr:rowOff>
    </xdr:to>
    <xdr:sp macro="" textlink="">
      <xdr:nvSpPr>
        <xdr:cNvPr id="211" name="円/楕円 210"/>
        <xdr:cNvSpPr/>
      </xdr:nvSpPr>
      <xdr:spPr>
        <a:xfrm>
          <a:off x="4902200" y="137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125351</xdr:rowOff>
    </xdr:from>
    <xdr:ext cx="762000" cy="259045"/>
    <xdr:sp macro="" textlink="">
      <xdr:nvSpPr>
        <xdr:cNvPr id="212" name="人件費・物件費等の状況該当値テキスト"/>
        <xdr:cNvSpPr txBox="1"/>
      </xdr:nvSpPr>
      <xdr:spPr>
        <a:xfrm>
          <a:off x="5041900" y="1366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30291</xdr:rowOff>
    </xdr:from>
    <xdr:to>
      <xdr:col>6</xdr:col>
      <xdr:colOff>50800</xdr:colOff>
      <xdr:row>80</xdr:row>
      <xdr:rowOff>131891</xdr:rowOff>
    </xdr:to>
    <xdr:sp macro="" textlink="">
      <xdr:nvSpPr>
        <xdr:cNvPr id="213" name="円/楕円 212"/>
        <xdr:cNvSpPr/>
      </xdr:nvSpPr>
      <xdr:spPr>
        <a:xfrm>
          <a:off x="4064000" y="137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142068</xdr:rowOff>
    </xdr:from>
    <xdr:ext cx="736600" cy="259045"/>
    <xdr:sp macro="" textlink="">
      <xdr:nvSpPr>
        <xdr:cNvPr id="214" name="テキスト ボックス 213"/>
        <xdr:cNvSpPr txBox="1"/>
      </xdr:nvSpPr>
      <xdr:spPr>
        <a:xfrm>
          <a:off x="3733800" y="1351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72651</xdr:rowOff>
    </xdr:from>
    <xdr:to>
      <xdr:col>4</xdr:col>
      <xdr:colOff>533400</xdr:colOff>
      <xdr:row>81</xdr:row>
      <xdr:rowOff>2801</xdr:rowOff>
    </xdr:to>
    <xdr:sp macro="" textlink="">
      <xdr:nvSpPr>
        <xdr:cNvPr id="215" name="円/楕円 214"/>
        <xdr:cNvSpPr/>
      </xdr:nvSpPr>
      <xdr:spPr>
        <a:xfrm>
          <a:off x="3175000" y="13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12978</xdr:rowOff>
    </xdr:from>
    <xdr:ext cx="762000" cy="259045"/>
    <xdr:sp macro="" textlink="">
      <xdr:nvSpPr>
        <xdr:cNvPr id="216" name="テキスト ボックス 215"/>
        <xdr:cNvSpPr txBox="1"/>
      </xdr:nvSpPr>
      <xdr:spPr>
        <a:xfrm>
          <a:off x="2844800" y="1355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17021</xdr:rowOff>
    </xdr:from>
    <xdr:to>
      <xdr:col>3</xdr:col>
      <xdr:colOff>330200</xdr:colOff>
      <xdr:row>80</xdr:row>
      <xdr:rowOff>118621</xdr:rowOff>
    </xdr:to>
    <xdr:sp macro="" textlink="">
      <xdr:nvSpPr>
        <xdr:cNvPr id="217" name="円/楕円 216"/>
        <xdr:cNvSpPr/>
      </xdr:nvSpPr>
      <xdr:spPr>
        <a:xfrm>
          <a:off x="2286000" y="137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128798</xdr:rowOff>
    </xdr:from>
    <xdr:ext cx="762000" cy="259045"/>
    <xdr:sp macro="" textlink="">
      <xdr:nvSpPr>
        <xdr:cNvPr id="218" name="テキスト ボックス 217"/>
        <xdr:cNvSpPr txBox="1"/>
      </xdr:nvSpPr>
      <xdr:spPr>
        <a:xfrm>
          <a:off x="1955800" y="1350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25429</xdr:rowOff>
    </xdr:from>
    <xdr:to>
      <xdr:col>2</xdr:col>
      <xdr:colOff>127000</xdr:colOff>
      <xdr:row>80</xdr:row>
      <xdr:rowOff>127029</xdr:rowOff>
    </xdr:to>
    <xdr:sp macro="" textlink="">
      <xdr:nvSpPr>
        <xdr:cNvPr id="219" name="円/楕円 218"/>
        <xdr:cNvSpPr/>
      </xdr:nvSpPr>
      <xdr:spPr>
        <a:xfrm>
          <a:off x="1397000" y="1374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137206</xdr:rowOff>
    </xdr:from>
    <xdr:ext cx="762000" cy="259045"/>
    <xdr:sp macro="" textlink="">
      <xdr:nvSpPr>
        <xdr:cNvPr id="220" name="テキスト ボックス 219"/>
        <xdr:cNvSpPr txBox="1"/>
      </xdr:nvSpPr>
      <xdr:spPr>
        <a:xfrm>
          <a:off x="1066800" y="135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３年度からの２年間は、国家公務員の時限的な給与改定特例法による措置により、ラスパイレス指数は１００を超えていたが、特例措置終了により、平成２５年度は、大幅な減となった。全国町村平均及び類似団体平均を下回っている状況であり、適正な水準内にあると考えられる。今後も適正な給与水準の保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56135</xdr:rowOff>
    </xdr:from>
    <xdr:to>
      <xdr:col>24</xdr:col>
      <xdr:colOff>558800</xdr:colOff>
      <xdr:row>87</xdr:row>
      <xdr:rowOff>132842</xdr:rowOff>
    </xdr:to>
    <xdr:cxnSp macro="">
      <xdr:nvCxnSpPr>
        <xdr:cNvPr id="252" name="直線コネクタ 251"/>
        <xdr:cNvCxnSpPr/>
      </xdr:nvCxnSpPr>
      <xdr:spPr>
        <a:xfrm flipV="1">
          <a:off x="16179800" y="14286485"/>
          <a:ext cx="8382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132842</xdr:rowOff>
    </xdr:from>
    <xdr:to>
      <xdr:col>23</xdr:col>
      <xdr:colOff>406400</xdr:colOff>
      <xdr:row>88</xdr:row>
      <xdr:rowOff>19304</xdr:rowOff>
    </xdr:to>
    <xdr:cxnSp macro="">
      <xdr:nvCxnSpPr>
        <xdr:cNvPr id="255" name="直線コネクタ 254"/>
        <xdr:cNvCxnSpPr/>
      </xdr:nvCxnSpPr>
      <xdr:spPr>
        <a:xfrm flipV="1">
          <a:off x="15290800" y="150489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508</xdr:rowOff>
    </xdr:from>
    <xdr:to>
      <xdr:col>22</xdr:col>
      <xdr:colOff>203200</xdr:colOff>
      <xdr:row>88</xdr:row>
      <xdr:rowOff>19304</xdr:rowOff>
    </xdr:to>
    <xdr:cxnSp macro="">
      <xdr:nvCxnSpPr>
        <xdr:cNvPr id="258" name="直線コネクタ 257"/>
        <xdr:cNvCxnSpPr/>
      </xdr:nvCxnSpPr>
      <xdr:spPr>
        <a:xfrm>
          <a:off x="14401800" y="14402308"/>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7874</xdr:rowOff>
    </xdr:from>
    <xdr:to>
      <xdr:col>21</xdr:col>
      <xdr:colOff>0</xdr:colOff>
      <xdr:row>84</xdr:row>
      <xdr:rowOff>508</xdr:rowOff>
    </xdr:to>
    <xdr:cxnSp macro="">
      <xdr:nvCxnSpPr>
        <xdr:cNvPr id="261" name="直線コネクタ 260"/>
        <xdr:cNvCxnSpPr/>
      </xdr:nvCxnSpPr>
      <xdr:spPr>
        <a:xfrm>
          <a:off x="13512800" y="142382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5335</xdr:rowOff>
    </xdr:from>
    <xdr:to>
      <xdr:col>24</xdr:col>
      <xdr:colOff>609600</xdr:colOff>
      <xdr:row>83</xdr:row>
      <xdr:rowOff>106935</xdr:rowOff>
    </xdr:to>
    <xdr:sp macro="" textlink="">
      <xdr:nvSpPr>
        <xdr:cNvPr id="271" name="円/楕円 270"/>
        <xdr:cNvSpPr/>
      </xdr:nvSpPr>
      <xdr:spPr>
        <a:xfrm>
          <a:off x="169672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21862</xdr:rowOff>
    </xdr:from>
    <xdr:ext cx="762000" cy="259045"/>
    <xdr:sp macro="" textlink="">
      <xdr:nvSpPr>
        <xdr:cNvPr id="272" name="給与水準   （国との比較）該当値テキスト"/>
        <xdr:cNvSpPr txBox="1"/>
      </xdr:nvSpPr>
      <xdr:spPr>
        <a:xfrm>
          <a:off x="17106900" y="140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82042</xdr:rowOff>
    </xdr:from>
    <xdr:to>
      <xdr:col>23</xdr:col>
      <xdr:colOff>457200</xdr:colOff>
      <xdr:row>88</xdr:row>
      <xdr:rowOff>12192</xdr:rowOff>
    </xdr:to>
    <xdr:sp macro="" textlink="">
      <xdr:nvSpPr>
        <xdr:cNvPr id="273" name="円/楕円 272"/>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22369</xdr:rowOff>
    </xdr:from>
    <xdr:ext cx="736600" cy="259045"/>
    <xdr:sp macro="" textlink="">
      <xdr:nvSpPr>
        <xdr:cNvPr id="274" name="テキスト ボックス 273"/>
        <xdr:cNvSpPr txBox="1"/>
      </xdr:nvSpPr>
      <xdr:spPr>
        <a:xfrm>
          <a:off x="15798800" y="1476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5" name="円/楕円 274"/>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80281</xdr:rowOff>
    </xdr:from>
    <xdr:ext cx="762000" cy="259045"/>
    <xdr:sp macro="" textlink="">
      <xdr:nvSpPr>
        <xdr:cNvPr id="276" name="テキスト ボックス 275"/>
        <xdr:cNvSpPr txBox="1"/>
      </xdr:nvSpPr>
      <xdr:spPr>
        <a:xfrm>
          <a:off x="14909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121158</xdr:rowOff>
    </xdr:from>
    <xdr:to>
      <xdr:col>21</xdr:col>
      <xdr:colOff>50800</xdr:colOff>
      <xdr:row>84</xdr:row>
      <xdr:rowOff>51308</xdr:rowOff>
    </xdr:to>
    <xdr:sp macro="" textlink="">
      <xdr:nvSpPr>
        <xdr:cNvPr id="277" name="円/楕円 276"/>
        <xdr:cNvSpPr/>
      </xdr:nvSpPr>
      <xdr:spPr>
        <a:xfrm>
          <a:off x="14351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61485</xdr:rowOff>
    </xdr:from>
    <xdr:ext cx="762000" cy="259045"/>
    <xdr:sp macro="" textlink="">
      <xdr:nvSpPr>
        <xdr:cNvPr id="278" name="テキスト ボックス 277"/>
        <xdr:cNvSpPr txBox="1"/>
      </xdr:nvSpPr>
      <xdr:spPr>
        <a:xfrm>
          <a:off x="14020800" y="1412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128524</xdr:rowOff>
    </xdr:from>
    <xdr:to>
      <xdr:col>19</xdr:col>
      <xdr:colOff>533400</xdr:colOff>
      <xdr:row>83</xdr:row>
      <xdr:rowOff>58674</xdr:rowOff>
    </xdr:to>
    <xdr:sp macro="" textlink="">
      <xdr:nvSpPr>
        <xdr:cNvPr id="279" name="円/楕円 278"/>
        <xdr:cNvSpPr/>
      </xdr:nvSpPr>
      <xdr:spPr>
        <a:xfrm>
          <a:off x="134620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68851</xdr:rowOff>
    </xdr:from>
    <xdr:ext cx="762000" cy="259045"/>
    <xdr:sp macro="" textlink="">
      <xdr:nvSpPr>
        <xdr:cNvPr id="280" name="テキスト ボックス 279"/>
        <xdr:cNvSpPr txBox="1"/>
      </xdr:nvSpPr>
      <xdr:spPr>
        <a:xfrm>
          <a:off x="13131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１３年度から平成２２年度までの１０年間で７．３％の定員削減により、「定員管理の状況」は、全国平均、宮城県平均及び類似団体を下回っており、適正な水準内にあると考えられる。今後も定員適正化計画により、定員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5866</xdr:rowOff>
    </xdr:from>
    <xdr:to>
      <xdr:col>24</xdr:col>
      <xdr:colOff>558800</xdr:colOff>
      <xdr:row>60</xdr:row>
      <xdr:rowOff>11612</xdr:rowOff>
    </xdr:to>
    <xdr:cxnSp macro="">
      <xdr:nvCxnSpPr>
        <xdr:cNvPr id="317" name="直線コネクタ 316"/>
        <xdr:cNvCxnSpPr/>
      </xdr:nvCxnSpPr>
      <xdr:spPr>
        <a:xfrm flipV="1">
          <a:off x="16179800" y="1029286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9313</xdr:rowOff>
    </xdr:from>
    <xdr:to>
      <xdr:col>23</xdr:col>
      <xdr:colOff>406400</xdr:colOff>
      <xdr:row>60</xdr:row>
      <xdr:rowOff>11612</xdr:rowOff>
    </xdr:to>
    <xdr:cxnSp macro="">
      <xdr:nvCxnSpPr>
        <xdr:cNvPr id="320" name="直線コネクタ 319"/>
        <xdr:cNvCxnSpPr/>
      </xdr:nvCxnSpPr>
      <xdr:spPr>
        <a:xfrm>
          <a:off x="15290800" y="1029631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26549</xdr:rowOff>
    </xdr:to>
    <xdr:cxnSp macro="">
      <xdr:nvCxnSpPr>
        <xdr:cNvPr id="323" name="直線コネクタ 322"/>
        <xdr:cNvCxnSpPr/>
      </xdr:nvCxnSpPr>
      <xdr:spPr>
        <a:xfrm flipV="1">
          <a:off x="14401800" y="102963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20804</xdr:rowOff>
    </xdr:from>
    <xdr:to>
      <xdr:col>21</xdr:col>
      <xdr:colOff>0</xdr:colOff>
      <xdr:row>60</xdr:row>
      <xdr:rowOff>26549</xdr:rowOff>
    </xdr:to>
    <xdr:cxnSp macro="">
      <xdr:nvCxnSpPr>
        <xdr:cNvPr id="326" name="直線コネクタ 325"/>
        <xdr:cNvCxnSpPr/>
      </xdr:nvCxnSpPr>
      <xdr:spPr>
        <a:xfrm>
          <a:off x="13512800" y="1030780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126516</xdr:rowOff>
    </xdr:from>
    <xdr:to>
      <xdr:col>24</xdr:col>
      <xdr:colOff>609600</xdr:colOff>
      <xdr:row>60</xdr:row>
      <xdr:rowOff>56666</xdr:rowOff>
    </xdr:to>
    <xdr:sp macro="" textlink="">
      <xdr:nvSpPr>
        <xdr:cNvPr id="336" name="円/楕円 335"/>
        <xdr:cNvSpPr/>
      </xdr:nvSpPr>
      <xdr:spPr>
        <a:xfrm>
          <a:off x="169672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143043</xdr:rowOff>
    </xdr:from>
    <xdr:ext cx="762000" cy="259045"/>
    <xdr:sp macro="" textlink="">
      <xdr:nvSpPr>
        <xdr:cNvPr id="337" name="定員管理の状況該当値テキスト"/>
        <xdr:cNvSpPr txBox="1"/>
      </xdr:nvSpPr>
      <xdr:spPr>
        <a:xfrm>
          <a:off x="17106900" y="100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132262</xdr:rowOff>
    </xdr:from>
    <xdr:to>
      <xdr:col>23</xdr:col>
      <xdr:colOff>457200</xdr:colOff>
      <xdr:row>60</xdr:row>
      <xdr:rowOff>62412</xdr:rowOff>
    </xdr:to>
    <xdr:sp macro="" textlink="">
      <xdr:nvSpPr>
        <xdr:cNvPr id="338" name="円/楕円 337"/>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72589</xdr:rowOff>
    </xdr:from>
    <xdr:ext cx="736600" cy="259045"/>
    <xdr:sp macro="" textlink="">
      <xdr:nvSpPr>
        <xdr:cNvPr id="339" name="テキスト ボックス 338"/>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129963</xdr:rowOff>
    </xdr:from>
    <xdr:to>
      <xdr:col>22</xdr:col>
      <xdr:colOff>254000</xdr:colOff>
      <xdr:row>60</xdr:row>
      <xdr:rowOff>60113</xdr:rowOff>
    </xdr:to>
    <xdr:sp macro="" textlink="">
      <xdr:nvSpPr>
        <xdr:cNvPr id="340" name="円/楕円 339"/>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70290</xdr:rowOff>
    </xdr:from>
    <xdr:ext cx="762000" cy="259045"/>
    <xdr:sp macro="" textlink="">
      <xdr:nvSpPr>
        <xdr:cNvPr id="341" name="テキスト ボックス 340"/>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147199</xdr:rowOff>
    </xdr:from>
    <xdr:to>
      <xdr:col>21</xdr:col>
      <xdr:colOff>50800</xdr:colOff>
      <xdr:row>60</xdr:row>
      <xdr:rowOff>77349</xdr:rowOff>
    </xdr:to>
    <xdr:sp macro="" textlink="">
      <xdr:nvSpPr>
        <xdr:cNvPr id="342" name="円/楕円 341"/>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87526</xdr:rowOff>
    </xdr:from>
    <xdr:ext cx="762000" cy="259045"/>
    <xdr:sp macro="" textlink="">
      <xdr:nvSpPr>
        <xdr:cNvPr id="343" name="テキスト ボックス 342"/>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141454</xdr:rowOff>
    </xdr:from>
    <xdr:to>
      <xdr:col>19</xdr:col>
      <xdr:colOff>533400</xdr:colOff>
      <xdr:row>60</xdr:row>
      <xdr:rowOff>71604</xdr:rowOff>
    </xdr:to>
    <xdr:sp macro="" textlink="">
      <xdr:nvSpPr>
        <xdr:cNvPr id="344" name="円/楕円 343"/>
        <xdr:cNvSpPr/>
      </xdr:nvSpPr>
      <xdr:spPr>
        <a:xfrm>
          <a:off x="13462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81781</xdr:rowOff>
    </xdr:from>
    <xdr:ext cx="762000" cy="259045"/>
    <xdr:sp macro="" textlink="">
      <xdr:nvSpPr>
        <xdr:cNvPr id="345" name="テキスト ボックス 344"/>
        <xdr:cNvSpPr txBox="1"/>
      </xdr:nvSpPr>
      <xdr:spPr>
        <a:xfrm>
          <a:off x="13131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全国平均、宮城県平均及び類似団体平均を上回っている。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主な要因としては、近年の都市化による人口急増に伴う小・中学校や土木施設などの建設債や、臨時財政対策債などの公債費の影響によるものであるが、地方債の借入抑制策（当該年度元金償還額を上回らない当該年度借りれ額の設定）を実施しており、今後は着実に比率が減少していくものと考えら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今後も地方債残高（公債費）の削減や政策的に課税客体を増やし町税収入の増加を図り、実質公債費比率の削減に努める。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82232</xdr:rowOff>
    </xdr:to>
    <xdr:cxnSp macro="">
      <xdr:nvCxnSpPr>
        <xdr:cNvPr id="375" name="直線コネクタ 374"/>
        <xdr:cNvCxnSpPr/>
      </xdr:nvCxnSpPr>
      <xdr:spPr>
        <a:xfrm flipV="1">
          <a:off x="16179800" y="704532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41</xdr:row>
      <xdr:rowOff>160655</xdr:rowOff>
    </xdr:to>
    <xdr:cxnSp macro="">
      <xdr:nvCxnSpPr>
        <xdr:cNvPr id="378" name="直線コネクタ 377"/>
        <xdr:cNvCxnSpPr/>
      </xdr:nvCxnSpPr>
      <xdr:spPr>
        <a:xfrm flipV="1">
          <a:off x="15290800" y="711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43497</xdr:rowOff>
    </xdr:to>
    <xdr:cxnSp macro="">
      <xdr:nvCxnSpPr>
        <xdr:cNvPr id="381" name="直線コネクタ 380"/>
        <xdr:cNvCxnSpPr/>
      </xdr:nvCxnSpPr>
      <xdr:spPr>
        <a:xfrm flipV="1">
          <a:off x="14401800" y="719010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43497</xdr:rowOff>
    </xdr:from>
    <xdr:to>
      <xdr:col>21</xdr:col>
      <xdr:colOff>0</xdr:colOff>
      <xdr:row>42</xdr:row>
      <xdr:rowOff>61595</xdr:rowOff>
    </xdr:to>
    <xdr:cxnSp macro="">
      <xdr:nvCxnSpPr>
        <xdr:cNvPr id="384" name="直線コネクタ 383"/>
        <xdr:cNvCxnSpPr/>
      </xdr:nvCxnSpPr>
      <xdr:spPr>
        <a:xfrm flipV="1">
          <a:off x="13512800" y="724439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394" name="円/楕円 393"/>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395"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396" name="円/楕円 395"/>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397" name="テキスト ボックス 396"/>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109855</xdr:rowOff>
    </xdr:from>
    <xdr:to>
      <xdr:col>22</xdr:col>
      <xdr:colOff>254000</xdr:colOff>
      <xdr:row>42</xdr:row>
      <xdr:rowOff>40005</xdr:rowOff>
    </xdr:to>
    <xdr:sp macro="" textlink="">
      <xdr:nvSpPr>
        <xdr:cNvPr id="398" name="円/楕円 397"/>
        <xdr:cNvSpPr/>
      </xdr:nvSpPr>
      <xdr:spPr>
        <a:xfrm>
          <a:off x="15240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24782</xdr:rowOff>
    </xdr:from>
    <xdr:ext cx="762000" cy="259045"/>
    <xdr:sp macro="" textlink="">
      <xdr:nvSpPr>
        <xdr:cNvPr id="399" name="テキスト ボックス 398"/>
        <xdr:cNvSpPr txBox="1"/>
      </xdr:nvSpPr>
      <xdr:spPr>
        <a:xfrm>
          <a:off x="14909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164147</xdr:rowOff>
    </xdr:from>
    <xdr:to>
      <xdr:col>21</xdr:col>
      <xdr:colOff>50800</xdr:colOff>
      <xdr:row>42</xdr:row>
      <xdr:rowOff>94297</xdr:rowOff>
    </xdr:to>
    <xdr:sp macro="" textlink="">
      <xdr:nvSpPr>
        <xdr:cNvPr id="400" name="円/楕円 399"/>
        <xdr:cNvSpPr/>
      </xdr:nvSpPr>
      <xdr:spPr>
        <a:xfrm>
          <a:off x="14351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79074</xdr:rowOff>
    </xdr:from>
    <xdr:ext cx="762000" cy="259045"/>
    <xdr:sp macro="" textlink="">
      <xdr:nvSpPr>
        <xdr:cNvPr id="401" name="テキスト ボックス 400"/>
        <xdr:cNvSpPr txBox="1"/>
      </xdr:nvSpPr>
      <xdr:spPr>
        <a:xfrm>
          <a:off x="14020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2" name="円/楕円 401"/>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3" name="テキスト ボックス 402"/>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全国平均、宮城県平均及び類似団体平均</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下回っている要因としては、将来負担額となる「地方債現在高」や「退職手当負担見込額」の減少や充当可能財源となる「充当可能基金」が増加したため、前年度比△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今後も地方債の借入抑制策（当該年度元金償還額を上回らない当該年度借りれ額の設定）を実施し、将来負担比率の削減に努める。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69300</xdr:rowOff>
    </xdr:from>
    <xdr:to>
      <xdr:col>24</xdr:col>
      <xdr:colOff>558800</xdr:colOff>
      <xdr:row>15</xdr:row>
      <xdr:rowOff>68368</xdr:rowOff>
    </xdr:to>
    <xdr:cxnSp macro="">
      <xdr:nvCxnSpPr>
        <xdr:cNvPr id="437" name="直線コネクタ 436"/>
        <xdr:cNvCxnSpPr/>
      </xdr:nvCxnSpPr>
      <xdr:spPr>
        <a:xfrm flipV="1">
          <a:off x="16179800" y="2469600"/>
          <a:ext cx="838200" cy="1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68368</xdr:rowOff>
    </xdr:from>
    <xdr:to>
      <xdr:col>23</xdr:col>
      <xdr:colOff>406400</xdr:colOff>
      <xdr:row>16</xdr:row>
      <xdr:rowOff>78698</xdr:rowOff>
    </xdr:to>
    <xdr:cxnSp macro="">
      <xdr:nvCxnSpPr>
        <xdr:cNvPr id="440" name="直線コネクタ 439"/>
        <xdr:cNvCxnSpPr/>
      </xdr:nvCxnSpPr>
      <xdr:spPr>
        <a:xfrm flipV="1">
          <a:off x="15290800" y="2640118"/>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78698</xdr:rowOff>
    </xdr:from>
    <xdr:to>
      <xdr:col>22</xdr:col>
      <xdr:colOff>203200</xdr:colOff>
      <xdr:row>17</xdr:row>
      <xdr:rowOff>105114</xdr:rowOff>
    </xdr:to>
    <xdr:cxnSp macro="">
      <xdr:nvCxnSpPr>
        <xdr:cNvPr id="443" name="直線コネクタ 442"/>
        <xdr:cNvCxnSpPr/>
      </xdr:nvCxnSpPr>
      <xdr:spPr>
        <a:xfrm flipV="1">
          <a:off x="14401800" y="282189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68114</xdr:rowOff>
    </xdr:from>
    <xdr:to>
      <xdr:col>21</xdr:col>
      <xdr:colOff>0</xdr:colOff>
      <xdr:row>17</xdr:row>
      <xdr:rowOff>105114</xdr:rowOff>
    </xdr:to>
    <xdr:cxnSp macro="">
      <xdr:nvCxnSpPr>
        <xdr:cNvPr id="446" name="直線コネクタ 445"/>
        <xdr:cNvCxnSpPr/>
      </xdr:nvCxnSpPr>
      <xdr:spPr>
        <a:xfrm>
          <a:off x="13512800" y="298276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18500</xdr:rowOff>
    </xdr:from>
    <xdr:to>
      <xdr:col>24</xdr:col>
      <xdr:colOff>609600</xdr:colOff>
      <xdr:row>14</xdr:row>
      <xdr:rowOff>120100</xdr:rowOff>
    </xdr:to>
    <xdr:sp macro="" textlink="">
      <xdr:nvSpPr>
        <xdr:cNvPr id="456" name="円/楕円 455"/>
        <xdr:cNvSpPr/>
      </xdr:nvSpPr>
      <xdr:spPr>
        <a:xfrm>
          <a:off x="16967200" y="24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111227</xdr:rowOff>
    </xdr:from>
    <xdr:ext cx="762000" cy="259045"/>
    <xdr:sp macro="" textlink="">
      <xdr:nvSpPr>
        <xdr:cNvPr id="457" name="将来負担の状況該当値テキスト"/>
        <xdr:cNvSpPr txBox="1"/>
      </xdr:nvSpPr>
      <xdr:spPr>
        <a:xfrm>
          <a:off x="17106900" y="23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17568</xdr:rowOff>
    </xdr:from>
    <xdr:to>
      <xdr:col>23</xdr:col>
      <xdr:colOff>457200</xdr:colOff>
      <xdr:row>15</xdr:row>
      <xdr:rowOff>119168</xdr:rowOff>
    </xdr:to>
    <xdr:sp macro="" textlink="">
      <xdr:nvSpPr>
        <xdr:cNvPr id="458" name="円/楕円 457"/>
        <xdr:cNvSpPr/>
      </xdr:nvSpPr>
      <xdr:spPr>
        <a:xfrm>
          <a:off x="16129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103945</xdr:rowOff>
    </xdr:from>
    <xdr:ext cx="736600" cy="259045"/>
    <xdr:sp macro="" textlink="">
      <xdr:nvSpPr>
        <xdr:cNvPr id="459" name="テキスト ボックス 458"/>
        <xdr:cNvSpPr txBox="1"/>
      </xdr:nvSpPr>
      <xdr:spPr>
        <a:xfrm>
          <a:off x="15798800" y="26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27898</xdr:rowOff>
    </xdr:from>
    <xdr:to>
      <xdr:col>22</xdr:col>
      <xdr:colOff>254000</xdr:colOff>
      <xdr:row>16</xdr:row>
      <xdr:rowOff>129498</xdr:rowOff>
    </xdr:to>
    <xdr:sp macro="" textlink="">
      <xdr:nvSpPr>
        <xdr:cNvPr id="460" name="円/楕円 459"/>
        <xdr:cNvSpPr/>
      </xdr:nvSpPr>
      <xdr:spPr>
        <a:xfrm>
          <a:off x="15240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114275</xdr:rowOff>
    </xdr:from>
    <xdr:ext cx="762000" cy="259045"/>
    <xdr:sp macro="" textlink="">
      <xdr:nvSpPr>
        <xdr:cNvPr id="461" name="テキスト ボックス 460"/>
        <xdr:cNvSpPr txBox="1"/>
      </xdr:nvSpPr>
      <xdr:spPr>
        <a:xfrm>
          <a:off x="14909800" y="2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54314</xdr:rowOff>
    </xdr:from>
    <xdr:to>
      <xdr:col>21</xdr:col>
      <xdr:colOff>50800</xdr:colOff>
      <xdr:row>17</xdr:row>
      <xdr:rowOff>155914</xdr:rowOff>
    </xdr:to>
    <xdr:sp macro="" textlink="">
      <xdr:nvSpPr>
        <xdr:cNvPr id="462" name="円/楕円 461"/>
        <xdr:cNvSpPr/>
      </xdr:nvSpPr>
      <xdr:spPr>
        <a:xfrm>
          <a:off x="14351000" y="2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140691</xdr:rowOff>
    </xdr:from>
    <xdr:ext cx="762000" cy="259045"/>
    <xdr:sp macro="" textlink="">
      <xdr:nvSpPr>
        <xdr:cNvPr id="463" name="テキスト ボックス 462"/>
        <xdr:cNvSpPr txBox="1"/>
      </xdr:nvSpPr>
      <xdr:spPr>
        <a:xfrm>
          <a:off x="14020800" y="305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17314</xdr:rowOff>
    </xdr:from>
    <xdr:to>
      <xdr:col>19</xdr:col>
      <xdr:colOff>533400</xdr:colOff>
      <xdr:row>17</xdr:row>
      <xdr:rowOff>118914</xdr:rowOff>
    </xdr:to>
    <xdr:sp macro="" textlink="">
      <xdr:nvSpPr>
        <xdr:cNvPr id="464" name="円/楕円 463"/>
        <xdr:cNvSpPr/>
      </xdr:nvSpPr>
      <xdr:spPr>
        <a:xfrm>
          <a:off x="13462000" y="29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103691</xdr:rowOff>
    </xdr:from>
    <xdr:ext cx="762000" cy="259045"/>
    <xdr:sp macro="" textlink="">
      <xdr:nvSpPr>
        <xdr:cNvPr id="465" name="テキスト ボックス 464"/>
        <xdr:cNvSpPr txBox="1"/>
      </xdr:nvSpPr>
      <xdr:spPr>
        <a:xfrm>
          <a:off x="13131800" y="301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宮城県利府町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36,029
35,942
44.75
14,052,307
13,035,075
458,186
6,587,950
12,216,340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全国平均及び類似団体平均をやや上回っているが、「ラスパイレス指数」及び「人口千人当たり職員数」は類似団体平均を下回っていることから、今後も継続的かつ計画的な給与適正化と定員適正化、行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60706</xdr:rowOff>
    </xdr:to>
    <xdr:cxnSp macro="">
      <xdr:nvCxnSpPr>
        <xdr:cNvPr id="63" name="直線コネクタ 62"/>
        <xdr:cNvCxnSpPr/>
      </xdr:nvCxnSpPr>
      <xdr:spPr>
        <a:xfrm>
          <a:off x="3987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143002</xdr:rowOff>
    </xdr:to>
    <xdr:cxnSp macro="">
      <xdr:nvCxnSpPr>
        <xdr:cNvPr id="66" name="直線コネクタ 65"/>
        <xdr:cNvCxnSpPr/>
      </xdr:nvCxnSpPr>
      <xdr:spPr>
        <a:xfrm flipV="1">
          <a:off x="3098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143002</xdr:rowOff>
    </xdr:to>
    <xdr:cxnSp macro="">
      <xdr:nvCxnSpPr>
        <xdr:cNvPr id="69" name="直線コネクタ 68"/>
        <xdr:cNvCxnSpPr/>
      </xdr:nvCxnSpPr>
      <xdr:spPr>
        <a:xfrm>
          <a:off x="2209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165862</xdr:rowOff>
    </xdr:to>
    <xdr:cxnSp macro="">
      <xdr:nvCxnSpPr>
        <xdr:cNvPr id="72" name="直線コネクタ 71"/>
        <xdr:cNvCxnSpPr/>
      </xdr:nvCxnSpPr>
      <xdr:spPr>
        <a:xfrm flipV="1">
          <a:off x="1320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2" name="円/楕円 81"/>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3"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4" name="円/楕円 83"/>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85" name="テキスト ボックス 84"/>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6" name="円/楕円 85"/>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7" name="テキスト ボックス 86"/>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8" name="円/楕円 87"/>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89" name="テキスト ボックス 88"/>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115062</xdr:rowOff>
    </xdr:from>
    <xdr:to>
      <xdr:col>1</xdr:col>
      <xdr:colOff>676275</xdr:colOff>
      <xdr:row>38</xdr:row>
      <xdr:rowOff>45212</xdr:rowOff>
    </xdr:to>
    <xdr:sp macro="" textlink="">
      <xdr:nvSpPr>
        <xdr:cNvPr id="90" name="円/楕円 89"/>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29989</xdr:rowOff>
    </xdr:from>
    <xdr:ext cx="762000" cy="259045"/>
    <xdr:sp macro="" textlink="">
      <xdr:nvSpPr>
        <xdr:cNvPr id="91" name="テキスト ボックス 90"/>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全国平均、宮城県平均及び類似団体平均を上回る値となっている要因としては、主に過去に整備したスポーツ施設や保健福祉施設の管理に要する委託料（物件費）及び情報関連機器の賃借料（物件費）によるものである。施設の指定管理者制度の導入などによる民間委託の推進や情報関連機器の統廃合を進め、コストの低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165862</xdr:rowOff>
    </xdr:to>
    <xdr:cxnSp macro="">
      <xdr:nvCxnSpPr>
        <xdr:cNvPr id="121" name="直線コネクタ 120"/>
        <xdr:cNvCxnSpPr/>
      </xdr:nvCxnSpPr>
      <xdr:spPr>
        <a:xfrm>
          <a:off x="15671800" y="30302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133858</xdr:rowOff>
    </xdr:to>
    <xdr:cxnSp macro="">
      <xdr:nvCxnSpPr>
        <xdr:cNvPr id="124" name="直線コネクタ 123"/>
        <xdr:cNvCxnSpPr/>
      </xdr:nvCxnSpPr>
      <xdr:spPr>
        <a:xfrm flipV="1">
          <a:off x="14782800" y="3030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101854</xdr:rowOff>
    </xdr:from>
    <xdr:to>
      <xdr:col>21</xdr:col>
      <xdr:colOff>361950</xdr:colOff>
      <xdr:row>17</xdr:row>
      <xdr:rowOff>133858</xdr:rowOff>
    </xdr:to>
    <xdr:cxnSp macro="">
      <xdr:nvCxnSpPr>
        <xdr:cNvPr id="127" name="直線コネクタ 126"/>
        <xdr:cNvCxnSpPr/>
      </xdr:nvCxnSpPr>
      <xdr:spPr>
        <a:xfrm>
          <a:off x="13893800" y="3016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101854</xdr:rowOff>
    </xdr:from>
    <xdr:to>
      <xdr:col>20</xdr:col>
      <xdr:colOff>158750</xdr:colOff>
      <xdr:row>17</xdr:row>
      <xdr:rowOff>110998</xdr:rowOff>
    </xdr:to>
    <xdr:cxnSp macro="">
      <xdr:nvCxnSpPr>
        <xdr:cNvPr id="130" name="直線コネクタ 129"/>
        <xdr:cNvCxnSpPr/>
      </xdr:nvCxnSpPr>
      <xdr:spPr>
        <a:xfrm flipV="1">
          <a:off x="13004800" y="3016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115062</xdr:rowOff>
    </xdr:from>
    <xdr:to>
      <xdr:col>24</xdr:col>
      <xdr:colOff>82550</xdr:colOff>
      <xdr:row>18</xdr:row>
      <xdr:rowOff>45212</xdr:rowOff>
    </xdr:to>
    <xdr:sp macro="" textlink="">
      <xdr:nvSpPr>
        <xdr:cNvPr id="140" name="円/楕円 139"/>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87139</xdr:rowOff>
    </xdr:from>
    <xdr:ext cx="762000" cy="259045"/>
    <xdr:sp macro="" textlink="">
      <xdr:nvSpPr>
        <xdr:cNvPr id="141"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2" name="円/楕円 141"/>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3" name="テキスト ボックス 142"/>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4" name="円/楕円 143"/>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5" name="テキスト ボックス 144"/>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51054</xdr:rowOff>
    </xdr:from>
    <xdr:to>
      <xdr:col>20</xdr:col>
      <xdr:colOff>209550</xdr:colOff>
      <xdr:row>17</xdr:row>
      <xdr:rowOff>152654</xdr:rowOff>
    </xdr:to>
    <xdr:sp macro="" textlink="">
      <xdr:nvSpPr>
        <xdr:cNvPr id="146" name="円/楕円 145"/>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137431</xdr:rowOff>
    </xdr:from>
    <xdr:ext cx="762000" cy="259045"/>
    <xdr:sp macro="" textlink="">
      <xdr:nvSpPr>
        <xdr:cNvPr id="147" name="テキスト ボックス 146"/>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8" name="円/楕円 147"/>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9" name="テキスト ボックス 148"/>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全国平均、宮城県平均を下回っているが、類似団体平均を上回っている。近年、</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子ども医療費助成などの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少子化対策事業の推進や高齢化率の上昇などによ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扶助費が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傾向にある。今後も、高齢化率の上昇が見込まれることから、各種手当への特別加算等の見直しを進めるなど、財政を圧迫する上昇傾向に歯止めをかけるよう努める。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143328</xdr:rowOff>
    </xdr:to>
    <xdr:cxnSp macro="">
      <xdr:nvCxnSpPr>
        <xdr:cNvPr id="184" name="直線コネクタ 183"/>
        <xdr:cNvCxnSpPr/>
      </xdr:nvCxnSpPr>
      <xdr:spPr>
        <a:xfrm>
          <a:off x="3987800" y="99568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12700</xdr:rowOff>
    </xdr:to>
    <xdr:cxnSp macro="">
      <xdr:nvCxnSpPr>
        <xdr:cNvPr id="187" name="直線コネクタ 186"/>
        <xdr:cNvCxnSpPr/>
      </xdr:nvCxnSpPr>
      <xdr:spPr>
        <a:xfrm>
          <a:off x="3098800" y="9940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167822</xdr:rowOff>
    </xdr:to>
    <xdr:cxnSp macro="">
      <xdr:nvCxnSpPr>
        <xdr:cNvPr id="190" name="直線コネクタ 189"/>
        <xdr:cNvCxnSpPr/>
      </xdr:nvCxnSpPr>
      <xdr:spPr>
        <a:xfrm>
          <a:off x="2209800" y="9744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143328</xdr:rowOff>
    </xdr:to>
    <xdr:cxnSp macro="">
      <xdr:nvCxnSpPr>
        <xdr:cNvPr id="193" name="直線コネクタ 192"/>
        <xdr:cNvCxnSpPr/>
      </xdr:nvCxnSpPr>
      <xdr:spPr>
        <a:xfrm>
          <a:off x="1320800" y="95322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3" name="円/楕円 202"/>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4"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5" name="円/楕円 204"/>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6" name="テキスト ボックス 205"/>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07" name="円/楕円 206"/>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08" name="テキスト ボックス 207"/>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09" name="円/楕円 208"/>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0" name="テキスト ボックス 209"/>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1" name="円/楕円 21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2" name="テキスト ボックス 211"/>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全国平均、宮城県平均及び類似団体平均を下回っている。今後も、適正な他会計への繰出し（繰出金）を実施するとともに、維持補修費については、道路、施設等の公共施設などの適正な管理を行い、大幅に増加しないよう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56</xdr:row>
      <xdr:rowOff>20320</xdr:rowOff>
    </xdr:to>
    <xdr:cxnSp macro="">
      <xdr:nvCxnSpPr>
        <xdr:cNvPr id="245" name="直線コネクタ 244"/>
        <xdr:cNvCxnSpPr/>
      </xdr:nvCxnSpPr>
      <xdr:spPr>
        <a:xfrm>
          <a:off x="15671800" y="9530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168910</xdr:rowOff>
    </xdr:to>
    <xdr:cxnSp macro="">
      <xdr:nvCxnSpPr>
        <xdr:cNvPr id="248" name="直線コネクタ 247"/>
        <xdr:cNvCxnSpPr/>
      </xdr:nvCxnSpPr>
      <xdr:spPr>
        <a:xfrm flipV="1">
          <a:off x="14782800" y="953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168910</xdr:rowOff>
    </xdr:to>
    <xdr:cxnSp macro="">
      <xdr:nvCxnSpPr>
        <xdr:cNvPr id="251" name="直線コネクタ 250"/>
        <xdr:cNvCxnSpPr/>
      </xdr:nvCxnSpPr>
      <xdr:spPr>
        <a:xfrm>
          <a:off x="13893800" y="953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153670</xdr:rowOff>
    </xdr:to>
    <xdr:cxnSp macro="">
      <xdr:nvCxnSpPr>
        <xdr:cNvPr id="254" name="直線コネクタ 253"/>
        <xdr:cNvCxnSpPr/>
      </xdr:nvCxnSpPr>
      <xdr:spPr>
        <a:xfrm flipV="1">
          <a:off x="13004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4" name="円/楕円 26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6" name="円/楕円 265"/>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7" name="テキスト ボックス 266"/>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8" name="円/楕円 267"/>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69" name="テキスト ボックス 26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0" name="円/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1" name="テキスト ボックス 270"/>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2" name="円/楕円 271"/>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3" name="テキスト ボックス 272"/>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全国平均をやや上回るが、宮城県平均、類似団体平均を下回っている。今後も、各種団体等への補助金の見直しや類似補助事業の統廃合に努め、補助費が上昇しないように努める。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69850</xdr:rowOff>
    </xdr:to>
    <xdr:cxnSp macro="">
      <xdr:nvCxnSpPr>
        <xdr:cNvPr id="306" name="直線コネクタ 305"/>
        <xdr:cNvCxnSpPr/>
      </xdr:nvCxnSpPr>
      <xdr:spPr>
        <a:xfrm flipV="1">
          <a:off x="15671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100330</xdr:rowOff>
    </xdr:to>
    <xdr:cxnSp macro="">
      <xdr:nvCxnSpPr>
        <xdr:cNvPr id="309" name="直線コネクタ 308"/>
        <xdr:cNvCxnSpPr/>
      </xdr:nvCxnSpPr>
      <xdr:spPr>
        <a:xfrm flipV="1">
          <a:off x="14782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100330</xdr:rowOff>
    </xdr:to>
    <xdr:cxnSp macro="">
      <xdr:nvCxnSpPr>
        <xdr:cNvPr id="312" name="直線コネクタ 311"/>
        <xdr:cNvCxnSpPr/>
      </xdr:nvCxnSpPr>
      <xdr:spPr>
        <a:xfrm>
          <a:off x="13893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123190</xdr:rowOff>
    </xdr:to>
    <xdr:cxnSp macro="">
      <xdr:nvCxnSpPr>
        <xdr:cNvPr id="315" name="直線コネクタ 314"/>
        <xdr:cNvCxnSpPr/>
      </xdr:nvCxnSpPr>
      <xdr:spPr>
        <a:xfrm flipV="1">
          <a:off x="13004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25" name="円/楕円 324"/>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26"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7" name="円/楕円 326"/>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8" name="テキスト ボックス 327"/>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49530</xdr:rowOff>
    </xdr:from>
    <xdr:to>
      <xdr:col>21</xdr:col>
      <xdr:colOff>412750</xdr:colOff>
      <xdr:row>35</xdr:row>
      <xdr:rowOff>151130</xdr:rowOff>
    </xdr:to>
    <xdr:sp macro="" textlink="">
      <xdr:nvSpPr>
        <xdr:cNvPr id="329" name="円/楕円 328"/>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161307</xdr:rowOff>
    </xdr:from>
    <xdr:ext cx="762000" cy="259045"/>
    <xdr:sp macro="" textlink="">
      <xdr:nvSpPr>
        <xdr:cNvPr id="330" name="テキスト ボックス 329"/>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1" name="円/楕円 330"/>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2" name="テキスト ボックス 331"/>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3" name="円/楕円 332"/>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34" name="テキスト ボックス 333"/>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全国平均、類似団体平均を上回っているが、宮城県平均を下回っている。主な要因は、近年の都市化に合わせた人口急増に伴う小・中学校や土木施設などの建設債や、臨時財政対策債などの償還によるもの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今後は、起債抑制策（当該年度元金償還額を上回らない当該年度借入額の設定）を継続的に実施していくことから、地方債残高が抑制され、公債費の削減が図られるものと考える。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127000</xdr:rowOff>
    </xdr:to>
    <xdr:cxnSp macro="">
      <xdr:nvCxnSpPr>
        <xdr:cNvPr id="364" name="直線コネクタ 363"/>
        <xdr:cNvCxnSpPr/>
      </xdr:nvCxnSpPr>
      <xdr:spPr>
        <a:xfrm flipV="1">
          <a:off x="3987800" y="13463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19558</xdr:rowOff>
    </xdr:to>
    <xdr:cxnSp macro="">
      <xdr:nvCxnSpPr>
        <xdr:cNvPr id="367" name="直線コネクタ 366"/>
        <xdr:cNvCxnSpPr/>
      </xdr:nvCxnSpPr>
      <xdr:spPr>
        <a:xfrm flipV="1">
          <a:off x="3098800" y="13500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19558</xdr:rowOff>
    </xdr:to>
    <xdr:cxnSp macro="">
      <xdr:nvCxnSpPr>
        <xdr:cNvPr id="370" name="直線コネクタ 369"/>
        <xdr:cNvCxnSpPr/>
      </xdr:nvCxnSpPr>
      <xdr:spPr>
        <a:xfrm>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143002</xdr:rowOff>
    </xdr:to>
    <xdr:cxnSp macro="">
      <xdr:nvCxnSpPr>
        <xdr:cNvPr id="373" name="直線コネクタ 372"/>
        <xdr:cNvCxnSpPr/>
      </xdr:nvCxnSpPr>
      <xdr:spPr>
        <a:xfrm flipV="1">
          <a:off x="1320800" y="135595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3" name="円/楕円 382"/>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4"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5" name="円/楕円 38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6" name="テキスト ボックス 38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7" name="円/楕円 386"/>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8" name="テキスト ボックス 387"/>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89" name="円/楕円 388"/>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90" name="テキスト ボックス 389"/>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1" name="円/楕円 390"/>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2" name="テキスト ボックス 391"/>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全国平均及び類似団体平均をやや上回っているが、類似団体と比較すると、人件費、扶助費、物件費で上回っており、補助費や維持補修費が下回っている状況である。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今後も、行政の効率化に努めるとともに、自主財源である税収などの歳入確保策に努め、財政の健全化に努める。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78</xdr:row>
      <xdr:rowOff>8889</xdr:rowOff>
    </xdr:to>
    <xdr:cxnSp macro="">
      <xdr:nvCxnSpPr>
        <xdr:cNvPr id="425" name="直線コネクタ 424"/>
        <xdr:cNvCxnSpPr/>
      </xdr:nvCxnSpPr>
      <xdr:spPr>
        <a:xfrm>
          <a:off x="15671800" y="132524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78</xdr:row>
      <xdr:rowOff>24130</xdr:rowOff>
    </xdr:to>
    <xdr:cxnSp macro="">
      <xdr:nvCxnSpPr>
        <xdr:cNvPr id="428" name="直線コネクタ 427"/>
        <xdr:cNvCxnSpPr/>
      </xdr:nvCxnSpPr>
      <xdr:spPr>
        <a:xfrm flipV="1">
          <a:off x="14782800" y="132524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78</xdr:row>
      <xdr:rowOff>24130</xdr:rowOff>
    </xdr:to>
    <xdr:cxnSp macro="">
      <xdr:nvCxnSpPr>
        <xdr:cNvPr id="431" name="直線コネクタ 430"/>
        <xdr:cNvCxnSpPr/>
      </xdr:nvCxnSpPr>
      <xdr:spPr>
        <a:xfrm>
          <a:off x="13893800" y="132486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104139</xdr:rowOff>
    </xdr:to>
    <xdr:cxnSp macro="">
      <xdr:nvCxnSpPr>
        <xdr:cNvPr id="434" name="直線コネクタ 433"/>
        <xdr:cNvCxnSpPr/>
      </xdr:nvCxnSpPr>
      <xdr:spPr>
        <a:xfrm flipV="1">
          <a:off x="13004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44" name="円/楕円 443"/>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45"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6" name="円/楕円 445"/>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111777</xdr:rowOff>
    </xdr:from>
    <xdr:ext cx="736600" cy="259045"/>
    <xdr:sp macro="" textlink="">
      <xdr:nvSpPr>
        <xdr:cNvPr id="447" name="テキスト ボックス 446"/>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48" name="円/楕円 447"/>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49" name="テキスト ボックス 448"/>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0" name="円/楕円 449"/>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1" name="テキスト ボックス 45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2" name="円/楕円 451"/>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53" name="テキスト ボックス 45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宮城県利府町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130940</xdr:rowOff>
    </xdr:from>
    <xdr:to>
      <xdr:col>4</xdr:col>
      <xdr:colOff>1117600</xdr:colOff>
      <xdr:row>18</xdr:row>
      <xdr:rowOff>145538</xdr:rowOff>
    </xdr:to>
    <xdr:cxnSp macro="">
      <xdr:nvCxnSpPr>
        <xdr:cNvPr id="52" name="直線コネクタ 51"/>
        <xdr:cNvCxnSpPr/>
      </xdr:nvCxnSpPr>
      <xdr:spPr bwMode="auto">
        <a:xfrm>
          <a:off x="5003800" y="3264665"/>
          <a:ext cx="6477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130723</xdr:rowOff>
    </xdr:from>
    <xdr:to>
      <xdr:col>4</xdr:col>
      <xdr:colOff>469900</xdr:colOff>
      <xdr:row>18</xdr:row>
      <xdr:rowOff>130940</xdr:rowOff>
    </xdr:to>
    <xdr:cxnSp macro="">
      <xdr:nvCxnSpPr>
        <xdr:cNvPr id="55" name="直線コネクタ 54"/>
        <xdr:cNvCxnSpPr/>
      </xdr:nvCxnSpPr>
      <xdr:spPr bwMode="auto">
        <a:xfrm>
          <a:off x="4305300" y="3264448"/>
          <a:ext cx="698500" cy="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120893</xdr:rowOff>
    </xdr:from>
    <xdr:to>
      <xdr:col>3</xdr:col>
      <xdr:colOff>904875</xdr:colOff>
      <xdr:row>18</xdr:row>
      <xdr:rowOff>130723</xdr:rowOff>
    </xdr:to>
    <xdr:cxnSp macro="">
      <xdr:nvCxnSpPr>
        <xdr:cNvPr id="58" name="直線コネクタ 57"/>
        <xdr:cNvCxnSpPr/>
      </xdr:nvCxnSpPr>
      <xdr:spPr bwMode="auto">
        <a:xfrm>
          <a:off x="3606800" y="325461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94778</xdr:rowOff>
    </xdr:from>
    <xdr:to>
      <xdr:col>3</xdr:col>
      <xdr:colOff>206375</xdr:colOff>
      <xdr:row>18</xdr:row>
      <xdr:rowOff>120893</xdr:rowOff>
    </xdr:to>
    <xdr:cxnSp macro="">
      <xdr:nvCxnSpPr>
        <xdr:cNvPr id="61" name="直線コネクタ 60"/>
        <xdr:cNvCxnSpPr/>
      </xdr:nvCxnSpPr>
      <xdr:spPr bwMode="auto">
        <a:xfrm>
          <a:off x="2908300" y="3228503"/>
          <a:ext cx="698500" cy="2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94738</xdr:rowOff>
    </xdr:from>
    <xdr:to>
      <xdr:col>5</xdr:col>
      <xdr:colOff>34925</xdr:colOff>
      <xdr:row>19</xdr:row>
      <xdr:rowOff>24888</xdr:rowOff>
    </xdr:to>
    <xdr:sp macro="" textlink="">
      <xdr:nvSpPr>
        <xdr:cNvPr id="71" name="円/楕円 70"/>
        <xdr:cNvSpPr/>
      </xdr:nvSpPr>
      <xdr:spPr bwMode="auto">
        <a:xfrm>
          <a:off x="5600700" y="322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66815</xdr:rowOff>
    </xdr:from>
    <xdr:ext cx="762000" cy="259045"/>
    <xdr:sp macro="" textlink="">
      <xdr:nvSpPr>
        <xdr:cNvPr id="72" name="人口1人当たり決算額の推移該当値テキスト130"/>
        <xdr:cNvSpPr txBox="1"/>
      </xdr:nvSpPr>
      <xdr:spPr>
        <a:xfrm>
          <a:off x="5740400" y="320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80141</xdr:rowOff>
    </xdr:from>
    <xdr:to>
      <xdr:col>4</xdr:col>
      <xdr:colOff>520700</xdr:colOff>
      <xdr:row>19</xdr:row>
      <xdr:rowOff>10291</xdr:rowOff>
    </xdr:to>
    <xdr:sp macro="" textlink="">
      <xdr:nvSpPr>
        <xdr:cNvPr id="73" name="円/楕円 72"/>
        <xdr:cNvSpPr/>
      </xdr:nvSpPr>
      <xdr:spPr bwMode="auto">
        <a:xfrm>
          <a:off x="4953000" y="321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166517</xdr:rowOff>
    </xdr:from>
    <xdr:ext cx="736600" cy="259045"/>
    <xdr:sp macro="" textlink="">
      <xdr:nvSpPr>
        <xdr:cNvPr id="74" name="テキスト ボックス 73"/>
        <xdr:cNvSpPr txBox="1"/>
      </xdr:nvSpPr>
      <xdr:spPr>
        <a:xfrm>
          <a:off x="4622800" y="330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79923</xdr:rowOff>
    </xdr:from>
    <xdr:to>
      <xdr:col>3</xdr:col>
      <xdr:colOff>955675</xdr:colOff>
      <xdr:row>19</xdr:row>
      <xdr:rowOff>10073</xdr:rowOff>
    </xdr:to>
    <xdr:sp macro="" textlink="">
      <xdr:nvSpPr>
        <xdr:cNvPr id="75" name="円/楕円 74"/>
        <xdr:cNvSpPr/>
      </xdr:nvSpPr>
      <xdr:spPr bwMode="auto">
        <a:xfrm>
          <a:off x="4254500" y="32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166300</xdr:rowOff>
    </xdr:from>
    <xdr:ext cx="762000" cy="259045"/>
    <xdr:sp macro="" textlink="">
      <xdr:nvSpPr>
        <xdr:cNvPr id="76" name="テキスト ボックス 75"/>
        <xdr:cNvSpPr txBox="1"/>
      </xdr:nvSpPr>
      <xdr:spPr>
        <a:xfrm>
          <a:off x="3924300" y="330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70093</xdr:rowOff>
    </xdr:from>
    <xdr:to>
      <xdr:col>3</xdr:col>
      <xdr:colOff>257175</xdr:colOff>
      <xdr:row>19</xdr:row>
      <xdr:rowOff>243</xdr:rowOff>
    </xdr:to>
    <xdr:sp macro="" textlink="">
      <xdr:nvSpPr>
        <xdr:cNvPr id="77" name="円/楕円 76"/>
        <xdr:cNvSpPr/>
      </xdr:nvSpPr>
      <xdr:spPr bwMode="auto">
        <a:xfrm>
          <a:off x="3556000" y="320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156470</xdr:rowOff>
    </xdr:from>
    <xdr:ext cx="762000" cy="259045"/>
    <xdr:sp macro="" textlink="">
      <xdr:nvSpPr>
        <xdr:cNvPr id="78" name="テキスト ボックス 77"/>
        <xdr:cNvSpPr txBox="1"/>
      </xdr:nvSpPr>
      <xdr:spPr>
        <a:xfrm>
          <a:off x="3225800" y="329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43978</xdr:rowOff>
    </xdr:from>
    <xdr:to>
      <xdr:col>2</xdr:col>
      <xdr:colOff>692150</xdr:colOff>
      <xdr:row>18</xdr:row>
      <xdr:rowOff>145578</xdr:rowOff>
    </xdr:to>
    <xdr:sp macro="" textlink="">
      <xdr:nvSpPr>
        <xdr:cNvPr id="79" name="円/楕円 78"/>
        <xdr:cNvSpPr/>
      </xdr:nvSpPr>
      <xdr:spPr bwMode="auto">
        <a:xfrm>
          <a:off x="2857500" y="317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130355</xdr:rowOff>
    </xdr:from>
    <xdr:ext cx="762000" cy="259045"/>
    <xdr:sp macro="" textlink="">
      <xdr:nvSpPr>
        <xdr:cNvPr id="80" name="テキスト ボックス 79"/>
        <xdr:cNvSpPr txBox="1"/>
      </xdr:nvSpPr>
      <xdr:spPr>
        <a:xfrm>
          <a:off x="2527300" y="32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210324</xdr:rowOff>
    </xdr:from>
    <xdr:to>
      <xdr:col>4</xdr:col>
      <xdr:colOff>1117600</xdr:colOff>
      <xdr:row>35</xdr:row>
      <xdr:rowOff>256959</xdr:rowOff>
    </xdr:to>
    <xdr:cxnSp macro="">
      <xdr:nvCxnSpPr>
        <xdr:cNvPr id="113" name="直線コネクタ 112"/>
        <xdr:cNvCxnSpPr/>
      </xdr:nvCxnSpPr>
      <xdr:spPr bwMode="auto">
        <a:xfrm>
          <a:off x="5003800" y="6820674"/>
          <a:ext cx="6477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241736</xdr:rowOff>
    </xdr:from>
    <xdr:ext cx="762000" cy="259045"/>
    <xdr:sp macro="" textlink="">
      <xdr:nvSpPr>
        <xdr:cNvPr id="114" name="人口1人当たり決算額の推移平均値テキスト445"/>
        <xdr:cNvSpPr txBox="1"/>
      </xdr:nvSpPr>
      <xdr:spPr>
        <a:xfrm>
          <a:off x="5740400" y="685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210324</xdr:rowOff>
    </xdr:from>
    <xdr:to>
      <xdr:col>4</xdr:col>
      <xdr:colOff>469900</xdr:colOff>
      <xdr:row>35</xdr:row>
      <xdr:rowOff>235642</xdr:rowOff>
    </xdr:to>
    <xdr:cxnSp macro="">
      <xdr:nvCxnSpPr>
        <xdr:cNvPr id="116" name="直線コネクタ 115"/>
        <xdr:cNvCxnSpPr/>
      </xdr:nvCxnSpPr>
      <xdr:spPr bwMode="auto">
        <a:xfrm flipV="1">
          <a:off x="4305300" y="6820674"/>
          <a:ext cx="698500" cy="2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168053</xdr:rowOff>
    </xdr:from>
    <xdr:to>
      <xdr:col>3</xdr:col>
      <xdr:colOff>904875</xdr:colOff>
      <xdr:row>35</xdr:row>
      <xdr:rowOff>235642</xdr:rowOff>
    </xdr:to>
    <xdr:cxnSp macro="">
      <xdr:nvCxnSpPr>
        <xdr:cNvPr id="119" name="直線コネクタ 118"/>
        <xdr:cNvCxnSpPr/>
      </xdr:nvCxnSpPr>
      <xdr:spPr bwMode="auto">
        <a:xfrm>
          <a:off x="3606800" y="6778403"/>
          <a:ext cx="698500" cy="6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100349</xdr:rowOff>
    </xdr:from>
    <xdr:to>
      <xdr:col>3</xdr:col>
      <xdr:colOff>206375</xdr:colOff>
      <xdr:row>35</xdr:row>
      <xdr:rowOff>168053</xdr:rowOff>
    </xdr:to>
    <xdr:cxnSp macro="">
      <xdr:nvCxnSpPr>
        <xdr:cNvPr id="122" name="直線コネクタ 121"/>
        <xdr:cNvCxnSpPr/>
      </xdr:nvCxnSpPr>
      <xdr:spPr bwMode="auto">
        <a:xfrm>
          <a:off x="2908300" y="6710699"/>
          <a:ext cx="698500" cy="6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206159</xdr:rowOff>
    </xdr:from>
    <xdr:to>
      <xdr:col>5</xdr:col>
      <xdr:colOff>34925</xdr:colOff>
      <xdr:row>35</xdr:row>
      <xdr:rowOff>307759</xdr:rowOff>
    </xdr:to>
    <xdr:sp macro="" textlink="">
      <xdr:nvSpPr>
        <xdr:cNvPr id="132" name="円/楕円 131"/>
        <xdr:cNvSpPr/>
      </xdr:nvSpPr>
      <xdr:spPr bwMode="auto">
        <a:xfrm>
          <a:off x="5600700" y="681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51236</xdr:rowOff>
    </xdr:from>
    <xdr:ext cx="762000" cy="259045"/>
    <xdr:sp macro="" textlink="">
      <xdr:nvSpPr>
        <xdr:cNvPr id="133" name="人口1人当たり決算額の推移該当値テキスト445"/>
        <xdr:cNvSpPr txBox="1"/>
      </xdr:nvSpPr>
      <xdr:spPr>
        <a:xfrm>
          <a:off x="5740400" y="666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159524</xdr:rowOff>
    </xdr:from>
    <xdr:to>
      <xdr:col>4</xdr:col>
      <xdr:colOff>520700</xdr:colOff>
      <xdr:row>35</xdr:row>
      <xdr:rowOff>261124</xdr:rowOff>
    </xdr:to>
    <xdr:sp macro="" textlink="">
      <xdr:nvSpPr>
        <xdr:cNvPr id="134" name="円/楕円 133"/>
        <xdr:cNvSpPr/>
      </xdr:nvSpPr>
      <xdr:spPr bwMode="auto">
        <a:xfrm>
          <a:off x="4953000" y="676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271301</xdr:rowOff>
    </xdr:from>
    <xdr:ext cx="736600" cy="259045"/>
    <xdr:sp macro="" textlink="">
      <xdr:nvSpPr>
        <xdr:cNvPr id="135" name="テキスト ボックス 134"/>
        <xdr:cNvSpPr txBox="1"/>
      </xdr:nvSpPr>
      <xdr:spPr>
        <a:xfrm>
          <a:off x="4622800" y="653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184842</xdr:rowOff>
    </xdr:from>
    <xdr:to>
      <xdr:col>3</xdr:col>
      <xdr:colOff>955675</xdr:colOff>
      <xdr:row>35</xdr:row>
      <xdr:rowOff>286442</xdr:rowOff>
    </xdr:to>
    <xdr:sp macro="" textlink="">
      <xdr:nvSpPr>
        <xdr:cNvPr id="136" name="円/楕円 135"/>
        <xdr:cNvSpPr/>
      </xdr:nvSpPr>
      <xdr:spPr bwMode="auto">
        <a:xfrm>
          <a:off x="4254500" y="679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271219</xdr:rowOff>
    </xdr:from>
    <xdr:ext cx="762000" cy="259045"/>
    <xdr:sp macro="" textlink="">
      <xdr:nvSpPr>
        <xdr:cNvPr id="137" name="テキスト ボックス 136"/>
        <xdr:cNvSpPr txBox="1"/>
      </xdr:nvSpPr>
      <xdr:spPr>
        <a:xfrm>
          <a:off x="3924300" y="688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117253</xdr:rowOff>
    </xdr:from>
    <xdr:to>
      <xdr:col>3</xdr:col>
      <xdr:colOff>257175</xdr:colOff>
      <xdr:row>35</xdr:row>
      <xdr:rowOff>218853</xdr:rowOff>
    </xdr:to>
    <xdr:sp macro="" textlink="">
      <xdr:nvSpPr>
        <xdr:cNvPr id="138" name="円/楕円 137"/>
        <xdr:cNvSpPr/>
      </xdr:nvSpPr>
      <xdr:spPr bwMode="auto">
        <a:xfrm>
          <a:off x="3556000" y="672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229030</xdr:rowOff>
    </xdr:from>
    <xdr:ext cx="762000" cy="259045"/>
    <xdr:sp macro="" textlink="">
      <xdr:nvSpPr>
        <xdr:cNvPr id="139" name="テキスト ボックス 138"/>
        <xdr:cNvSpPr txBox="1"/>
      </xdr:nvSpPr>
      <xdr:spPr>
        <a:xfrm>
          <a:off x="3225800" y="64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49549</xdr:rowOff>
    </xdr:from>
    <xdr:to>
      <xdr:col>2</xdr:col>
      <xdr:colOff>692150</xdr:colOff>
      <xdr:row>35</xdr:row>
      <xdr:rowOff>151149</xdr:rowOff>
    </xdr:to>
    <xdr:sp macro="" textlink="">
      <xdr:nvSpPr>
        <xdr:cNvPr id="140" name="円/楕円 139"/>
        <xdr:cNvSpPr/>
      </xdr:nvSpPr>
      <xdr:spPr bwMode="auto">
        <a:xfrm>
          <a:off x="2857500" y="665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161326</xdr:rowOff>
    </xdr:from>
    <xdr:ext cx="762000" cy="259045"/>
    <xdr:sp macro="" textlink="">
      <xdr:nvSpPr>
        <xdr:cNvPr id="141" name="テキスト ボックス 140"/>
        <xdr:cNvSpPr txBox="1"/>
      </xdr:nvSpPr>
      <xdr:spPr>
        <a:xfrm>
          <a:off x="2527300" y="64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財政調整基金残高については、普通交付税の減額に伴い、財政調整基金残高が減少した。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実質収支額（実質収支比率）は、６．９５％で望ましいとされる３～５％の範囲を超えたが、平成２４年度から平成２５年度へ繰り越された事業の歳入歳出差引額が影響したものである。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実質単年度収支については、財政調整基金の取崩しにより減となったものである。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標準財政規模に対する財政調整基金残高の割合については、５年間の経年分析で１５％以上を維持しており、引き続き財政の健全化に努める。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平成１９年度から全ての会計で赤字は発生しておらず、健全な状態で推移している。今後も引き続き、赤字が発生しないよう健全な財政運営に努める。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分子の大きな要因となる平成２５年度の元利償還金については、平成１４年度に公共施設（町民交流館）整備のために借入れた旧総合整備事業債の償還が終了したことにより減少したものである。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公営企業債の元利償還金に対する繰入金の減については、一般会計から下水道特別会計への繰出金の減少によるものである。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算入公債費の増については、標準税収入額の増加によるものである。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起債抑制策（当該年度元金償還額を上回らない当該年度借入額の設定）を継続的に実施していることから、地方債残高が抑制され、今後、元利償還金（公債費）の減により、分子が減少していくもの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将来負担額については、全ての項目で減少している。　</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主な要因としては、一般会計等に係る地方債の現在高の減、</a:t>
          </a:r>
          <a:r>
            <a:rPr lang="ja-JP" altLang="ja-JP" sz="1300" b="0" i="0" baseline="0">
              <a:solidFill>
                <a:schemeClr val="dk1"/>
              </a:solidFill>
              <a:effectLst/>
              <a:latin typeface="+mn-lt"/>
              <a:ea typeface="+mn-ea"/>
              <a:cs typeface="+mn-cs"/>
            </a:rPr>
            <a:t>一般会計から下水道特別会計への繰出金の減少による</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公営企業債等繰入見込額の減、更には、支給率の引き下げや特別職の任期満了・更新による退職手当負担見込額の減によるものである。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充当可能基金は、公共施設整備基金及び国民健康保険事業財政調整基金の増によるものである。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今後、起債抑制策（当該年度元金償還額を上回らない当該年度借入額の設定）の継続的な実施による地方債残高の減少が見込まれ、分子が減少していくものと考える。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34" sqref="C34:D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14052307</v>
      </c>
      <c r="BO4" s="379"/>
      <c r="BP4" s="379"/>
      <c r="BQ4" s="379"/>
      <c r="BR4" s="379"/>
      <c r="BS4" s="379"/>
      <c r="BT4" s="379"/>
      <c r="BU4" s="380"/>
      <c r="BV4" s="378">
        <v>14174452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13035075</v>
      </c>
      <c r="BO5" s="384"/>
      <c r="BP5" s="384"/>
      <c r="BQ5" s="384"/>
      <c r="BR5" s="384"/>
      <c r="BS5" s="384"/>
      <c r="BT5" s="384"/>
      <c r="BU5" s="385"/>
      <c r="BV5" s="383">
        <v>13624405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89.5</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1017232</v>
      </c>
      <c r="BO6" s="384"/>
      <c r="BP6" s="384"/>
      <c r="BQ6" s="384"/>
      <c r="BR6" s="384"/>
      <c r="BS6" s="384"/>
      <c r="BT6" s="384"/>
      <c r="BU6" s="385"/>
      <c r="BV6" s="383">
        <v>550047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99.8</v>
      </c>
      <c r="CU6" s="528"/>
      <c r="CV6" s="528"/>
      <c r="CW6" s="528"/>
      <c r="CX6" s="528"/>
      <c r="CY6" s="528"/>
      <c r="CZ6" s="528"/>
      <c r="DA6" s="529"/>
      <c r="DB6" s="527">
        <v>96.9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559046</v>
      </c>
      <c r="BO7" s="384"/>
      <c r="BP7" s="384"/>
      <c r="BQ7" s="384"/>
      <c r="BR7" s="384"/>
      <c r="BS7" s="384"/>
      <c r="BT7" s="384"/>
      <c r="BU7" s="385"/>
      <c r="BV7" s="383">
        <v>225112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6587950</v>
      </c>
      <c r="CU7" s="384"/>
      <c r="CV7" s="384"/>
      <c r="CW7" s="384"/>
      <c r="CX7" s="384"/>
      <c r="CY7" s="384"/>
      <c r="CZ7" s="384"/>
      <c r="DA7" s="385"/>
      <c r="DB7" s="383">
        <v>6364465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458186</v>
      </c>
      <c r="BO8" s="384"/>
      <c r="BP8" s="384"/>
      <c r="BQ8" s="384"/>
      <c r="BR8" s="384"/>
      <c r="BS8" s="384"/>
      <c r="BT8" s="384"/>
      <c r="BU8" s="385"/>
      <c r="BV8" s="383">
        <v>324935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0.79</v>
      </c>
      <c r="CU8" s="491"/>
      <c r="CV8" s="491"/>
      <c r="CW8" s="491"/>
      <c r="CX8" s="491"/>
      <c r="CY8" s="491"/>
      <c r="CZ8" s="491"/>
      <c r="DA8" s="492"/>
      <c r="DB8" s="490">
        <v>0.79</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33994</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133251</v>
      </c>
      <c r="BO9" s="384"/>
      <c r="BP9" s="384"/>
      <c r="BQ9" s="384"/>
      <c r="BR9" s="384"/>
      <c r="BS9" s="384"/>
      <c r="BT9" s="384"/>
      <c r="BU9" s="385"/>
      <c r="BV9" s="383">
        <v>127741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32257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1146</v>
      </c>
      <c r="BO10" s="384"/>
      <c r="BP10" s="384"/>
      <c r="BQ10" s="384"/>
      <c r="BR10" s="384"/>
      <c r="BS10" s="384"/>
      <c r="BT10" s="384"/>
      <c r="BU10" s="385"/>
      <c r="BV10" s="383">
        <v>39605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108</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36029</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335452</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35942</v>
      </c>
      <c r="S13" s="483"/>
      <c r="T13" s="483"/>
      <c r="U13" s="483"/>
      <c r="V13" s="484"/>
      <c r="W13" s="470" t="s">
        <v>122</v>
      </c>
      <c r="X13" s="396"/>
      <c r="Y13" s="396"/>
      <c r="Z13" s="396"/>
      <c r="AA13" s="396"/>
      <c r="AB13" s="397"/>
      <c r="AC13" s="359">
        <v>335</v>
      </c>
      <c r="AD13" s="360"/>
      <c r="AE13" s="360"/>
      <c r="AF13" s="360"/>
      <c r="AG13" s="361"/>
      <c r="AH13" s="359">
        <v>427</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-200947</v>
      </c>
      <c r="BO13" s="384"/>
      <c r="BP13" s="384"/>
      <c r="BQ13" s="384"/>
      <c r="BR13" s="384"/>
      <c r="BS13" s="384"/>
      <c r="BT13" s="384"/>
      <c r="BU13" s="385"/>
      <c r="BV13" s="383">
        <v>167346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35750</v>
      </c>
      <c r="S14" s="483"/>
      <c r="T14" s="483"/>
      <c r="U14" s="483"/>
      <c r="V14" s="484"/>
      <c r="W14" s="485"/>
      <c r="X14" s="399"/>
      <c r="Y14" s="399"/>
      <c r="Z14" s="399"/>
      <c r="AA14" s="399"/>
      <c r="AB14" s="400"/>
      <c r="AC14" s="475">
        <v>2.1</v>
      </c>
      <c r="AD14" s="476"/>
      <c r="AE14" s="476"/>
      <c r="AF14" s="476"/>
      <c r="AG14" s="477"/>
      <c r="AH14" s="475">
        <v>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12.3</v>
      </c>
      <c r="CU14" s="454"/>
      <c r="CV14" s="454"/>
      <c r="CW14" s="454"/>
      <c r="CX14" s="454"/>
      <c r="CY14" s="454"/>
      <c r="CZ14" s="454"/>
      <c r="DA14" s="455"/>
      <c r="DB14" s="486">
        <v>33.5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35652</v>
      </c>
      <c r="S15" s="483"/>
      <c r="T15" s="483"/>
      <c r="U15" s="483"/>
      <c r="V15" s="484"/>
      <c r="W15" s="470" t="s">
        <v>129</v>
      </c>
      <c r="X15" s="396"/>
      <c r="Y15" s="396"/>
      <c r="Z15" s="396"/>
      <c r="AA15" s="396"/>
      <c r="AB15" s="397"/>
      <c r="AC15" s="359">
        <v>3468</v>
      </c>
      <c r="AD15" s="360"/>
      <c r="AE15" s="360"/>
      <c r="AF15" s="360"/>
      <c r="AG15" s="361"/>
      <c r="AH15" s="359">
        <v>3724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3998886</v>
      </c>
      <c r="BO15" s="379"/>
      <c r="BP15" s="379"/>
      <c r="BQ15" s="379"/>
      <c r="BR15" s="379"/>
      <c r="BS15" s="379"/>
      <c r="BT15" s="379"/>
      <c r="BU15" s="380"/>
      <c r="BV15" s="378">
        <v>3556054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21.9</v>
      </c>
      <c r="AD16" s="476"/>
      <c r="AE16" s="476"/>
      <c r="AF16" s="476"/>
      <c r="AG16" s="477"/>
      <c r="AH16" s="475">
        <v>23.7</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4842932</v>
      </c>
      <c r="BO16" s="384"/>
      <c r="BP16" s="384"/>
      <c r="BQ16" s="384"/>
      <c r="BR16" s="384"/>
      <c r="BS16" s="384"/>
      <c r="BT16" s="384"/>
      <c r="BU16" s="385"/>
      <c r="BV16" s="383">
        <v>4667905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12041</v>
      </c>
      <c r="AD17" s="360"/>
      <c r="AE17" s="360"/>
      <c r="AF17" s="360"/>
      <c r="AG17" s="361"/>
      <c r="AH17" s="359">
        <v>11402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5194184</v>
      </c>
      <c r="BO17" s="384"/>
      <c r="BP17" s="384"/>
      <c r="BQ17" s="384"/>
      <c r="BR17" s="384"/>
      <c r="BS17" s="384"/>
      <c r="BT17" s="384"/>
      <c r="BU17" s="385"/>
      <c r="BV17" s="383">
        <v>4592954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44.75</v>
      </c>
      <c r="M18" s="446"/>
      <c r="N18" s="446"/>
      <c r="O18" s="446"/>
      <c r="P18" s="446"/>
      <c r="Q18" s="446"/>
      <c r="R18" s="447"/>
      <c r="S18" s="447"/>
      <c r="T18" s="447"/>
      <c r="U18" s="447"/>
      <c r="V18" s="448"/>
      <c r="W18" s="462"/>
      <c r="X18" s="463"/>
      <c r="Y18" s="463"/>
      <c r="Z18" s="463"/>
      <c r="AA18" s="463"/>
      <c r="AB18" s="471"/>
      <c r="AC18" s="347">
        <v>76</v>
      </c>
      <c r="AD18" s="348"/>
      <c r="AE18" s="348"/>
      <c r="AF18" s="348"/>
      <c r="AG18" s="449"/>
      <c r="AH18" s="347">
        <v>72.5</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5999902</v>
      </c>
      <c r="BO18" s="384"/>
      <c r="BP18" s="384"/>
      <c r="BQ18" s="384"/>
      <c r="BR18" s="384"/>
      <c r="BS18" s="384"/>
      <c r="BT18" s="384"/>
      <c r="BU18" s="385"/>
      <c r="BV18" s="383">
        <v>5913376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760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8116321</v>
      </c>
      <c r="BO19" s="384"/>
      <c r="BP19" s="384"/>
      <c r="BQ19" s="384"/>
      <c r="BR19" s="384"/>
      <c r="BS19" s="384"/>
      <c r="BT19" s="384"/>
      <c r="BU19" s="385"/>
      <c r="BV19" s="383">
        <v>7724683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10818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12216340</v>
      </c>
      <c r="BO23" s="384"/>
      <c r="BP23" s="384"/>
      <c r="BQ23" s="384"/>
      <c r="BR23" s="384"/>
      <c r="BS23" s="384"/>
      <c r="BT23" s="384"/>
      <c r="BU23" s="385"/>
      <c r="BV23" s="383">
        <v>12487670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8278</v>
      </c>
      <c r="R24" s="360"/>
      <c r="S24" s="360"/>
      <c r="T24" s="360"/>
      <c r="U24" s="360"/>
      <c r="V24" s="361"/>
      <c r="W24" s="425"/>
      <c r="X24" s="416"/>
      <c r="Y24" s="417"/>
      <c r="Z24" s="356" t="s">
        <v>152</v>
      </c>
      <c r="AA24" s="357"/>
      <c r="AB24" s="357"/>
      <c r="AC24" s="357"/>
      <c r="AD24" s="357"/>
      <c r="AE24" s="357"/>
      <c r="AF24" s="357"/>
      <c r="AG24" s="358"/>
      <c r="AH24" s="359">
        <v>219</v>
      </c>
      <c r="AI24" s="360"/>
      <c r="AJ24" s="360"/>
      <c r="AK24" s="360"/>
      <c r="AL24" s="361"/>
      <c r="AM24" s="359">
        <v>648678</v>
      </c>
      <c r="AN24" s="360"/>
      <c r="AO24" s="360"/>
      <c r="AP24" s="360"/>
      <c r="AQ24" s="360"/>
      <c r="AR24" s="361"/>
      <c r="AS24" s="359">
        <v>2962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10263838</v>
      </c>
      <c r="BO24" s="384"/>
      <c r="BP24" s="384"/>
      <c r="BQ24" s="384"/>
      <c r="BR24" s="384"/>
      <c r="BS24" s="384"/>
      <c r="BT24" s="384"/>
      <c r="BU24" s="385"/>
      <c r="BV24" s="383">
        <v>10327311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6298</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2007542</v>
      </c>
      <c r="BO25" s="379"/>
      <c r="BP25" s="379"/>
      <c r="BQ25" s="379"/>
      <c r="BR25" s="379"/>
      <c r="BS25" s="379"/>
      <c r="BT25" s="379"/>
      <c r="BU25" s="380"/>
      <c r="BV25" s="378">
        <v>1698874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5595</v>
      </c>
      <c r="R26" s="360"/>
      <c r="S26" s="360"/>
      <c r="T26" s="360"/>
      <c r="U26" s="360"/>
      <c r="V26" s="361"/>
      <c r="W26" s="425"/>
      <c r="X26" s="416"/>
      <c r="Y26" s="417"/>
      <c r="Z26" s="356" t="s">
        <v>158</v>
      </c>
      <c r="AA26" s="436"/>
      <c r="AB26" s="436"/>
      <c r="AC26" s="436"/>
      <c r="AD26" s="436"/>
      <c r="AE26" s="436"/>
      <c r="AF26" s="436"/>
      <c r="AG26" s="437"/>
      <c r="AH26" s="359">
        <v>24</v>
      </c>
      <c r="AI26" s="360"/>
      <c r="AJ26" s="360"/>
      <c r="AK26" s="360"/>
      <c r="AL26" s="361"/>
      <c r="AM26" s="359">
        <v>64632</v>
      </c>
      <c r="AN26" s="360"/>
      <c r="AO26" s="360"/>
      <c r="AP26" s="360"/>
      <c r="AQ26" s="360"/>
      <c r="AR26" s="361"/>
      <c r="AS26" s="359">
        <v>2693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2980</v>
      </c>
      <c r="R27" s="360"/>
      <c r="S27" s="360"/>
      <c r="T27" s="360"/>
      <c r="U27" s="360"/>
      <c r="V27" s="361"/>
      <c r="W27" s="425"/>
      <c r="X27" s="416"/>
      <c r="Y27" s="417"/>
      <c r="Z27" s="356" t="s">
        <v>161</v>
      </c>
      <c r="AA27" s="357"/>
      <c r="AB27" s="357"/>
      <c r="AC27" s="357"/>
      <c r="AD27" s="357"/>
      <c r="AE27" s="357"/>
      <c r="AF27" s="357"/>
      <c r="AG27" s="358"/>
      <c r="AH27" s="359">
        <v>2</v>
      </c>
      <c r="AI27" s="360"/>
      <c r="AJ27" s="360"/>
      <c r="AK27" s="360"/>
      <c r="AL27" s="361"/>
      <c r="AM27" s="359">
        <v>6890</v>
      </c>
      <c r="AN27" s="360"/>
      <c r="AO27" s="360"/>
      <c r="AP27" s="360"/>
      <c r="AQ27" s="360"/>
      <c r="AR27" s="361"/>
      <c r="AS27" s="359">
        <v>3445</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200000</v>
      </c>
      <c r="BO27" s="387"/>
      <c r="BP27" s="387"/>
      <c r="BQ27" s="387"/>
      <c r="BR27" s="387"/>
      <c r="BS27" s="387"/>
      <c r="BT27" s="387"/>
      <c r="BU27" s="388"/>
      <c r="BV27" s="386">
        <v>200000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2430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1564781</v>
      </c>
      <c r="BO28" s="379"/>
      <c r="BP28" s="379"/>
      <c r="BQ28" s="379"/>
      <c r="BR28" s="379"/>
      <c r="BS28" s="379"/>
      <c r="BT28" s="379"/>
      <c r="BU28" s="380"/>
      <c r="BV28" s="378">
        <v>1699087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16</v>
      </c>
      <c r="M29" s="360"/>
      <c r="N29" s="360"/>
      <c r="O29" s="360"/>
      <c r="P29" s="361"/>
      <c r="Q29" s="359">
        <v>2290</v>
      </c>
      <c r="R29" s="360"/>
      <c r="S29" s="360"/>
      <c r="T29" s="360"/>
      <c r="U29" s="360"/>
      <c r="V29" s="361"/>
      <c r="W29" s="425"/>
      <c r="X29" s="416"/>
      <c r="Y29" s="417"/>
      <c r="Z29" s="356" t="s">
        <v>168</v>
      </c>
      <c r="AA29" s="357"/>
      <c r="AB29" s="357"/>
      <c r="AC29" s="357"/>
      <c r="AD29" s="357"/>
      <c r="AE29" s="357"/>
      <c r="AF29" s="357"/>
      <c r="AG29" s="358"/>
      <c r="AH29" s="359">
        <v>221</v>
      </c>
      <c r="AI29" s="360"/>
      <c r="AJ29" s="360"/>
      <c r="AK29" s="360"/>
      <c r="AL29" s="361"/>
      <c r="AM29" s="359">
        <v>655568</v>
      </c>
      <c r="AN29" s="360"/>
      <c r="AO29" s="360"/>
      <c r="AP29" s="360"/>
      <c r="AQ29" s="360"/>
      <c r="AR29" s="361"/>
      <c r="AS29" s="359">
        <v>2966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88525</v>
      </c>
      <c r="BO29" s="384"/>
      <c r="BP29" s="384"/>
      <c r="BQ29" s="384"/>
      <c r="BR29" s="384"/>
      <c r="BS29" s="384"/>
      <c r="BT29" s="384"/>
      <c r="BU29" s="385"/>
      <c r="BV29" s="383">
        <v>93481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94.2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3882943</v>
      </c>
      <c r="BO30" s="387"/>
      <c r="BP30" s="387"/>
      <c r="BQ30" s="387"/>
      <c r="BR30" s="387"/>
      <c r="BS30" s="387"/>
      <c r="BT30" s="387"/>
      <c r="BU30" s="388"/>
      <c r="BV30" s="386">
        <v>3807890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宮城東部衛生処理組合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塩釜地区消防事務組合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塩釜地区環境組合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宮城県後期高齢者医療広域連合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宮城県後期高齢者医療事業会計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2" zoomScaleSheetLayoutView="100" workbookViewId="0">
      <selection activeCell="R44" sqref="R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79" t="s">
        <v>23</v>
      </c>
      <c r="C41" s="1180"/>
      <c r="D41" s="81"/>
      <c r="E41" s="1181" t="s">
        <v>24</v>
      </c>
      <c r="F41" s="1181"/>
      <c r="G41" s="1181"/>
      <c r="H41" s="1182"/>
      <c r="I41" s="82">
        <v>13241</v>
      </c>
      <c r="J41" s="83">
        <v>13205</v>
      </c>
      <c r="K41" s="83">
        <v>12661</v>
      </c>
      <c r="L41" s="83">
        <v>12488</v>
      </c>
      <c r="M41" s="84">
        <v>12216</v>
      </c>
    </row>
    <row r="42" spans="2:13" ht="27.75" customHeight="1" x14ac:dyDescent="0.15">
      <c r="B42" s="1169"/>
      <c r="C42" s="1170"/>
      <c r="D42" s="85"/>
      <c r="E42" s="1173" t="s">
        <v>25</v>
      </c>
      <c r="F42" s="1173"/>
      <c r="G42" s="1173"/>
      <c r="H42" s="1174"/>
      <c r="I42" s="86">
        <v>398</v>
      </c>
      <c r="J42" s="87">
        <v>330</v>
      </c>
      <c r="K42" s="87">
        <v>241</v>
      </c>
      <c r="L42" s="87">
        <v>179</v>
      </c>
      <c r="M42" s="88">
        <v>72</v>
      </c>
    </row>
    <row r="43" spans="2:13" ht="27.75" customHeight="1" x14ac:dyDescent="0.15">
      <c r="B43" s="1169"/>
      <c r="C43" s="1170"/>
      <c r="D43" s="85"/>
      <c r="E43" s="1173" t="s">
        <v>26</v>
      </c>
      <c r="F43" s="1173"/>
      <c r="G43" s="1173"/>
      <c r="H43" s="1174"/>
      <c r="I43" s="86">
        <v>969</v>
      </c>
      <c r="J43" s="87">
        <v>1036</v>
      </c>
      <c r="K43" s="87">
        <v>1159</v>
      </c>
      <c r="L43" s="87">
        <v>972</v>
      </c>
      <c r="M43" s="88">
        <v>686</v>
      </c>
    </row>
    <row r="44" spans="2:13" ht="27.75" customHeight="1" x14ac:dyDescent="0.15">
      <c r="B44" s="1169"/>
      <c r="C44" s="1170"/>
      <c r="D44" s="85"/>
      <c r="E44" s="1173" t="s">
        <v>27</v>
      </c>
      <c r="F44" s="1173"/>
      <c r="G44" s="1173"/>
      <c r="H44" s="1174"/>
      <c r="I44" s="86">
        <v>201</v>
      </c>
      <c r="J44" s="87">
        <v>191</v>
      </c>
      <c r="K44" s="87">
        <v>162</v>
      </c>
      <c r="L44" s="87">
        <v>129</v>
      </c>
      <c r="M44" s="88">
        <v>101</v>
      </c>
    </row>
    <row r="45" spans="2:13" ht="27.75" customHeight="1" x14ac:dyDescent="0.15">
      <c r="B45" s="1169"/>
      <c r="C45" s="1170"/>
      <c r="D45" s="85"/>
      <c r="E45" s="1173" t="s">
        <v>28</v>
      </c>
      <c r="F45" s="1173"/>
      <c r="G45" s="1173"/>
      <c r="H45" s="1174"/>
      <c r="I45" s="86">
        <v>394</v>
      </c>
      <c r="J45" s="87">
        <v>376</v>
      </c>
      <c r="K45" s="87">
        <v>397</v>
      </c>
      <c r="L45" s="87">
        <v>467</v>
      </c>
      <c r="M45" s="88">
        <v>234</v>
      </c>
    </row>
    <row r="46" spans="2:13" ht="27.75" customHeight="1" x14ac:dyDescent="0.15">
      <c r="B46" s="1169"/>
      <c r="C46" s="1170"/>
      <c r="D46" s="85"/>
      <c r="E46" s="1173" t="s">
        <v>29</v>
      </c>
      <c r="F46" s="1173"/>
      <c r="G46" s="1173"/>
      <c r="H46" s="1174"/>
      <c r="I46" s="86" t="s">
        <v>473</v>
      </c>
      <c r="J46" s="87">
        <v>332</v>
      </c>
      <c r="K46" s="87">
        <v>7</v>
      </c>
      <c r="L46" s="87">
        <v>3</v>
      </c>
      <c r="M46" s="88" t="s">
        <v>473</v>
      </c>
    </row>
    <row r="47" spans="2:13" ht="27.75" customHeight="1" x14ac:dyDescent="0.15">
      <c r="B47" s="1169"/>
      <c r="C47" s="1170"/>
      <c r="D47" s="85"/>
      <c r="E47" s="1173" t="s">
        <v>30</v>
      </c>
      <c r="F47" s="1173"/>
      <c r="G47" s="1173"/>
      <c r="H47" s="1174"/>
      <c r="I47" s="86" t="s">
        <v>473</v>
      </c>
      <c r="J47" s="87" t="s">
        <v>473</v>
      </c>
      <c r="K47" s="87" t="s">
        <v>473</v>
      </c>
      <c r="L47" s="87" t="s">
        <v>473</v>
      </c>
      <c r="M47" s="88" t="s">
        <v>473</v>
      </c>
    </row>
    <row r="48" spans="2:13" ht="27.75" customHeight="1" x14ac:dyDescent="0.15">
      <c r="B48" s="1171"/>
      <c r="C48" s="1172"/>
      <c r="D48" s="85"/>
      <c r="E48" s="1173" t="s">
        <v>31</v>
      </c>
      <c r="F48" s="1173"/>
      <c r="G48" s="1173"/>
      <c r="H48" s="1174"/>
      <c r="I48" s="86" t="s">
        <v>473</v>
      </c>
      <c r="J48" s="87" t="s">
        <v>473</v>
      </c>
      <c r="K48" s="87" t="s">
        <v>473</v>
      </c>
      <c r="L48" s="87" t="s">
        <v>473</v>
      </c>
      <c r="M48" s="88" t="s">
        <v>473</v>
      </c>
    </row>
    <row r="49" spans="2:13" ht="27.75" customHeight="1" x14ac:dyDescent="0.15">
      <c r="B49" s="1167" t="s">
        <v>32</v>
      </c>
      <c r="C49" s="1168"/>
      <c r="D49" s="89"/>
      <c r="E49" s="1173" t="s">
        <v>33</v>
      </c>
      <c r="F49" s="1173"/>
      <c r="G49" s="1173"/>
      <c r="H49" s="1174"/>
      <c r="I49" s="86">
        <v>2319</v>
      </c>
      <c r="J49" s="87">
        <v>2253</v>
      </c>
      <c r="K49" s="87">
        <v>2638</v>
      </c>
      <c r="L49" s="87">
        <v>2991</v>
      </c>
      <c r="M49" s="88">
        <v>3292</v>
      </c>
    </row>
    <row r="50" spans="2:13" ht="27.75" customHeight="1" x14ac:dyDescent="0.15">
      <c r="B50" s="1169"/>
      <c r="C50" s="1170"/>
      <c r="D50" s="85"/>
      <c r="E50" s="1173" t="s">
        <v>34</v>
      </c>
      <c r="F50" s="1173"/>
      <c r="G50" s="1173"/>
      <c r="H50" s="1174"/>
      <c r="I50" s="86" t="s">
        <v>473</v>
      </c>
      <c r="J50" s="87" t="s">
        <v>473</v>
      </c>
      <c r="K50" s="87">
        <v>54</v>
      </c>
      <c r="L50" s="87">
        <v>503</v>
      </c>
      <c r="M50" s="88">
        <v>506</v>
      </c>
    </row>
    <row r="51" spans="2:13" ht="27.75" customHeight="1" x14ac:dyDescent="0.15">
      <c r="B51" s="1171"/>
      <c r="C51" s="1172"/>
      <c r="D51" s="85"/>
      <c r="E51" s="1173" t="s">
        <v>35</v>
      </c>
      <c r="F51" s="1173"/>
      <c r="G51" s="1173"/>
      <c r="H51" s="1174"/>
      <c r="I51" s="86">
        <v>8878</v>
      </c>
      <c r="J51" s="87">
        <v>8827</v>
      </c>
      <c r="K51" s="87">
        <v>8835</v>
      </c>
      <c r="L51" s="87">
        <v>8886</v>
      </c>
      <c r="M51" s="88">
        <v>8802</v>
      </c>
    </row>
    <row r="52" spans="2:13" ht="27.75" customHeight="1" thickBot="1" x14ac:dyDescent="0.2">
      <c r="B52" s="1175" t="s">
        <v>36</v>
      </c>
      <c r="C52" s="1176"/>
      <c r="D52" s="90"/>
      <c r="E52" s="1177" t="s">
        <v>37</v>
      </c>
      <c r="F52" s="1177"/>
      <c r="G52" s="1177"/>
      <c r="H52" s="1178"/>
      <c r="I52" s="91">
        <v>4007</v>
      </c>
      <c r="J52" s="92">
        <v>4390</v>
      </c>
      <c r="K52" s="92">
        <v>3101</v>
      </c>
      <c r="L52" s="92">
        <v>1859</v>
      </c>
      <c r="M52" s="93">
        <v>709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39170</v>
      </c>
      <c r="E3" s="116"/>
      <c r="F3" s="117">
        <v>47258</v>
      </c>
      <c r="G3" s="118"/>
      <c r="H3" s="119"/>
    </row>
    <row r="4" spans="1:8" x14ac:dyDescent="0.15">
      <c r="A4" s="120"/>
      <c r="B4" s="121"/>
      <c r="C4" s="122"/>
      <c r="D4" s="123">
        <v>16105</v>
      </c>
      <c r="E4" s="124"/>
      <c r="F4" s="125">
        <v>27842</v>
      </c>
      <c r="G4" s="126"/>
      <c r="H4" s="127"/>
    </row>
    <row r="5" spans="1:8" x14ac:dyDescent="0.15">
      <c r="A5" s="108" t="s">
        <v>506</v>
      </c>
      <c r="B5" s="113"/>
      <c r="C5" s="114"/>
      <c r="D5" s="115">
        <v>41759</v>
      </c>
      <c r="E5" s="116"/>
      <c r="F5" s="117">
        <v>49426</v>
      </c>
      <c r="G5" s="118"/>
      <c r="H5" s="119"/>
    </row>
    <row r="6" spans="1:8" x14ac:dyDescent="0.15">
      <c r="A6" s="120"/>
      <c r="B6" s="121"/>
      <c r="C6" s="122"/>
      <c r="D6" s="123">
        <v>15867</v>
      </c>
      <c r="E6" s="124"/>
      <c r="F6" s="125">
        <v>26568</v>
      </c>
      <c r="G6" s="126"/>
      <c r="H6" s="127"/>
    </row>
    <row r="7" spans="1:8" x14ac:dyDescent="0.15">
      <c r="A7" s="108" t="s">
        <v>507</v>
      </c>
      <c r="B7" s="113"/>
      <c r="C7" s="114"/>
      <c r="D7" s="115">
        <v>18868</v>
      </c>
      <c r="E7" s="116"/>
      <c r="F7" s="117">
        <v>42839</v>
      </c>
      <c r="G7" s="118"/>
      <c r="H7" s="119"/>
    </row>
    <row r="8" spans="1:8" x14ac:dyDescent="0.15">
      <c r="A8" s="120"/>
      <c r="B8" s="121"/>
      <c r="C8" s="122"/>
      <c r="D8" s="123">
        <v>7222</v>
      </c>
      <c r="E8" s="124"/>
      <c r="F8" s="125">
        <v>22027</v>
      </c>
      <c r="G8" s="126"/>
      <c r="H8" s="127"/>
    </row>
    <row r="9" spans="1:8" x14ac:dyDescent="0.15">
      <c r="A9" s="108" t="s">
        <v>508</v>
      </c>
      <c r="B9" s="113"/>
      <c r="C9" s="114"/>
      <c r="D9" s="115">
        <v>18737</v>
      </c>
      <c r="E9" s="116"/>
      <c r="F9" s="117">
        <v>46819</v>
      </c>
      <c r="G9" s="118"/>
      <c r="H9" s="119"/>
    </row>
    <row r="10" spans="1:8" x14ac:dyDescent="0.15">
      <c r="A10" s="120"/>
      <c r="B10" s="121"/>
      <c r="C10" s="122"/>
      <c r="D10" s="123">
        <v>10074</v>
      </c>
      <c r="E10" s="124"/>
      <c r="F10" s="125">
        <v>24121</v>
      </c>
      <c r="G10" s="126"/>
      <c r="H10" s="127"/>
    </row>
    <row r="11" spans="1:8" x14ac:dyDescent="0.15">
      <c r="A11" s="108" t="s">
        <v>509</v>
      </c>
      <c r="B11" s="113"/>
      <c r="C11" s="114"/>
      <c r="D11" s="115">
        <v>56911</v>
      </c>
      <c r="E11" s="116"/>
      <c r="F11" s="117">
        <v>53270</v>
      </c>
      <c r="G11" s="118"/>
      <c r="H11" s="119"/>
    </row>
    <row r="12" spans="1:8" x14ac:dyDescent="0.15">
      <c r="A12" s="120"/>
      <c r="B12" s="121"/>
      <c r="C12" s="128"/>
      <c r="D12" s="123">
        <v>13858</v>
      </c>
      <c r="E12" s="124"/>
      <c r="F12" s="125">
        <v>24316</v>
      </c>
      <c r="G12" s="126"/>
      <c r="H12" s="127"/>
    </row>
    <row r="13" spans="1:8" x14ac:dyDescent="0.15">
      <c r="A13" s="108"/>
      <c r="B13" s="113"/>
      <c r="C13" s="129"/>
      <c r="D13" s="130">
        <v>35089</v>
      </c>
      <c r="E13" s="131"/>
      <c r="F13" s="132">
        <v>47922</v>
      </c>
      <c r="G13" s="133"/>
      <c r="H13" s="119"/>
    </row>
    <row r="14" spans="1:8" x14ac:dyDescent="0.15">
      <c r="A14" s="120"/>
      <c r="B14" s="121"/>
      <c r="C14" s="122"/>
      <c r="D14" s="123">
        <v>12625</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2.6</v>
      </c>
      <c r="C19" s="134">
        <f>ROUND(VALUE(SUBSTITUTE(実質収支比率等に係る経年分析!G$48,"▲","-")),2)</f>
        <v>4.03</v>
      </c>
      <c r="D19" s="134">
        <f>ROUND(VALUE(SUBSTITUTE(実質収支比率等に係る経年分析!H$48,"▲","-")),2)</f>
        <v>3.12</v>
      </c>
      <c r="E19" s="134">
        <f>ROUND(VALUE(SUBSTITUTE(実質収支比率等に係る経年分析!I$48,"▲","-")),2)</f>
        <v>5.1100000000000003</v>
      </c>
      <c r="F19" s="134">
        <f>ROUND(VALUE(SUBSTITUTE(実質収支比率等に係る経年分析!J$48,"▲","-")),2)</f>
        <v>6.95</v>
      </c>
    </row>
    <row r="20" spans="1:11" x14ac:dyDescent="0.15">
      <c r="A20" s="134" t="s">
        <v>42</v>
      </c>
      <c r="B20" s="134">
        <f>ROUND(VALUE(SUBSTITUTE(実質収支比率等に係る経年分析!F$47,"▲","-")),2)</f>
        <v>18.63</v>
      </c>
      <c r="C20" s="134">
        <f>ROUND(VALUE(SUBSTITUTE(実質収支比率等に係る経年分析!G$47,"▲","-")),2)</f>
        <v>17.010000000000002</v>
      </c>
      <c r="D20" s="134">
        <f>ROUND(VALUE(SUBSTITUTE(実質収支比率等に係る経年分析!H$47,"▲","-")),2)</f>
        <v>24.66</v>
      </c>
      <c r="E20" s="134">
        <f>ROUND(VALUE(SUBSTITUTE(実質収支比率等に係る経年分析!I$47,"▲","-")),2)</f>
        <v>26.7</v>
      </c>
      <c r="F20" s="134">
        <f>ROUND(VALUE(SUBSTITUTE(実質収支比率等に係る経年分析!J$47,"▲","-")),2)</f>
        <v>23.75</v>
      </c>
    </row>
    <row r="21" spans="1:11" x14ac:dyDescent="0.15">
      <c r="A21" s="134" t="s">
        <v>43</v>
      </c>
      <c r="B21" s="134">
        <f>IF(ISNUMBER(VALUE(SUBSTITUTE(実質収支比率等に係る経年分析!F$49,"▲","-"))),ROUND(VALUE(SUBSTITUTE(実質収支比率等に係る経年分析!F$49,"▲","-")),2),NA())</f>
        <v>-3.23</v>
      </c>
      <c r="C21" s="134">
        <f>IF(ISNUMBER(VALUE(SUBSTITUTE(実質収支比率等に係る経年分析!G$49,"▲","-"))),ROUND(VALUE(SUBSTITUTE(実質収支比率等に係る経年分析!G$49,"▲","-")),2),NA())</f>
        <v>-0.85</v>
      </c>
      <c r="D21" s="134">
        <f>IF(ISNUMBER(VALUE(SUBSTITUTE(実質収支比率等に係る経年分析!H$49,"▲","-"))),ROUND(VALUE(SUBSTITUTE(実質収支比率等に係る経年分析!H$49,"▲","-")),2),NA())</f>
        <v>4.92</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-3.05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20.350000000000001</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818</v>
      </c>
      <c r="E42" s="136"/>
      <c r="F42" s="136"/>
      <c r="G42" s="136">
        <f>'実質公債費比率（分子）の構造'!L$52</f>
        <v>831</v>
      </c>
      <c r="H42" s="136"/>
      <c r="I42" s="136"/>
      <c r="J42" s="136">
        <f>'実質公債費比率（分子）の構造'!M$52</f>
        <v>805</v>
      </c>
      <c r="K42" s="136"/>
      <c r="L42" s="136"/>
      <c r="M42" s="136">
        <f>'実質公債費比率（分子）の構造'!N$52</f>
        <v>825</v>
      </c>
      <c r="N42" s="136"/>
      <c r="O42" s="136"/>
      <c r="P42" s="136">
        <f>'実質公債費比率（分子）の構造'!O$52</f>
        <v>840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75</v>
      </c>
      <c r="C44" s="136"/>
      <c r="D44" s="136"/>
      <c r="E44" s="136">
        <f>'実質公債費比率（分子）の構造'!L$50</f>
        <v>99</v>
      </c>
      <c r="F44" s="136"/>
      <c r="G44" s="136"/>
      <c r="H44" s="136">
        <f>'実質公債費比率（分子）の構造'!M$50</f>
        <v>74</v>
      </c>
      <c r="I44" s="136"/>
      <c r="J44" s="136"/>
      <c r="K44" s="136">
        <f>'実質公債費比率（分子）の構造'!N$50</f>
        <v>74</v>
      </c>
      <c r="L44" s="136"/>
      <c r="M44" s="136"/>
      <c r="N44" s="136">
        <f>'実質公債費比率（分子）の構造'!O$50</f>
        <v>74</v>
      </c>
      <c r="O44" s="136"/>
      <c r="P44" s="136"/>
    </row>
    <row r="45" spans="1:16" x14ac:dyDescent="0.15">
      <c r="A45" s="136" t="s">
        <v>53</v>
      </c>
      <c r="B45" s="136">
        <f>'実質公債費比率（分子）の構造'!K$49</f>
        <v>41</v>
      </c>
      <c r="C45" s="136"/>
      <c r="D45" s="136"/>
      <c r="E45" s="136">
        <f>'実質公債費比率（分子）の構造'!L$49</f>
        <v>41</v>
      </c>
      <c r="F45" s="136"/>
      <c r="G45" s="136"/>
      <c r="H45" s="136">
        <f>'実質公債費比率（分子）の構造'!M$49</f>
        <v>41</v>
      </c>
      <c r="I45" s="136"/>
      <c r="J45" s="136"/>
      <c r="K45" s="136">
        <f>'実質公債費比率（分子）の構造'!N$49</f>
        <v>42</v>
      </c>
      <c r="L45" s="136"/>
      <c r="M45" s="136"/>
      <c r="N45" s="136">
        <f>'実質公債費比率（分子）の構造'!O$49</f>
        <v>42</v>
      </c>
      <c r="O45" s="136"/>
      <c r="P45" s="136"/>
    </row>
    <row r="46" spans="1:16" x14ac:dyDescent="0.15">
      <c r="A46" s="136" t="s">
        <v>54</v>
      </c>
      <c r="B46" s="136">
        <f>'実質公債費比率（分子）の構造'!K$48</f>
        <v>77</v>
      </c>
      <c r="C46" s="136"/>
      <c r="D46" s="136"/>
      <c r="E46" s="136">
        <f>'実質公債費比率（分子）の構造'!L$48</f>
        <v>86</v>
      </c>
      <c r="F46" s="136"/>
      <c r="G46" s="136"/>
      <c r="H46" s="136">
        <f>'実質公債費比率（分子）の構造'!M$48</f>
        <v>72</v>
      </c>
      <c r="I46" s="136"/>
      <c r="J46" s="136"/>
      <c r="K46" s="136">
        <f>'実質公債費比率（分子）の構造'!N$48</f>
        <v>39</v>
      </c>
      <c r="L46" s="136"/>
      <c r="M46" s="136"/>
      <c r="N46" s="136">
        <f>'実質公債費比率（分子）の構造'!O$48</f>
        <v>27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1461</v>
      </c>
      <c r="C49" s="136"/>
      <c r="D49" s="136"/>
      <c r="E49" s="136">
        <f>'実質公債費比率（分子）の構造'!L$45</f>
        <v>1332</v>
      </c>
      <c r="F49" s="136"/>
      <c r="G49" s="136"/>
      <c r="H49" s="136">
        <f>'実質公債費比率（分子）の構造'!M$45</f>
        <v>1227</v>
      </c>
      <c r="I49" s="136"/>
      <c r="J49" s="136"/>
      <c r="K49" s="136">
        <f>'実質公債費比率（分子）の構造'!N$45</f>
        <v>1336</v>
      </c>
      <c r="L49" s="136"/>
      <c r="M49" s="136"/>
      <c r="N49" s="136">
        <f>'実質公債費比率（分子）の構造'!O$45</f>
        <v>1280</v>
      </c>
      <c r="O49" s="136"/>
      <c r="P49" s="136"/>
    </row>
    <row r="50" spans="1:16" x14ac:dyDescent="0.15">
      <c r="A50" s="136" t="s">
        <v>58</v>
      </c>
      <c r="B50" s="136" t="e">
        <f>NA()</f>
        <v>#N/A</v>
      </c>
      <c r="C50" s="136">
        <f>IF(ISNUMBER('実質公債費比率（分子）の構造'!K$53),'実質公債費比率（分子）の構造'!K$53,NA())</f>
        <v>836</v>
      </c>
      <c r="D50" s="136" t="e">
        <f>NA()</f>
        <v>#N/A</v>
      </c>
      <c r="E50" s="136" t="e">
        <f>NA()</f>
        <v>#N/A</v>
      </c>
      <c r="F50" s="136">
        <f>IF(ISNUMBER('実質公債費比率（分子）の構造'!L$53),'実質公債費比率（分子）の構造'!L$53,NA())</f>
        <v>727</v>
      </c>
      <c r="G50" s="136" t="e">
        <f>NA()</f>
        <v>#N/A</v>
      </c>
      <c r="H50" s="136" t="e">
        <f>NA()</f>
        <v>#N/A</v>
      </c>
      <c r="I50" s="136">
        <f>IF(ISNUMBER('実質公債費比率（分子）の構造'!M$53),'実質公債費比率（分子）の構造'!M$53,NA())</f>
        <v>609</v>
      </c>
      <c r="J50" s="136" t="e">
        <f>NA()</f>
        <v>#N/A</v>
      </c>
      <c r="K50" s="136" t="e">
        <f>NA()</f>
        <v>#N/A</v>
      </c>
      <c r="L50" s="136">
        <f>IF(ISNUMBER('実質公債費比率（分子）の構造'!N$53),'実質公債費比率（分子）の構造'!N$53,NA())</f>
        <v>666</v>
      </c>
      <c r="M50" s="136" t="e">
        <f>NA()</f>
        <v>#N/A</v>
      </c>
      <c r="N50" s="136" t="e">
        <f>NA()</f>
        <v>#N/A</v>
      </c>
      <c r="O50" s="136">
        <f>IF(ISNUMBER('実質公債費比率（分子）の構造'!O$53),'実質公債費比率（分子）の構造'!O$53,NA())</f>
        <v>583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8878</v>
      </c>
      <c r="E56" s="135"/>
      <c r="F56" s="135"/>
      <c r="G56" s="135">
        <f>'将来負担比率（分子）の構造'!J$51</f>
        <v>8827</v>
      </c>
      <c r="H56" s="135"/>
      <c r="I56" s="135"/>
      <c r="J56" s="135">
        <f>'将来負担比率（分子）の構造'!K$51</f>
        <v>8835</v>
      </c>
      <c r="K56" s="135"/>
      <c r="L56" s="135"/>
      <c r="M56" s="135">
        <f>'将来負担比率（分子）の構造'!L$51</f>
        <v>8886</v>
      </c>
      <c r="N56" s="135"/>
      <c r="O56" s="135"/>
      <c r="P56" s="135">
        <f>'将来負担比率（分子）の構造'!M$51</f>
        <v>8802</v>
      </c>
    </row>
    <row r="57" spans="1:16" x14ac:dyDescent="0.15">
      <c r="A57" s="135" t="s">
        <v>34</v>
      </c>
      <c r="B57" s="135"/>
      <c r="C57" s="135"/>
      <c r="D57" s="135" t="str">
        <f>'将来負担比率（分子）の構造'!I$50</f>
        <v>-</v>
      </c>
      <c r="E57" s="135"/>
      <c r="F57" s="135"/>
      <c r="G57" s="135" t="str">
        <f>'将来負担比率（分子）の構造'!J$50</f>
        <v>-</v>
      </c>
      <c r="H57" s="135"/>
      <c r="I57" s="135"/>
      <c r="J57" s="135">
        <f>'将来負担比率（分子）の構造'!K$50</f>
        <v>54</v>
      </c>
      <c r="K57" s="135"/>
      <c r="L57" s="135"/>
      <c r="M57" s="135">
        <f>'将来負担比率（分子）の構造'!L$50</f>
        <v>503</v>
      </c>
      <c r="N57" s="135"/>
      <c r="O57" s="135"/>
      <c r="P57" s="135">
        <f>'将来負担比率（分子）の構造'!M$50</f>
        <v>506</v>
      </c>
    </row>
    <row r="58" spans="1:16" x14ac:dyDescent="0.15">
      <c r="A58" s="135" t="s">
        <v>33</v>
      </c>
      <c r="B58" s="135"/>
      <c r="C58" s="135"/>
      <c r="D58" s="135">
        <f>'将来負担比率（分子）の構造'!I$49</f>
        <v>2319</v>
      </c>
      <c r="E58" s="135"/>
      <c r="F58" s="135"/>
      <c r="G58" s="135">
        <f>'将来負担比率（分子）の構造'!J$49</f>
        <v>2253</v>
      </c>
      <c r="H58" s="135"/>
      <c r="I58" s="135"/>
      <c r="J58" s="135">
        <f>'将来負担比率（分子）の構造'!K$49</f>
        <v>2638</v>
      </c>
      <c r="K58" s="135"/>
      <c r="L58" s="135"/>
      <c r="M58" s="135">
        <f>'将来負担比率（分子）の構造'!L$49</f>
        <v>2991</v>
      </c>
      <c r="N58" s="135"/>
      <c r="O58" s="135"/>
      <c r="P58" s="135">
        <f>'将来負担比率（分子）の構造'!M$49</f>
        <v>3292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332</v>
      </c>
      <c r="F61" s="135"/>
      <c r="G61" s="135"/>
      <c r="H61" s="135">
        <f>'将来負担比率（分子）の構造'!K$46</f>
        <v>7</v>
      </c>
      <c r="I61" s="135"/>
      <c r="J61" s="135"/>
      <c r="K61" s="135">
        <f>'将来負担比率（分子）の構造'!L$46</f>
        <v>3</v>
      </c>
      <c r="L61" s="135"/>
      <c r="M61" s="135"/>
      <c r="N61" s="135" t="str">
        <f>'将来負担比率（分子）の構造'!M$46</f>
        <v>-</v>
      </c>
      <c r="O61" s="135"/>
      <c r="P61" s="135"/>
    </row>
    <row r="62" spans="1:16" x14ac:dyDescent="0.15">
      <c r="A62" s="135" t="s">
        <v>28</v>
      </c>
      <c r="B62" s="135">
        <f>'将来負担比率（分子）の構造'!I$45</f>
        <v>394</v>
      </c>
      <c r="C62" s="135"/>
      <c r="D62" s="135"/>
      <c r="E62" s="135">
        <f>'将来負担比率（分子）の構造'!J$45</f>
        <v>376</v>
      </c>
      <c r="F62" s="135"/>
      <c r="G62" s="135"/>
      <c r="H62" s="135">
        <f>'将来負担比率（分子）の構造'!K$45</f>
        <v>397</v>
      </c>
      <c r="I62" s="135"/>
      <c r="J62" s="135"/>
      <c r="K62" s="135">
        <f>'将来負担比率（分子）の構造'!L$45</f>
        <v>467</v>
      </c>
      <c r="L62" s="135"/>
      <c r="M62" s="135"/>
      <c r="N62" s="135">
        <f>'将来負担比率（分子）の構造'!M$45</f>
        <v>234</v>
      </c>
      <c r="O62" s="135"/>
      <c r="P62" s="135"/>
    </row>
    <row r="63" spans="1:16" x14ac:dyDescent="0.15">
      <c r="A63" s="135" t="s">
        <v>27</v>
      </c>
      <c r="B63" s="135">
        <f>'将来負担比率（分子）の構造'!I$44</f>
        <v>201</v>
      </c>
      <c r="C63" s="135"/>
      <c r="D63" s="135"/>
      <c r="E63" s="135">
        <f>'将来負担比率（分子）の構造'!J$44</f>
        <v>191</v>
      </c>
      <c r="F63" s="135"/>
      <c r="G63" s="135"/>
      <c r="H63" s="135">
        <f>'将来負担比率（分子）の構造'!K$44</f>
        <v>162</v>
      </c>
      <c r="I63" s="135"/>
      <c r="J63" s="135"/>
      <c r="K63" s="135">
        <f>'将来負担比率（分子）の構造'!L$44</f>
        <v>129</v>
      </c>
      <c r="L63" s="135"/>
      <c r="M63" s="135"/>
      <c r="N63" s="135">
        <f>'将来負担比率（分子）の構造'!M$44</f>
        <v>101</v>
      </c>
      <c r="O63" s="135"/>
      <c r="P63" s="135"/>
    </row>
    <row r="64" spans="1:16" x14ac:dyDescent="0.15">
      <c r="A64" s="135" t="s">
        <v>26</v>
      </c>
      <c r="B64" s="135">
        <f>'将来負担比率（分子）の構造'!I$43</f>
        <v>969</v>
      </c>
      <c r="C64" s="135"/>
      <c r="D64" s="135"/>
      <c r="E64" s="135">
        <f>'将来負担比率（分子）の構造'!J$43</f>
        <v>1036</v>
      </c>
      <c r="F64" s="135"/>
      <c r="G64" s="135"/>
      <c r="H64" s="135">
        <f>'将来負担比率（分子）の構造'!K$43</f>
        <v>1159</v>
      </c>
      <c r="I64" s="135"/>
      <c r="J64" s="135"/>
      <c r="K64" s="135">
        <f>'将来負担比率（分子）の構造'!L$43</f>
        <v>972</v>
      </c>
      <c r="L64" s="135"/>
      <c r="M64" s="135"/>
      <c r="N64" s="135">
        <f>'将来負担比率（分子）の構造'!M$43</f>
        <v>686</v>
      </c>
      <c r="O64" s="135"/>
      <c r="P64" s="135"/>
    </row>
    <row r="65" spans="1:16" x14ac:dyDescent="0.15">
      <c r="A65" s="135" t="s">
        <v>25</v>
      </c>
      <c r="B65" s="135">
        <f>'将来負担比率（分子）の構造'!I$42</f>
        <v>398</v>
      </c>
      <c r="C65" s="135"/>
      <c r="D65" s="135"/>
      <c r="E65" s="135">
        <f>'将来負担比率（分子）の構造'!J$42</f>
        <v>330</v>
      </c>
      <c r="F65" s="135"/>
      <c r="G65" s="135"/>
      <c r="H65" s="135">
        <f>'将来負担比率（分子）の構造'!K$42</f>
        <v>241</v>
      </c>
      <c r="I65" s="135"/>
      <c r="J65" s="135"/>
      <c r="K65" s="135">
        <f>'将来負担比率（分子）の構造'!L$42</f>
        <v>179</v>
      </c>
      <c r="L65" s="135"/>
      <c r="M65" s="135"/>
      <c r="N65" s="135">
        <f>'将来負担比率（分子）の構造'!M$42</f>
        <v>72</v>
      </c>
      <c r="O65" s="135"/>
      <c r="P65" s="135"/>
    </row>
    <row r="66" spans="1:16" x14ac:dyDescent="0.15">
      <c r="A66" s="135" t="s">
        <v>24</v>
      </c>
      <c r="B66" s="135">
        <f>'将来負担比率（分子）の構造'!I$41</f>
        <v>13241</v>
      </c>
      <c r="C66" s="135"/>
      <c r="D66" s="135"/>
      <c r="E66" s="135">
        <f>'将来負担比率（分子）の構造'!J$41</f>
        <v>13205</v>
      </c>
      <c r="F66" s="135"/>
      <c r="G66" s="135"/>
      <c r="H66" s="135">
        <f>'将来負担比率（分子）の構造'!K$41</f>
        <v>12661</v>
      </c>
      <c r="I66" s="135"/>
      <c r="J66" s="135"/>
      <c r="K66" s="135">
        <f>'将来負担比率（分子）の構造'!L$41</f>
        <v>12488</v>
      </c>
      <c r="L66" s="135"/>
      <c r="M66" s="135"/>
      <c r="N66" s="135">
        <f>'将来負担比率（分子）の構造'!M$41</f>
        <v>12216</v>
      </c>
      <c r="O66" s="135"/>
      <c r="P66" s="135"/>
    </row>
    <row r="67" spans="1:16" x14ac:dyDescent="0.15">
      <c r="A67" s="135" t="s">
        <v>62</v>
      </c>
      <c r="B67" s="135" t="e">
        <f>NA()</f>
        <v>#N/A</v>
      </c>
      <c r="C67" s="135">
        <f>IF(ISNUMBER('将来負担比率（分子）の構造'!I$52), IF('将来負担比率（分子）の構造'!I$52 &lt; 0, 0, '将来負担比率（分子）の構造'!I$52), NA())</f>
        <v>4007</v>
      </c>
      <c r="D67" s="135" t="e">
        <f>NA()</f>
        <v>#N/A</v>
      </c>
      <c r="E67" s="135" t="e">
        <f>NA()</f>
        <v>#N/A</v>
      </c>
      <c r="F67" s="135">
        <f>IF(ISNUMBER('将来負担比率（分子）の構造'!J$52), IF('将来負担比率（分子）の構造'!J$52 &lt; 0, 0, '将来負担比率（分子）の構造'!J$52), NA())</f>
        <v>4390</v>
      </c>
      <c r="G67" s="135" t="e">
        <f>NA()</f>
        <v>#N/A</v>
      </c>
      <c r="H67" s="135" t="e">
        <f>NA()</f>
        <v>#N/A</v>
      </c>
      <c r="I67" s="135">
        <f>IF(ISNUMBER('将来負担比率（分子）の構造'!K$52), IF('将来負担比率（分子）の構造'!K$52 &lt; 0, 0, '将来負担比率（分子）の構造'!K$52), NA())</f>
        <v>3101</v>
      </c>
      <c r="J67" s="135" t="e">
        <f>NA()</f>
        <v>#N/A</v>
      </c>
      <c r="K67" s="135" t="e">
        <f>NA()</f>
        <v>#N/A</v>
      </c>
      <c r="L67" s="135">
        <f>IF(ISNUMBER('将来負担比率（分子）の構造'!L$52), IF('将来負担比率（分子）の構造'!L$52 &lt; 0, 0, '将来負担比率（分子）の構造'!L$52), NA())</f>
        <v>1859</v>
      </c>
      <c r="M67" s="135" t="e">
        <f>NA()</f>
        <v>#N/A</v>
      </c>
      <c r="N67" s="135" t="e">
        <f>NA()</f>
        <v>#N/A</v>
      </c>
      <c r="O67" s="135">
        <f>IF(ISNUMBER('将来負担比率（分子）の構造'!M$52), IF('将来負担比率（分子）の構造'!M$52 &lt; 0, 0, '将来負担比率（分子）の構造'!M$52), NA())</f>
        <v>709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205</v>
      </c>
      <c r="C5" s="672"/>
      <c r="D5" s="672"/>
      <c r="E5" s="672"/>
      <c r="F5" s="672"/>
      <c r="G5" s="672"/>
      <c r="H5" s="672"/>
      <c r="I5" s="672"/>
      <c r="J5" s="672"/>
      <c r="K5" s="672"/>
      <c r="L5" s="672"/>
      <c r="M5" s="672"/>
      <c r="N5" s="672"/>
      <c r="O5" s="672"/>
      <c r="P5" s="672"/>
      <c r="Q5" s="673"/>
      <c r="R5" s="636">
        <v>4628926</v>
      </c>
      <c r="S5" s="637"/>
      <c r="T5" s="637"/>
      <c r="U5" s="637"/>
      <c r="V5" s="637"/>
      <c r="W5" s="637"/>
      <c r="X5" s="637"/>
      <c r="Y5" s="684"/>
      <c r="Z5" s="697">
        <v>32.9</v>
      </c>
      <c r="AA5" s="697"/>
      <c r="AB5" s="697"/>
      <c r="AC5" s="697"/>
      <c r="AD5" s="698">
        <v>4628926</v>
      </c>
      <c r="AE5" s="698"/>
      <c r="AF5" s="698"/>
      <c r="AG5" s="698"/>
      <c r="AH5" s="698"/>
      <c r="AI5" s="698"/>
      <c r="AJ5" s="698"/>
      <c r="AK5" s="698"/>
      <c r="AL5" s="685">
        <v>77</v>
      </c>
      <c r="AM5" s="654"/>
      <c r="AN5" s="654"/>
      <c r="AO5" s="686"/>
      <c r="AP5" s="671" t="s">
        <v>206</v>
      </c>
      <c r="AQ5" s="672"/>
      <c r="AR5" s="672"/>
      <c r="AS5" s="672"/>
      <c r="AT5" s="672"/>
      <c r="AU5" s="672"/>
      <c r="AV5" s="672"/>
      <c r="AW5" s="672"/>
      <c r="AX5" s="672"/>
      <c r="AY5" s="672"/>
      <c r="AZ5" s="672"/>
      <c r="BA5" s="672"/>
      <c r="BB5" s="672"/>
      <c r="BC5" s="672"/>
      <c r="BD5" s="672"/>
      <c r="BE5" s="672"/>
      <c r="BF5" s="673"/>
      <c r="BG5" s="586">
        <v>4628835</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93526</v>
      </c>
      <c r="S6" s="587"/>
      <c r="T6" s="587"/>
      <c r="U6" s="587"/>
      <c r="V6" s="587"/>
      <c r="W6" s="587"/>
      <c r="X6" s="587"/>
      <c r="Y6" s="588"/>
      <c r="Z6" s="639">
        <v>0.7</v>
      </c>
      <c r="AA6" s="639"/>
      <c r="AB6" s="639"/>
      <c r="AC6" s="639"/>
      <c r="AD6" s="640">
        <v>93526</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4628835</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132425</v>
      </c>
      <c r="CS6" s="587"/>
      <c r="CT6" s="587"/>
      <c r="CU6" s="587"/>
      <c r="CV6" s="587"/>
      <c r="CW6" s="587"/>
      <c r="CX6" s="587"/>
      <c r="CY6" s="588"/>
      <c r="CZ6" s="639">
        <v>1</v>
      </c>
      <c r="DA6" s="639"/>
      <c r="DB6" s="639"/>
      <c r="DC6" s="639"/>
      <c r="DD6" s="592" t="s">
        <v>207</v>
      </c>
      <c r="DE6" s="587"/>
      <c r="DF6" s="587"/>
      <c r="DG6" s="587"/>
      <c r="DH6" s="587"/>
      <c r="DI6" s="587"/>
      <c r="DJ6" s="587"/>
      <c r="DK6" s="587"/>
      <c r="DL6" s="587"/>
      <c r="DM6" s="587"/>
      <c r="DN6" s="587"/>
      <c r="DO6" s="587"/>
      <c r="DP6" s="588"/>
      <c r="DQ6" s="592">
        <v>132425</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9320</v>
      </c>
      <c r="S7" s="587"/>
      <c r="T7" s="587"/>
      <c r="U7" s="587"/>
      <c r="V7" s="587"/>
      <c r="W7" s="587"/>
      <c r="X7" s="587"/>
      <c r="Y7" s="588"/>
      <c r="Z7" s="639">
        <v>0.1</v>
      </c>
      <c r="AA7" s="639"/>
      <c r="AB7" s="639"/>
      <c r="AC7" s="639"/>
      <c r="AD7" s="640">
        <v>9320</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2172194</v>
      </c>
      <c r="BH7" s="587"/>
      <c r="BI7" s="587"/>
      <c r="BJ7" s="587"/>
      <c r="BK7" s="587"/>
      <c r="BL7" s="587"/>
      <c r="BM7" s="587"/>
      <c r="BN7" s="588"/>
      <c r="BO7" s="639">
        <v>46.9</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3113736</v>
      </c>
      <c r="CS7" s="587"/>
      <c r="CT7" s="587"/>
      <c r="CU7" s="587"/>
      <c r="CV7" s="587"/>
      <c r="CW7" s="587"/>
      <c r="CX7" s="587"/>
      <c r="CY7" s="588"/>
      <c r="CZ7" s="639">
        <v>23.9</v>
      </c>
      <c r="DA7" s="639"/>
      <c r="DB7" s="639"/>
      <c r="DC7" s="639"/>
      <c r="DD7" s="592">
        <v>19111</v>
      </c>
      <c r="DE7" s="587"/>
      <c r="DF7" s="587"/>
      <c r="DG7" s="587"/>
      <c r="DH7" s="587"/>
      <c r="DI7" s="587"/>
      <c r="DJ7" s="587"/>
      <c r="DK7" s="587"/>
      <c r="DL7" s="587"/>
      <c r="DM7" s="587"/>
      <c r="DN7" s="587"/>
      <c r="DO7" s="587"/>
      <c r="DP7" s="588"/>
      <c r="DQ7" s="592">
        <v>1521825</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11346</v>
      </c>
      <c r="S8" s="587"/>
      <c r="T8" s="587"/>
      <c r="U8" s="587"/>
      <c r="V8" s="587"/>
      <c r="W8" s="587"/>
      <c r="X8" s="587"/>
      <c r="Y8" s="588"/>
      <c r="Z8" s="639">
        <v>0.1</v>
      </c>
      <c r="AA8" s="639"/>
      <c r="AB8" s="639"/>
      <c r="AC8" s="639"/>
      <c r="AD8" s="640">
        <v>11346</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50370</v>
      </c>
      <c r="BH8" s="587"/>
      <c r="BI8" s="587"/>
      <c r="BJ8" s="587"/>
      <c r="BK8" s="587"/>
      <c r="BL8" s="587"/>
      <c r="BM8" s="587"/>
      <c r="BN8" s="588"/>
      <c r="BO8" s="639">
        <v>1.1000000000000001</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2947153</v>
      </c>
      <c r="CS8" s="587"/>
      <c r="CT8" s="587"/>
      <c r="CU8" s="587"/>
      <c r="CV8" s="587"/>
      <c r="CW8" s="587"/>
      <c r="CX8" s="587"/>
      <c r="CY8" s="588"/>
      <c r="CZ8" s="639">
        <v>22.6</v>
      </c>
      <c r="DA8" s="639"/>
      <c r="DB8" s="639"/>
      <c r="DC8" s="639"/>
      <c r="DD8" s="592">
        <v>17123</v>
      </c>
      <c r="DE8" s="587"/>
      <c r="DF8" s="587"/>
      <c r="DG8" s="587"/>
      <c r="DH8" s="587"/>
      <c r="DI8" s="587"/>
      <c r="DJ8" s="587"/>
      <c r="DK8" s="587"/>
      <c r="DL8" s="587"/>
      <c r="DM8" s="587"/>
      <c r="DN8" s="587"/>
      <c r="DO8" s="587"/>
      <c r="DP8" s="588"/>
      <c r="DQ8" s="592">
        <v>1512522</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16413</v>
      </c>
      <c r="S9" s="587"/>
      <c r="T9" s="587"/>
      <c r="U9" s="587"/>
      <c r="V9" s="587"/>
      <c r="W9" s="587"/>
      <c r="X9" s="587"/>
      <c r="Y9" s="588"/>
      <c r="Z9" s="639">
        <v>0.1</v>
      </c>
      <c r="AA9" s="639"/>
      <c r="AB9" s="639"/>
      <c r="AC9" s="639"/>
      <c r="AD9" s="640">
        <v>16413</v>
      </c>
      <c r="AE9" s="640"/>
      <c r="AF9" s="640"/>
      <c r="AG9" s="640"/>
      <c r="AH9" s="640"/>
      <c r="AI9" s="640"/>
      <c r="AJ9" s="640"/>
      <c r="AK9" s="640"/>
      <c r="AL9" s="609">
        <v>0.3</v>
      </c>
      <c r="AM9" s="641"/>
      <c r="AN9" s="641"/>
      <c r="AO9" s="642"/>
      <c r="AP9" s="583" t="s">
        <v>221</v>
      </c>
      <c r="AQ9" s="584"/>
      <c r="AR9" s="584"/>
      <c r="AS9" s="584"/>
      <c r="AT9" s="584"/>
      <c r="AU9" s="584"/>
      <c r="AV9" s="584"/>
      <c r="AW9" s="584"/>
      <c r="AX9" s="584"/>
      <c r="AY9" s="584"/>
      <c r="AZ9" s="584"/>
      <c r="BA9" s="584"/>
      <c r="BB9" s="584"/>
      <c r="BC9" s="584"/>
      <c r="BD9" s="584"/>
      <c r="BE9" s="584"/>
      <c r="BF9" s="585"/>
      <c r="BG9" s="586">
        <v>1739784</v>
      </c>
      <c r="BH9" s="587"/>
      <c r="BI9" s="587"/>
      <c r="BJ9" s="587"/>
      <c r="BK9" s="587"/>
      <c r="BL9" s="587"/>
      <c r="BM9" s="587"/>
      <c r="BN9" s="588"/>
      <c r="BO9" s="639">
        <v>37.6</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622132</v>
      </c>
      <c r="CS9" s="587"/>
      <c r="CT9" s="587"/>
      <c r="CU9" s="587"/>
      <c r="CV9" s="587"/>
      <c r="CW9" s="587"/>
      <c r="CX9" s="587"/>
      <c r="CY9" s="588"/>
      <c r="CZ9" s="639">
        <v>4.8</v>
      </c>
      <c r="DA9" s="639"/>
      <c r="DB9" s="639"/>
      <c r="DC9" s="639"/>
      <c r="DD9" s="592">
        <v>8057</v>
      </c>
      <c r="DE9" s="587"/>
      <c r="DF9" s="587"/>
      <c r="DG9" s="587"/>
      <c r="DH9" s="587"/>
      <c r="DI9" s="587"/>
      <c r="DJ9" s="587"/>
      <c r="DK9" s="587"/>
      <c r="DL9" s="587"/>
      <c r="DM9" s="587"/>
      <c r="DN9" s="587"/>
      <c r="DO9" s="587"/>
      <c r="DP9" s="588"/>
      <c r="DQ9" s="592">
        <v>541899</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291306</v>
      </c>
      <c r="S10" s="587"/>
      <c r="T10" s="587"/>
      <c r="U10" s="587"/>
      <c r="V10" s="587"/>
      <c r="W10" s="587"/>
      <c r="X10" s="587"/>
      <c r="Y10" s="588"/>
      <c r="Z10" s="639">
        <v>2.1</v>
      </c>
      <c r="AA10" s="639"/>
      <c r="AB10" s="639"/>
      <c r="AC10" s="639"/>
      <c r="AD10" s="640">
        <v>291306</v>
      </c>
      <c r="AE10" s="640"/>
      <c r="AF10" s="640"/>
      <c r="AG10" s="640"/>
      <c r="AH10" s="640"/>
      <c r="AI10" s="640"/>
      <c r="AJ10" s="640"/>
      <c r="AK10" s="640"/>
      <c r="AL10" s="609">
        <v>4.8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101470</v>
      </c>
      <c r="BH10" s="587"/>
      <c r="BI10" s="587"/>
      <c r="BJ10" s="587"/>
      <c r="BK10" s="587"/>
      <c r="BL10" s="587"/>
      <c r="BM10" s="587"/>
      <c r="BN10" s="588"/>
      <c r="BO10" s="639">
        <v>2.2000000000000002</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105845</v>
      </c>
      <c r="CS10" s="587"/>
      <c r="CT10" s="587"/>
      <c r="CU10" s="587"/>
      <c r="CV10" s="587"/>
      <c r="CW10" s="587"/>
      <c r="CX10" s="587"/>
      <c r="CY10" s="588"/>
      <c r="CZ10" s="639">
        <v>0.8</v>
      </c>
      <c r="DA10" s="639"/>
      <c r="DB10" s="639"/>
      <c r="DC10" s="639"/>
      <c r="DD10" s="592" t="s">
        <v>110</v>
      </c>
      <c r="DE10" s="587"/>
      <c r="DF10" s="587"/>
      <c r="DG10" s="587"/>
      <c r="DH10" s="587"/>
      <c r="DI10" s="587"/>
      <c r="DJ10" s="587"/>
      <c r="DK10" s="587"/>
      <c r="DL10" s="587"/>
      <c r="DM10" s="587"/>
      <c r="DN10" s="587"/>
      <c r="DO10" s="587"/>
      <c r="DP10" s="588"/>
      <c r="DQ10" s="592">
        <v>301</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v>22221</v>
      </c>
      <c r="S11" s="587"/>
      <c r="T11" s="587"/>
      <c r="U11" s="587"/>
      <c r="V11" s="587"/>
      <c r="W11" s="587"/>
      <c r="X11" s="587"/>
      <c r="Y11" s="588"/>
      <c r="Z11" s="639">
        <v>0.2</v>
      </c>
      <c r="AA11" s="639"/>
      <c r="AB11" s="639"/>
      <c r="AC11" s="639"/>
      <c r="AD11" s="640">
        <v>22221</v>
      </c>
      <c r="AE11" s="640"/>
      <c r="AF11" s="640"/>
      <c r="AG11" s="640"/>
      <c r="AH11" s="640"/>
      <c r="AI11" s="640"/>
      <c r="AJ11" s="640"/>
      <c r="AK11" s="640"/>
      <c r="AL11" s="609">
        <v>0.4</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280570</v>
      </c>
      <c r="BH11" s="587"/>
      <c r="BI11" s="587"/>
      <c r="BJ11" s="587"/>
      <c r="BK11" s="587"/>
      <c r="BL11" s="587"/>
      <c r="BM11" s="587"/>
      <c r="BN11" s="588"/>
      <c r="BO11" s="639">
        <v>6.1</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386998</v>
      </c>
      <c r="CS11" s="587"/>
      <c r="CT11" s="587"/>
      <c r="CU11" s="587"/>
      <c r="CV11" s="587"/>
      <c r="CW11" s="587"/>
      <c r="CX11" s="587"/>
      <c r="CY11" s="588"/>
      <c r="CZ11" s="639">
        <v>3</v>
      </c>
      <c r="DA11" s="639"/>
      <c r="DB11" s="639"/>
      <c r="DC11" s="639"/>
      <c r="DD11" s="592">
        <v>266340</v>
      </c>
      <c r="DE11" s="587"/>
      <c r="DF11" s="587"/>
      <c r="DG11" s="587"/>
      <c r="DH11" s="587"/>
      <c r="DI11" s="587"/>
      <c r="DJ11" s="587"/>
      <c r="DK11" s="587"/>
      <c r="DL11" s="587"/>
      <c r="DM11" s="587"/>
      <c r="DN11" s="587"/>
      <c r="DO11" s="587"/>
      <c r="DP11" s="588"/>
      <c r="DQ11" s="592">
        <v>114486</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2075800</v>
      </c>
      <c r="BH12" s="587"/>
      <c r="BI12" s="587"/>
      <c r="BJ12" s="587"/>
      <c r="BK12" s="587"/>
      <c r="BL12" s="587"/>
      <c r="BM12" s="587"/>
      <c r="BN12" s="588"/>
      <c r="BO12" s="639">
        <v>44.8</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94343</v>
      </c>
      <c r="CS12" s="587"/>
      <c r="CT12" s="587"/>
      <c r="CU12" s="587"/>
      <c r="CV12" s="587"/>
      <c r="CW12" s="587"/>
      <c r="CX12" s="587"/>
      <c r="CY12" s="588"/>
      <c r="CZ12" s="639">
        <v>0.7</v>
      </c>
      <c r="DA12" s="639"/>
      <c r="DB12" s="639"/>
      <c r="DC12" s="639"/>
      <c r="DD12" s="592" t="s">
        <v>110</v>
      </c>
      <c r="DE12" s="587"/>
      <c r="DF12" s="587"/>
      <c r="DG12" s="587"/>
      <c r="DH12" s="587"/>
      <c r="DI12" s="587"/>
      <c r="DJ12" s="587"/>
      <c r="DK12" s="587"/>
      <c r="DL12" s="587"/>
      <c r="DM12" s="587"/>
      <c r="DN12" s="587"/>
      <c r="DO12" s="587"/>
      <c r="DP12" s="588"/>
      <c r="DQ12" s="592">
        <v>18131</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35960</v>
      </c>
      <c r="S13" s="587"/>
      <c r="T13" s="587"/>
      <c r="U13" s="587"/>
      <c r="V13" s="587"/>
      <c r="W13" s="587"/>
      <c r="X13" s="587"/>
      <c r="Y13" s="588"/>
      <c r="Z13" s="639">
        <v>0.3</v>
      </c>
      <c r="AA13" s="639"/>
      <c r="AB13" s="639"/>
      <c r="AC13" s="639"/>
      <c r="AD13" s="640">
        <v>35960</v>
      </c>
      <c r="AE13" s="640"/>
      <c r="AF13" s="640"/>
      <c r="AG13" s="640"/>
      <c r="AH13" s="640"/>
      <c r="AI13" s="640"/>
      <c r="AJ13" s="640"/>
      <c r="AK13" s="640"/>
      <c r="AL13" s="609">
        <v>0.6</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2075798</v>
      </c>
      <c r="BH13" s="587"/>
      <c r="BI13" s="587"/>
      <c r="BJ13" s="587"/>
      <c r="BK13" s="587"/>
      <c r="BL13" s="587"/>
      <c r="BM13" s="587"/>
      <c r="BN13" s="588"/>
      <c r="BO13" s="639">
        <v>44.8</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1795415</v>
      </c>
      <c r="CS13" s="587"/>
      <c r="CT13" s="587"/>
      <c r="CU13" s="587"/>
      <c r="CV13" s="587"/>
      <c r="CW13" s="587"/>
      <c r="CX13" s="587"/>
      <c r="CY13" s="588"/>
      <c r="CZ13" s="639">
        <v>13.8</v>
      </c>
      <c r="DA13" s="639"/>
      <c r="DB13" s="639"/>
      <c r="DC13" s="639"/>
      <c r="DD13" s="592">
        <v>884001</v>
      </c>
      <c r="DE13" s="587"/>
      <c r="DF13" s="587"/>
      <c r="DG13" s="587"/>
      <c r="DH13" s="587"/>
      <c r="DI13" s="587"/>
      <c r="DJ13" s="587"/>
      <c r="DK13" s="587"/>
      <c r="DL13" s="587"/>
      <c r="DM13" s="587"/>
      <c r="DN13" s="587"/>
      <c r="DO13" s="587"/>
      <c r="DP13" s="588"/>
      <c r="DQ13" s="592">
        <v>646287</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61340</v>
      </c>
      <c r="BH14" s="587"/>
      <c r="BI14" s="587"/>
      <c r="BJ14" s="587"/>
      <c r="BK14" s="587"/>
      <c r="BL14" s="587"/>
      <c r="BM14" s="587"/>
      <c r="BN14" s="588"/>
      <c r="BO14" s="639">
        <v>1.3</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961501</v>
      </c>
      <c r="CS14" s="587"/>
      <c r="CT14" s="587"/>
      <c r="CU14" s="587"/>
      <c r="CV14" s="587"/>
      <c r="CW14" s="587"/>
      <c r="CX14" s="587"/>
      <c r="CY14" s="588"/>
      <c r="CZ14" s="639">
        <v>7.4</v>
      </c>
      <c r="DA14" s="639"/>
      <c r="DB14" s="639"/>
      <c r="DC14" s="639"/>
      <c r="DD14" s="592">
        <v>544720</v>
      </c>
      <c r="DE14" s="587"/>
      <c r="DF14" s="587"/>
      <c r="DG14" s="587"/>
      <c r="DH14" s="587"/>
      <c r="DI14" s="587"/>
      <c r="DJ14" s="587"/>
      <c r="DK14" s="587"/>
      <c r="DL14" s="587"/>
      <c r="DM14" s="587"/>
      <c r="DN14" s="587"/>
      <c r="DO14" s="587"/>
      <c r="DP14" s="588"/>
      <c r="DQ14" s="592">
        <v>550361</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34743</v>
      </c>
      <c r="S15" s="587"/>
      <c r="T15" s="587"/>
      <c r="U15" s="587"/>
      <c r="V15" s="587"/>
      <c r="W15" s="587"/>
      <c r="X15" s="587"/>
      <c r="Y15" s="588"/>
      <c r="Z15" s="639">
        <v>0.2</v>
      </c>
      <c r="AA15" s="639"/>
      <c r="AB15" s="639"/>
      <c r="AC15" s="639"/>
      <c r="AD15" s="640">
        <v>34743</v>
      </c>
      <c r="AE15" s="640"/>
      <c r="AF15" s="640"/>
      <c r="AG15" s="640"/>
      <c r="AH15" s="640"/>
      <c r="AI15" s="640"/>
      <c r="AJ15" s="640"/>
      <c r="AK15" s="640"/>
      <c r="AL15" s="609">
        <v>0.6</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319501</v>
      </c>
      <c r="BH15" s="587"/>
      <c r="BI15" s="587"/>
      <c r="BJ15" s="587"/>
      <c r="BK15" s="587"/>
      <c r="BL15" s="587"/>
      <c r="BM15" s="587"/>
      <c r="BN15" s="588"/>
      <c r="BO15" s="639">
        <v>6.9</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1503423</v>
      </c>
      <c r="CS15" s="587"/>
      <c r="CT15" s="587"/>
      <c r="CU15" s="587"/>
      <c r="CV15" s="587"/>
      <c r="CW15" s="587"/>
      <c r="CX15" s="587"/>
      <c r="CY15" s="588"/>
      <c r="CZ15" s="639">
        <v>11.5</v>
      </c>
      <c r="DA15" s="639"/>
      <c r="DB15" s="639"/>
      <c r="DC15" s="639"/>
      <c r="DD15" s="592">
        <v>311100</v>
      </c>
      <c r="DE15" s="587"/>
      <c r="DF15" s="587"/>
      <c r="DG15" s="587"/>
      <c r="DH15" s="587"/>
      <c r="DI15" s="587"/>
      <c r="DJ15" s="587"/>
      <c r="DK15" s="587"/>
      <c r="DL15" s="587"/>
      <c r="DM15" s="587"/>
      <c r="DN15" s="587"/>
      <c r="DO15" s="587"/>
      <c r="DP15" s="588"/>
      <c r="DQ15" s="592">
        <v>1053697</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1728770</v>
      </c>
      <c r="S16" s="587"/>
      <c r="T16" s="587"/>
      <c r="U16" s="587"/>
      <c r="V16" s="587"/>
      <c r="W16" s="587"/>
      <c r="X16" s="587"/>
      <c r="Y16" s="588"/>
      <c r="Z16" s="639">
        <v>12.3</v>
      </c>
      <c r="AA16" s="639"/>
      <c r="AB16" s="639"/>
      <c r="AC16" s="639"/>
      <c r="AD16" s="640">
        <v>844046</v>
      </c>
      <c r="AE16" s="640"/>
      <c r="AF16" s="640"/>
      <c r="AG16" s="640"/>
      <c r="AH16" s="640"/>
      <c r="AI16" s="640"/>
      <c r="AJ16" s="640"/>
      <c r="AK16" s="640"/>
      <c r="AL16" s="609">
        <v>14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91818</v>
      </c>
      <c r="CS16" s="587"/>
      <c r="CT16" s="587"/>
      <c r="CU16" s="587"/>
      <c r="CV16" s="587"/>
      <c r="CW16" s="587"/>
      <c r="CX16" s="587"/>
      <c r="CY16" s="588"/>
      <c r="CZ16" s="639">
        <v>0.7</v>
      </c>
      <c r="DA16" s="639"/>
      <c r="DB16" s="639"/>
      <c r="DC16" s="639"/>
      <c r="DD16" s="592" t="s">
        <v>110</v>
      </c>
      <c r="DE16" s="587"/>
      <c r="DF16" s="587"/>
      <c r="DG16" s="587"/>
      <c r="DH16" s="587"/>
      <c r="DI16" s="587"/>
      <c r="DJ16" s="587"/>
      <c r="DK16" s="587"/>
      <c r="DL16" s="587"/>
      <c r="DM16" s="587"/>
      <c r="DN16" s="587"/>
      <c r="DO16" s="587"/>
      <c r="DP16" s="588"/>
      <c r="DQ16" s="592">
        <v>34955</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844046</v>
      </c>
      <c r="S17" s="587"/>
      <c r="T17" s="587"/>
      <c r="U17" s="587"/>
      <c r="V17" s="587"/>
      <c r="W17" s="587"/>
      <c r="X17" s="587"/>
      <c r="Y17" s="588"/>
      <c r="Z17" s="639">
        <v>6</v>
      </c>
      <c r="AA17" s="639"/>
      <c r="AB17" s="639"/>
      <c r="AC17" s="639"/>
      <c r="AD17" s="640">
        <v>844046</v>
      </c>
      <c r="AE17" s="640"/>
      <c r="AF17" s="640"/>
      <c r="AG17" s="640"/>
      <c r="AH17" s="640"/>
      <c r="AI17" s="640"/>
      <c r="AJ17" s="640"/>
      <c r="AK17" s="640"/>
      <c r="AL17" s="609">
        <v>14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1280286</v>
      </c>
      <c r="CS17" s="587"/>
      <c r="CT17" s="587"/>
      <c r="CU17" s="587"/>
      <c r="CV17" s="587"/>
      <c r="CW17" s="587"/>
      <c r="CX17" s="587"/>
      <c r="CY17" s="588"/>
      <c r="CZ17" s="639">
        <v>9.8000000000000007</v>
      </c>
      <c r="DA17" s="639"/>
      <c r="DB17" s="639"/>
      <c r="DC17" s="639"/>
      <c r="DD17" s="592" t="s">
        <v>110</v>
      </c>
      <c r="DE17" s="587"/>
      <c r="DF17" s="587"/>
      <c r="DG17" s="587"/>
      <c r="DH17" s="587"/>
      <c r="DI17" s="587"/>
      <c r="DJ17" s="587"/>
      <c r="DK17" s="587"/>
      <c r="DL17" s="587"/>
      <c r="DM17" s="587"/>
      <c r="DN17" s="587"/>
      <c r="DO17" s="587"/>
      <c r="DP17" s="588"/>
      <c r="DQ17" s="592">
        <v>1248985</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199478</v>
      </c>
      <c r="S18" s="587"/>
      <c r="T18" s="587"/>
      <c r="U18" s="587"/>
      <c r="V18" s="587"/>
      <c r="W18" s="587"/>
      <c r="X18" s="587"/>
      <c r="Y18" s="588"/>
      <c r="Z18" s="639">
        <v>1.4</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685246</v>
      </c>
      <c r="S19" s="587"/>
      <c r="T19" s="587"/>
      <c r="U19" s="587"/>
      <c r="V19" s="587"/>
      <c r="W19" s="587"/>
      <c r="X19" s="587"/>
      <c r="Y19" s="588"/>
      <c r="Z19" s="639">
        <v>4.9000000000000004</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91</v>
      </c>
      <c r="BH19" s="587"/>
      <c r="BI19" s="587"/>
      <c r="BJ19" s="587"/>
      <c r="BK19" s="587"/>
      <c r="BL19" s="587"/>
      <c r="BM19" s="587"/>
      <c r="BN19" s="588"/>
      <c r="BO19" s="639">
        <v>0</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6872531</v>
      </c>
      <c r="S20" s="587"/>
      <c r="T20" s="587"/>
      <c r="U20" s="587"/>
      <c r="V20" s="587"/>
      <c r="W20" s="587"/>
      <c r="X20" s="587"/>
      <c r="Y20" s="588"/>
      <c r="Z20" s="639">
        <v>48.9</v>
      </c>
      <c r="AA20" s="639"/>
      <c r="AB20" s="639"/>
      <c r="AC20" s="639"/>
      <c r="AD20" s="640">
        <v>5987807</v>
      </c>
      <c r="AE20" s="640"/>
      <c r="AF20" s="640"/>
      <c r="AG20" s="640"/>
      <c r="AH20" s="640"/>
      <c r="AI20" s="640"/>
      <c r="AJ20" s="640"/>
      <c r="AK20" s="640"/>
      <c r="AL20" s="609">
        <v>99.6</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91</v>
      </c>
      <c r="BH20" s="587"/>
      <c r="BI20" s="587"/>
      <c r="BJ20" s="587"/>
      <c r="BK20" s="587"/>
      <c r="BL20" s="587"/>
      <c r="BM20" s="587"/>
      <c r="BN20" s="588"/>
      <c r="BO20" s="639">
        <v>0</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13035075</v>
      </c>
      <c r="CS20" s="587"/>
      <c r="CT20" s="587"/>
      <c r="CU20" s="587"/>
      <c r="CV20" s="587"/>
      <c r="CW20" s="587"/>
      <c r="CX20" s="587"/>
      <c r="CY20" s="588"/>
      <c r="CZ20" s="639">
        <v>100</v>
      </c>
      <c r="DA20" s="639"/>
      <c r="DB20" s="639"/>
      <c r="DC20" s="639"/>
      <c r="DD20" s="592">
        <v>2050452</v>
      </c>
      <c r="DE20" s="587"/>
      <c r="DF20" s="587"/>
      <c r="DG20" s="587"/>
      <c r="DH20" s="587"/>
      <c r="DI20" s="587"/>
      <c r="DJ20" s="587"/>
      <c r="DK20" s="587"/>
      <c r="DL20" s="587"/>
      <c r="DM20" s="587"/>
      <c r="DN20" s="587"/>
      <c r="DO20" s="587"/>
      <c r="DP20" s="588"/>
      <c r="DQ20" s="592">
        <v>7375874</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5993</v>
      </c>
      <c r="S21" s="587"/>
      <c r="T21" s="587"/>
      <c r="U21" s="587"/>
      <c r="V21" s="587"/>
      <c r="W21" s="587"/>
      <c r="X21" s="587"/>
      <c r="Y21" s="588"/>
      <c r="Z21" s="639">
        <v>0</v>
      </c>
      <c r="AA21" s="639"/>
      <c r="AB21" s="639"/>
      <c r="AC21" s="639"/>
      <c r="AD21" s="640">
        <v>5993</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v>91</v>
      </c>
      <c r="BH21" s="587"/>
      <c r="BI21" s="587"/>
      <c r="BJ21" s="587"/>
      <c r="BK21" s="587"/>
      <c r="BL21" s="587"/>
      <c r="BM21" s="587"/>
      <c r="BN21" s="588"/>
      <c r="BO21" s="639">
        <v>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137005</v>
      </c>
      <c r="S22" s="587"/>
      <c r="T22" s="587"/>
      <c r="U22" s="587"/>
      <c r="V22" s="587"/>
      <c r="W22" s="587"/>
      <c r="X22" s="587"/>
      <c r="Y22" s="588"/>
      <c r="Z22" s="639">
        <v>1</v>
      </c>
      <c r="AA22" s="639"/>
      <c r="AB22" s="639"/>
      <c r="AC22" s="639"/>
      <c r="AD22" s="640" t="s">
        <v>110</v>
      </c>
      <c r="AE22" s="640"/>
      <c r="AF22" s="640"/>
      <c r="AG22" s="640"/>
      <c r="AH22" s="640"/>
      <c r="AI22" s="640"/>
      <c r="AJ22" s="640"/>
      <c r="AK22" s="640"/>
      <c r="AL22" s="609" t="s">
        <v>110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153414</v>
      </c>
      <c r="S23" s="587"/>
      <c r="T23" s="587"/>
      <c r="U23" s="587"/>
      <c r="V23" s="587"/>
      <c r="W23" s="587"/>
      <c r="X23" s="587"/>
      <c r="Y23" s="588"/>
      <c r="Z23" s="639">
        <v>1.1000000000000001</v>
      </c>
      <c r="AA23" s="639"/>
      <c r="AB23" s="639"/>
      <c r="AC23" s="639"/>
      <c r="AD23" s="640">
        <v>5603</v>
      </c>
      <c r="AE23" s="640"/>
      <c r="AF23" s="640"/>
      <c r="AG23" s="640"/>
      <c r="AH23" s="640"/>
      <c r="AI23" s="640"/>
      <c r="AJ23" s="640"/>
      <c r="AK23" s="640"/>
      <c r="AL23" s="609">
        <v>0.1</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67022</v>
      </c>
      <c r="S24" s="587"/>
      <c r="T24" s="587"/>
      <c r="U24" s="587"/>
      <c r="V24" s="587"/>
      <c r="W24" s="587"/>
      <c r="X24" s="587"/>
      <c r="Y24" s="588"/>
      <c r="Z24" s="639">
        <v>0.5</v>
      </c>
      <c r="AA24" s="639"/>
      <c r="AB24" s="639"/>
      <c r="AC24" s="639"/>
      <c r="AD24" s="640" t="s">
        <v>110</v>
      </c>
      <c r="AE24" s="640"/>
      <c r="AF24" s="640"/>
      <c r="AG24" s="640"/>
      <c r="AH24" s="640"/>
      <c r="AI24" s="640"/>
      <c r="AJ24" s="640"/>
      <c r="AK24" s="640"/>
      <c r="AL24" s="609" t="s">
        <v>110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4878780</v>
      </c>
      <c r="CS24" s="637"/>
      <c r="CT24" s="637"/>
      <c r="CU24" s="637"/>
      <c r="CV24" s="637"/>
      <c r="CW24" s="637"/>
      <c r="CX24" s="637"/>
      <c r="CY24" s="684"/>
      <c r="CZ24" s="688">
        <v>37.4</v>
      </c>
      <c r="DA24" s="689"/>
      <c r="DB24" s="689"/>
      <c r="DC24" s="690"/>
      <c r="DD24" s="683">
        <v>3432778</v>
      </c>
      <c r="DE24" s="637"/>
      <c r="DF24" s="637"/>
      <c r="DG24" s="637"/>
      <c r="DH24" s="637"/>
      <c r="DI24" s="637"/>
      <c r="DJ24" s="637"/>
      <c r="DK24" s="684"/>
      <c r="DL24" s="683">
        <v>3417028</v>
      </c>
      <c r="DM24" s="637"/>
      <c r="DN24" s="637"/>
      <c r="DO24" s="637"/>
      <c r="DP24" s="637"/>
      <c r="DQ24" s="637"/>
      <c r="DR24" s="637"/>
      <c r="DS24" s="637"/>
      <c r="DT24" s="637"/>
      <c r="DU24" s="637"/>
      <c r="DV24" s="684"/>
      <c r="DW24" s="685">
        <v>52.5</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2470651</v>
      </c>
      <c r="S25" s="587"/>
      <c r="T25" s="587"/>
      <c r="U25" s="587"/>
      <c r="V25" s="587"/>
      <c r="W25" s="587"/>
      <c r="X25" s="587"/>
      <c r="Y25" s="588"/>
      <c r="Z25" s="639">
        <v>17.600000000000001</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1801776</v>
      </c>
      <c r="CS25" s="605"/>
      <c r="CT25" s="605"/>
      <c r="CU25" s="605"/>
      <c r="CV25" s="605"/>
      <c r="CW25" s="605"/>
      <c r="CX25" s="605"/>
      <c r="CY25" s="606"/>
      <c r="CZ25" s="589">
        <v>13.8</v>
      </c>
      <c r="DA25" s="607"/>
      <c r="DB25" s="607"/>
      <c r="DC25" s="608"/>
      <c r="DD25" s="592">
        <v>1630120</v>
      </c>
      <c r="DE25" s="605"/>
      <c r="DF25" s="605"/>
      <c r="DG25" s="605"/>
      <c r="DH25" s="605"/>
      <c r="DI25" s="605"/>
      <c r="DJ25" s="605"/>
      <c r="DK25" s="606"/>
      <c r="DL25" s="592">
        <v>1614502</v>
      </c>
      <c r="DM25" s="605"/>
      <c r="DN25" s="605"/>
      <c r="DO25" s="605"/>
      <c r="DP25" s="605"/>
      <c r="DQ25" s="605"/>
      <c r="DR25" s="605"/>
      <c r="DS25" s="605"/>
      <c r="DT25" s="605"/>
      <c r="DU25" s="605"/>
      <c r="DV25" s="606"/>
      <c r="DW25" s="609">
        <v>24.8</v>
      </c>
      <c r="DX25" s="610"/>
      <c r="DY25" s="610"/>
      <c r="DZ25" s="610"/>
      <c r="EA25" s="610"/>
      <c r="EB25" s="610"/>
      <c r="EC25" s="611"/>
    </row>
    <row r="26" spans="2:133" ht="11.25" customHeight="1" x14ac:dyDescent="0.15">
      <c r="B26" s="677" t="s">
        <v>274</v>
      </c>
      <c r="C26" s="678"/>
      <c r="D26" s="678"/>
      <c r="E26" s="678"/>
      <c r="F26" s="678"/>
      <c r="G26" s="678"/>
      <c r="H26" s="678"/>
      <c r="I26" s="678"/>
      <c r="J26" s="678"/>
      <c r="K26" s="678"/>
      <c r="L26" s="678"/>
      <c r="M26" s="678"/>
      <c r="N26" s="678"/>
      <c r="O26" s="678"/>
      <c r="P26" s="678"/>
      <c r="Q26" s="679"/>
      <c r="R26" s="586">
        <v>379</v>
      </c>
      <c r="S26" s="587"/>
      <c r="T26" s="587"/>
      <c r="U26" s="587"/>
      <c r="V26" s="587"/>
      <c r="W26" s="587"/>
      <c r="X26" s="587"/>
      <c r="Y26" s="588"/>
      <c r="Z26" s="639">
        <v>0</v>
      </c>
      <c r="AA26" s="639"/>
      <c r="AB26" s="639"/>
      <c r="AC26" s="639"/>
      <c r="AD26" s="640">
        <v>379</v>
      </c>
      <c r="AE26" s="640"/>
      <c r="AF26" s="640"/>
      <c r="AG26" s="640"/>
      <c r="AH26" s="640"/>
      <c r="AI26" s="640"/>
      <c r="AJ26" s="640"/>
      <c r="AK26" s="640"/>
      <c r="AL26" s="609">
        <v>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1121106</v>
      </c>
      <c r="CS26" s="587"/>
      <c r="CT26" s="587"/>
      <c r="CU26" s="587"/>
      <c r="CV26" s="587"/>
      <c r="CW26" s="587"/>
      <c r="CX26" s="587"/>
      <c r="CY26" s="588"/>
      <c r="CZ26" s="589">
        <v>8.6</v>
      </c>
      <c r="DA26" s="607"/>
      <c r="DB26" s="607"/>
      <c r="DC26" s="608"/>
      <c r="DD26" s="592">
        <v>968354</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755971</v>
      </c>
      <c r="S27" s="587"/>
      <c r="T27" s="587"/>
      <c r="U27" s="587"/>
      <c r="V27" s="587"/>
      <c r="W27" s="587"/>
      <c r="X27" s="587"/>
      <c r="Y27" s="588"/>
      <c r="Z27" s="639">
        <v>5.4</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4628926</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1796718</v>
      </c>
      <c r="CS27" s="605"/>
      <c r="CT27" s="605"/>
      <c r="CU27" s="605"/>
      <c r="CV27" s="605"/>
      <c r="CW27" s="605"/>
      <c r="CX27" s="605"/>
      <c r="CY27" s="606"/>
      <c r="CZ27" s="589">
        <v>13.8</v>
      </c>
      <c r="DA27" s="607"/>
      <c r="DB27" s="607"/>
      <c r="DC27" s="608"/>
      <c r="DD27" s="592">
        <v>553673</v>
      </c>
      <c r="DE27" s="605"/>
      <c r="DF27" s="605"/>
      <c r="DG27" s="605"/>
      <c r="DH27" s="605"/>
      <c r="DI27" s="605"/>
      <c r="DJ27" s="605"/>
      <c r="DK27" s="606"/>
      <c r="DL27" s="592">
        <v>553541</v>
      </c>
      <c r="DM27" s="605"/>
      <c r="DN27" s="605"/>
      <c r="DO27" s="605"/>
      <c r="DP27" s="605"/>
      <c r="DQ27" s="605"/>
      <c r="DR27" s="605"/>
      <c r="DS27" s="605"/>
      <c r="DT27" s="605"/>
      <c r="DU27" s="605"/>
      <c r="DV27" s="606"/>
      <c r="DW27" s="609">
        <v>8.5</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21998</v>
      </c>
      <c r="S28" s="587"/>
      <c r="T28" s="587"/>
      <c r="U28" s="587"/>
      <c r="V28" s="587"/>
      <c r="W28" s="587"/>
      <c r="X28" s="587"/>
      <c r="Y28" s="588"/>
      <c r="Z28" s="639">
        <v>0.2</v>
      </c>
      <c r="AA28" s="639"/>
      <c r="AB28" s="639"/>
      <c r="AC28" s="639"/>
      <c r="AD28" s="640">
        <v>8401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1280286</v>
      </c>
      <c r="CS28" s="587"/>
      <c r="CT28" s="587"/>
      <c r="CU28" s="587"/>
      <c r="CV28" s="587"/>
      <c r="CW28" s="587"/>
      <c r="CX28" s="587"/>
      <c r="CY28" s="588"/>
      <c r="CZ28" s="589">
        <v>9.8000000000000007</v>
      </c>
      <c r="DA28" s="607"/>
      <c r="DB28" s="607"/>
      <c r="DC28" s="608"/>
      <c r="DD28" s="592">
        <v>1248985</v>
      </c>
      <c r="DE28" s="587"/>
      <c r="DF28" s="587"/>
      <c r="DG28" s="587"/>
      <c r="DH28" s="587"/>
      <c r="DI28" s="587"/>
      <c r="DJ28" s="587"/>
      <c r="DK28" s="588"/>
      <c r="DL28" s="592">
        <v>1248985</v>
      </c>
      <c r="DM28" s="587"/>
      <c r="DN28" s="587"/>
      <c r="DO28" s="587"/>
      <c r="DP28" s="587"/>
      <c r="DQ28" s="587"/>
      <c r="DR28" s="587"/>
      <c r="DS28" s="587"/>
      <c r="DT28" s="587"/>
      <c r="DU28" s="587"/>
      <c r="DV28" s="588"/>
      <c r="DW28" s="609">
        <v>19.2</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2764</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74"/>
      <c r="BI29" s="674"/>
      <c r="BJ29" s="674"/>
      <c r="BK29" s="674"/>
      <c r="BL29" s="674"/>
      <c r="BM29" s="674"/>
      <c r="BN29" s="674"/>
      <c r="BO29" s="674"/>
      <c r="BP29" s="674"/>
      <c r="BQ29" s="675"/>
      <c r="BR29" s="646" t="s">
        <v>284</v>
      </c>
      <c r="BS29" s="674"/>
      <c r="BT29" s="674"/>
      <c r="BU29" s="674"/>
      <c r="BV29" s="674"/>
      <c r="BW29" s="674"/>
      <c r="BX29" s="674"/>
      <c r="BY29" s="674"/>
      <c r="BZ29" s="674"/>
      <c r="CA29" s="674"/>
      <c r="CB29" s="675"/>
      <c r="CD29" s="656" t="s">
        <v>285</v>
      </c>
      <c r="CE29" s="657"/>
      <c r="CF29" s="623" t="s">
        <v>286</v>
      </c>
      <c r="CG29" s="620"/>
      <c r="CH29" s="620"/>
      <c r="CI29" s="620"/>
      <c r="CJ29" s="620"/>
      <c r="CK29" s="620"/>
      <c r="CL29" s="620"/>
      <c r="CM29" s="620"/>
      <c r="CN29" s="620"/>
      <c r="CO29" s="620"/>
      <c r="CP29" s="620"/>
      <c r="CQ29" s="621"/>
      <c r="CR29" s="586">
        <v>1280286</v>
      </c>
      <c r="CS29" s="605"/>
      <c r="CT29" s="605"/>
      <c r="CU29" s="605"/>
      <c r="CV29" s="605"/>
      <c r="CW29" s="605"/>
      <c r="CX29" s="605"/>
      <c r="CY29" s="606"/>
      <c r="CZ29" s="589">
        <v>9.8000000000000007</v>
      </c>
      <c r="DA29" s="607"/>
      <c r="DB29" s="607"/>
      <c r="DC29" s="608"/>
      <c r="DD29" s="592">
        <v>1248985</v>
      </c>
      <c r="DE29" s="605"/>
      <c r="DF29" s="605"/>
      <c r="DG29" s="605"/>
      <c r="DH29" s="605"/>
      <c r="DI29" s="605"/>
      <c r="DJ29" s="605"/>
      <c r="DK29" s="606"/>
      <c r="DL29" s="592">
        <v>1248985</v>
      </c>
      <c r="DM29" s="605"/>
      <c r="DN29" s="605"/>
      <c r="DO29" s="605"/>
      <c r="DP29" s="605"/>
      <c r="DQ29" s="605"/>
      <c r="DR29" s="605"/>
      <c r="DS29" s="605"/>
      <c r="DT29" s="605"/>
      <c r="DU29" s="605"/>
      <c r="DV29" s="606"/>
      <c r="DW29" s="609">
        <v>19.2</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2014712</v>
      </c>
      <c r="S30" s="587"/>
      <c r="T30" s="587"/>
      <c r="U30" s="587"/>
      <c r="V30" s="587"/>
      <c r="W30" s="587"/>
      <c r="X30" s="587"/>
      <c r="Y30" s="588"/>
      <c r="Z30" s="639">
        <v>14.3</v>
      </c>
      <c r="AA30" s="639"/>
      <c r="AB30" s="639"/>
      <c r="AC30" s="639"/>
      <c r="AD30" s="640" t="s">
        <v>110</v>
      </c>
      <c r="AE30" s="640"/>
      <c r="AF30" s="640"/>
      <c r="AG30" s="640"/>
      <c r="AH30" s="640"/>
      <c r="AI30" s="640"/>
      <c r="AJ30" s="640"/>
      <c r="AK30" s="640"/>
      <c r="AL30" s="609" t="s">
        <v>110</v>
      </c>
      <c r="AM30" s="641"/>
      <c r="AN30" s="641"/>
      <c r="AO30" s="642"/>
      <c r="AP30" s="662" t="s">
        <v>288</v>
      </c>
      <c r="AQ30" s="663"/>
      <c r="AR30" s="663"/>
      <c r="AS30" s="663"/>
      <c r="AT30" s="668" t="s">
        <v>289</v>
      </c>
      <c r="AU30" s="182"/>
      <c r="AV30" s="182"/>
      <c r="AW30" s="182"/>
      <c r="AX30" s="671" t="s">
        <v>168</v>
      </c>
      <c r="AY30" s="672"/>
      <c r="AZ30" s="672"/>
      <c r="BA30" s="672"/>
      <c r="BB30" s="672"/>
      <c r="BC30" s="672"/>
      <c r="BD30" s="672"/>
      <c r="BE30" s="672"/>
      <c r="BF30" s="673"/>
      <c r="BG30" s="652">
        <v>98.9</v>
      </c>
      <c r="BH30" s="653"/>
      <c r="BI30" s="653"/>
      <c r="BJ30" s="653"/>
      <c r="BK30" s="653"/>
      <c r="BL30" s="653"/>
      <c r="BM30" s="654">
        <v>94.8</v>
      </c>
      <c r="BN30" s="653"/>
      <c r="BO30" s="653"/>
      <c r="BP30" s="653"/>
      <c r="BQ30" s="655"/>
      <c r="BR30" s="652">
        <v>98.7</v>
      </c>
      <c r="BS30" s="653"/>
      <c r="BT30" s="653"/>
      <c r="BU30" s="653"/>
      <c r="BV30" s="653"/>
      <c r="BW30" s="653"/>
      <c r="BX30" s="654">
        <v>93.2</v>
      </c>
      <c r="BY30" s="653"/>
      <c r="BZ30" s="653"/>
      <c r="CA30" s="653"/>
      <c r="CB30" s="655"/>
      <c r="CD30" s="658"/>
      <c r="CE30" s="659"/>
      <c r="CF30" s="623" t="s">
        <v>290</v>
      </c>
      <c r="CG30" s="620"/>
      <c r="CH30" s="620"/>
      <c r="CI30" s="620"/>
      <c r="CJ30" s="620"/>
      <c r="CK30" s="620"/>
      <c r="CL30" s="620"/>
      <c r="CM30" s="620"/>
      <c r="CN30" s="620"/>
      <c r="CO30" s="620"/>
      <c r="CP30" s="620"/>
      <c r="CQ30" s="621"/>
      <c r="CR30" s="586">
        <v>1091630</v>
      </c>
      <c r="CS30" s="587"/>
      <c r="CT30" s="587"/>
      <c r="CU30" s="587"/>
      <c r="CV30" s="587"/>
      <c r="CW30" s="587"/>
      <c r="CX30" s="587"/>
      <c r="CY30" s="588"/>
      <c r="CZ30" s="589">
        <v>8.4</v>
      </c>
      <c r="DA30" s="607"/>
      <c r="DB30" s="607"/>
      <c r="DC30" s="608"/>
      <c r="DD30" s="592">
        <v>1060329</v>
      </c>
      <c r="DE30" s="587"/>
      <c r="DF30" s="587"/>
      <c r="DG30" s="587"/>
      <c r="DH30" s="587"/>
      <c r="DI30" s="587"/>
      <c r="DJ30" s="587"/>
      <c r="DK30" s="588"/>
      <c r="DL30" s="592">
        <v>1060329</v>
      </c>
      <c r="DM30" s="587"/>
      <c r="DN30" s="587"/>
      <c r="DO30" s="587"/>
      <c r="DP30" s="587"/>
      <c r="DQ30" s="587"/>
      <c r="DR30" s="587"/>
      <c r="DS30" s="587"/>
      <c r="DT30" s="587"/>
      <c r="DU30" s="587"/>
      <c r="DV30" s="588"/>
      <c r="DW30" s="609">
        <v>16.3</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350047</v>
      </c>
      <c r="S31" s="587"/>
      <c r="T31" s="587"/>
      <c r="U31" s="587"/>
      <c r="V31" s="587"/>
      <c r="W31" s="587"/>
      <c r="X31" s="587"/>
      <c r="Y31" s="588"/>
      <c r="Z31" s="639">
        <v>2.5</v>
      </c>
      <c r="AA31" s="639"/>
      <c r="AB31" s="639"/>
      <c r="AC31" s="639"/>
      <c r="AD31" s="640" t="s">
        <v>110</v>
      </c>
      <c r="AE31" s="640"/>
      <c r="AF31" s="640"/>
      <c r="AG31" s="640"/>
      <c r="AH31" s="640"/>
      <c r="AI31" s="640"/>
      <c r="AJ31" s="640"/>
      <c r="AK31" s="640"/>
      <c r="AL31" s="609" t="s">
        <v>110</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99.2</v>
      </c>
      <c r="BH31" s="605"/>
      <c r="BI31" s="605"/>
      <c r="BJ31" s="605"/>
      <c r="BK31" s="605"/>
      <c r="BL31" s="605"/>
      <c r="BM31" s="641">
        <v>95.5</v>
      </c>
      <c r="BN31" s="651"/>
      <c r="BO31" s="651"/>
      <c r="BP31" s="651"/>
      <c r="BQ31" s="615"/>
      <c r="BR31" s="650">
        <v>98.7</v>
      </c>
      <c r="BS31" s="605"/>
      <c r="BT31" s="605"/>
      <c r="BU31" s="605"/>
      <c r="BV31" s="605"/>
      <c r="BW31" s="605"/>
      <c r="BX31" s="641">
        <v>93.8</v>
      </c>
      <c r="BY31" s="651"/>
      <c r="BZ31" s="651"/>
      <c r="CA31" s="651"/>
      <c r="CB31" s="615"/>
      <c r="CD31" s="658"/>
      <c r="CE31" s="659"/>
      <c r="CF31" s="623" t="s">
        <v>294</v>
      </c>
      <c r="CG31" s="620"/>
      <c r="CH31" s="620"/>
      <c r="CI31" s="620"/>
      <c r="CJ31" s="620"/>
      <c r="CK31" s="620"/>
      <c r="CL31" s="620"/>
      <c r="CM31" s="620"/>
      <c r="CN31" s="620"/>
      <c r="CO31" s="620"/>
      <c r="CP31" s="620"/>
      <c r="CQ31" s="621"/>
      <c r="CR31" s="586">
        <v>188656</v>
      </c>
      <c r="CS31" s="605"/>
      <c r="CT31" s="605"/>
      <c r="CU31" s="605"/>
      <c r="CV31" s="605"/>
      <c r="CW31" s="605"/>
      <c r="CX31" s="605"/>
      <c r="CY31" s="606"/>
      <c r="CZ31" s="589">
        <v>1.4</v>
      </c>
      <c r="DA31" s="607"/>
      <c r="DB31" s="607"/>
      <c r="DC31" s="608"/>
      <c r="DD31" s="592">
        <v>188656</v>
      </c>
      <c r="DE31" s="605"/>
      <c r="DF31" s="605"/>
      <c r="DG31" s="605"/>
      <c r="DH31" s="605"/>
      <c r="DI31" s="605"/>
      <c r="DJ31" s="605"/>
      <c r="DK31" s="606"/>
      <c r="DL31" s="592">
        <v>188656</v>
      </c>
      <c r="DM31" s="605"/>
      <c r="DN31" s="605"/>
      <c r="DO31" s="605"/>
      <c r="DP31" s="605"/>
      <c r="DQ31" s="605"/>
      <c r="DR31" s="605"/>
      <c r="DS31" s="605"/>
      <c r="DT31" s="605"/>
      <c r="DU31" s="605"/>
      <c r="DV31" s="606"/>
      <c r="DW31" s="609">
        <v>2.9</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379520</v>
      </c>
      <c r="S32" s="587"/>
      <c r="T32" s="587"/>
      <c r="U32" s="587"/>
      <c r="V32" s="587"/>
      <c r="W32" s="587"/>
      <c r="X32" s="587"/>
      <c r="Y32" s="588"/>
      <c r="Z32" s="639">
        <v>2.7</v>
      </c>
      <c r="AA32" s="639"/>
      <c r="AB32" s="639"/>
      <c r="AC32" s="639"/>
      <c r="AD32" s="640">
        <v>3003</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98.5</v>
      </c>
      <c r="BH32" s="571"/>
      <c r="BI32" s="571"/>
      <c r="BJ32" s="571"/>
      <c r="BK32" s="571"/>
      <c r="BL32" s="571"/>
      <c r="BM32" s="634">
        <v>93.3</v>
      </c>
      <c r="BN32" s="571"/>
      <c r="BO32" s="571"/>
      <c r="BP32" s="571"/>
      <c r="BQ32" s="628"/>
      <c r="BR32" s="649">
        <v>98.5</v>
      </c>
      <c r="BS32" s="571"/>
      <c r="BT32" s="571"/>
      <c r="BU32" s="571"/>
      <c r="BV32" s="571"/>
      <c r="BW32" s="571"/>
      <c r="BX32" s="634">
        <v>91.8</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820300</v>
      </c>
      <c r="S33" s="587"/>
      <c r="T33" s="587"/>
      <c r="U33" s="587"/>
      <c r="V33" s="587"/>
      <c r="W33" s="587"/>
      <c r="X33" s="587"/>
      <c r="Y33" s="588"/>
      <c r="Z33" s="639">
        <v>5.8</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6014025</v>
      </c>
      <c r="CS33" s="605"/>
      <c r="CT33" s="605"/>
      <c r="CU33" s="605"/>
      <c r="CV33" s="605"/>
      <c r="CW33" s="605"/>
      <c r="CX33" s="605"/>
      <c r="CY33" s="606"/>
      <c r="CZ33" s="589">
        <v>46.1</v>
      </c>
      <c r="DA33" s="607"/>
      <c r="DB33" s="607"/>
      <c r="DC33" s="608"/>
      <c r="DD33" s="592">
        <v>3383533</v>
      </c>
      <c r="DE33" s="605"/>
      <c r="DF33" s="605"/>
      <c r="DG33" s="605"/>
      <c r="DH33" s="605"/>
      <c r="DI33" s="605"/>
      <c r="DJ33" s="605"/>
      <c r="DK33" s="606"/>
      <c r="DL33" s="592">
        <v>2582874</v>
      </c>
      <c r="DM33" s="605"/>
      <c r="DN33" s="605"/>
      <c r="DO33" s="605"/>
      <c r="DP33" s="605"/>
      <c r="DQ33" s="605"/>
      <c r="DR33" s="605"/>
      <c r="DS33" s="605"/>
      <c r="DT33" s="605"/>
      <c r="DU33" s="605"/>
      <c r="DV33" s="606"/>
      <c r="DW33" s="609">
        <v>39.700000000000003</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1635894</v>
      </c>
      <c r="CS34" s="587"/>
      <c r="CT34" s="587"/>
      <c r="CU34" s="587"/>
      <c r="CV34" s="587"/>
      <c r="CW34" s="587"/>
      <c r="CX34" s="587"/>
      <c r="CY34" s="588"/>
      <c r="CZ34" s="589">
        <v>12.5</v>
      </c>
      <c r="DA34" s="607"/>
      <c r="DB34" s="607"/>
      <c r="DC34" s="608"/>
      <c r="DD34" s="592">
        <v>1223347</v>
      </c>
      <c r="DE34" s="587"/>
      <c r="DF34" s="587"/>
      <c r="DG34" s="587"/>
      <c r="DH34" s="587"/>
      <c r="DI34" s="587"/>
      <c r="DJ34" s="587"/>
      <c r="DK34" s="588"/>
      <c r="DL34" s="592">
        <v>1111543</v>
      </c>
      <c r="DM34" s="587"/>
      <c r="DN34" s="587"/>
      <c r="DO34" s="587"/>
      <c r="DP34" s="587"/>
      <c r="DQ34" s="587"/>
      <c r="DR34" s="587"/>
      <c r="DS34" s="587"/>
      <c r="DT34" s="587"/>
      <c r="DU34" s="587"/>
      <c r="DV34" s="588"/>
      <c r="DW34" s="609">
        <v>17.100000000000001</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500000</v>
      </c>
      <c r="S35" s="587"/>
      <c r="T35" s="587"/>
      <c r="U35" s="587"/>
      <c r="V35" s="587"/>
      <c r="W35" s="587"/>
      <c r="X35" s="587"/>
      <c r="Y35" s="588"/>
      <c r="Z35" s="639">
        <v>3.6</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1251628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121062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225692</v>
      </c>
      <c r="CS35" s="605"/>
      <c r="CT35" s="605"/>
      <c r="CU35" s="605"/>
      <c r="CV35" s="605"/>
      <c r="CW35" s="605"/>
      <c r="CX35" s="605"/>
      <c r="CY35" s="606"/>
      <c r="CZ35" s="589">
        <v>1.7</v>
      </c>
      <c r="DA35" s="607"/>
      <c r="DB35" s="607"/>
      <c r="DC35" s="608"/>
      <c r="DD35" s="592">
        <v>201838</v>
      </c>
      <c r="DE35" s="605"/>
      <c r="DF35" s="605"/>
      <c r="DG35" s="605"/>
      <c r="DH35" s="605"/>
      <c r="DI35" s="605"/>
      <c r="DJ35" s="605"/>
      <c r="DK35" s="606"/>
      <c r="DL35" s="592">
        <v>201838</v>
      </c>
      <c r="DM35" s="605"/>
      <c r="DN35" s="605"/>
      <c r="DO35" s="605"/>
      <c r="DP35" s="605"/>
      <c r="DQ35" s="605"/>
      <c r="DR35" s="605"/>
      <c r="DS35" s="605"/>
      <c r="DT35" s="605"/>
      <c r="DU35" s="605"/>
      <c r="DV35" s="606"/>
      <c r="DW35" s="609">
        <v>3.1</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14052307</v>
      </c>
      <c r="S36" s="627"/>
      <c r="T36" s="627"/>
      <c r="U36" s="627"/>
      <c r="V36" s="627"/>
      <c r="W36" s="627"/>
      <c r="X36" s="627"/>
      <c r="Y36" s="630"/>
      <c r="Z36" s="631">
        <v>100</v>
      </c>
      <c r="AA36" s="631"/>
      <c r="AB36" s="631"/>
      <c r="AC36" s="631"/>
      <c r="AD36" s="632">
        <v>6011186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618756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88586</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999194</v>
      </c>
      <c r="CS36" s="587"/>
      <c r="CT36" s="587"/>
      <c r="CU36" s="587"/>
      <c r="CV36" s="587"/>
      <c r="CW36" s="587"/>
      <c r="CX36" s="587"/>
      <c r="CY36" s="588"/>
      <c r="CZ36" s="589">
        <v>7.7</v>
      </c>
      <c r="DA36" s="607"/>
      <c r="DB36" s="607"/>
      <c r="DC36" s="608"/>
      <c r="DD36" s="592">
        <v>851730</v>
      </c>
      <c r="DE36" s="587"/>
      <c r="DF36" s="587"/>
      <c r="DG36" s="587"/>
      <c r="DH36" s="587"/>
      <c r="DI36" s="587"/>
      <c r="DJ36" s="587"/>
      <c r="DK36" s="588"/>
      <c r="DL36" s="592">
        <v>678366</v>
      </c>
      <c r="DM36" s="587"/>
      <c r="DN36" s="587"/>
      <c r="DO36" s="587"/>
      <c r="DP36" s="587"/>
      <c r="DQ36" s="587"/>
      <c r="DR36" s="587"/>
      <c r="DS36" s="587"/>
      <c r="DT36" s="587"/>
      <c r="DU36" s="587"/>
      <c r="DV36" s="588"/>
      <c r="DW36" s="609">
        <v>10.4</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7451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4025</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601743</v>
      </c>
      <c r="CS37" s="605"/>
      <c r="CT37" s="605"/>
      <c r="CU37" s="605"/>
      <c r="CV37" s="605"/>
      <c r="CW37" s="605"/>
      <c r="CX37" s="605"/>
      <c r="CY37" s="606"/>
      <c r="CZ37" s="589">
        <v>4.5999999999999996</v>
      </c>
      <c r="DA37" s="607"/>
      <c r="DB37" s="607"/>
      <c r="DC37" s="608"/>
      <c r="DD37" s="592">
        <v>544557</v>
      </c>
      <c r="DE37" s="605"/>
      <c r="DF37" s="605"/>
      <c r="DG37" s="605"/>
      <c r="DH37" s="605"/>
      <c r="DI37" s="605"/>
      <c r="DJ37" s="605"/>
      <c r="DK37" s="606"/>
      <c r="DL37" s="592">
        <v>519889</v>
      </c>
      <c r="DM37" s="605"/>
      <c r="DN37" s="605"/>
      <c r="DO37" s="605"/>
      <c r="DP37" s="605"/>
      <c r="DQ37" s="605"/>
      <c r="DR37" s="605"/>
      <c r="DS37" s="605"/>
      <c r="DT37" s="605"/>
      <c r="DU37" s="605"/>
      <c r="DV37" s="606"/>
      <c r="DW37" s="609">
        <v>8</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7270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1244177</v>
      </c>
      <c r="CS38" s="587"/>
      <c r="CT38" s="587"/>
      <c r="CU38" s="587"/>
      <c r="CV38" s="587"/>
      <c r="CW38" s="587"/>
      <c r="CX38" s="587"/>
      <c r="CY38" s="588"/>
      <c r="CZ38" s="589">
        <v>9.5</v>
      </c>
      <c r="DA38" s="607"/>
      <c r="DB38" s="607"/>
      <c r="DC38" s="608"/>
      <c r="DD38" s="592">
        <v>740996</v>
      </c>
      <c r="DE38" s="587"/>
      <c r="DF38" s="587"/>
      <c r="DG38" s="587"/>
      <c r="DH38" s="587"/>
      <c r="DI38" s="587"/>
      <c r="DJ38" s="587"/>
      <c r="DK38" s="588"/>
      <c r="DL38" s="592">
        <v>591127</v>
      </c>
      <c r="DM38" s="587"/>
      <c r="DN38" s="587"/>
      <c r="DO38" s="587"/>
      <c r="DP38" s="587"/>
      <c r="DQ38" s="587"/>
      <c r="DR38" s="587"/>
      <c r="DS38" s="587"/>
      <c r="DT38" s="587"/>
      <c r="DU38" s="587"/>
      <c r="DV38" s="588"/>
      <c r="DW38" s="609">
        <v>9.1</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1746646</v>
      </c>
      <c r="CS39" s="605"/>
      <c r="CT39" s="605"/>
      <c r="CU39" s="605"/>
      <c r="CV39" s="605"/>
      <c r="CW39" s="605"/>
      <c r="CX39" s="605"/>
      <c r="CY39" s="606"/>
      <c r="CZ39" s="589">
        <v>13.4</v>
      </c>
      <c r="DA39" s="607"/>
      <c r="DB39" s="607"/>
      <c r="DC39" s="608"/>
      <c r="DD39" s="592">
        <v>365000</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134374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93</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162422</v>
      </c>
      <c r="CS40" s="587"/>
      <c r="CT40" s="587"/>
      <c r="CU40" s="587"/>
      <c r="CV40" s="587"/>
      <c r="CW40" s="587"/>
      <c r="CX40" s="587"/>
      <c r="CY40" s="588"/>
      <c r="CZ40" s="589">
        <v>1.2</v>
      </c>
      <c r="DA40" s="607"/>
      <c r="DB40" s="607"/>
      <c r="DC40" s="608"/>
      <c r="DD40" s="592">
        <v>622</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491047</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269</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2142270</v>
      </c>
      <c r="CS42" s="587"/>
      <c r="CT42" s="587"/>
      <c r="CU42" s="587"/>
      <c r="CV42" s="587"/>
      <c r="CW42" s="587"/>
      <c r="CX42" s="587"/>
      <c r="CY42" s="588"/>
      <c r="CZ42" s="589">
        <v>16.399999999999999</v>
      </c>
      <c r="DA42" s="590"/>
      <c r="DB42" s="590"/>
      <c r="DC42" s="591"/>
      <c r="DD42" s="592">
        <v>559563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114546</v>
      </c>
      <c r="CS43" s="605"/>
      <c r="CT43" s="605"/>
      <c r="CU43" s="605"/>
      <c r="CV43" s="605"/>
      <c r="CW43" s="605"/>
      <c r="CX43" s="605"/>
      <c r="CY43" s="606"/>
      <c r="CZ43" s="589">
        <v>0.9</v>
      </c>
      <c r="DA43" s="607"/>
      <c r="DB43" s="607"/>
      <c r="DC43" s="608"/>
      <c r="DD43" s="592">
        <v>114546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2050452</v>
      </c>
      <c r="CS44" s="587"/>
      <c r="CT44" s="587"/>
      <c r="CU44" s="587"/>
      <c r="CV44" s="587"/>
      <c r="CW44" s="587"/>
      <c r="CX44" s="587"/>
      <c r="CY44" s="588"/>
      <c r="CZ44" s="589">
        <v>15.7</v>
      </c>
      <c r="DA44" s="590"/>
      <c r="DB44" s="590"/>
      <c r="DC44" s="591"/>
      <c r="DD44" s="592">
        <v>524608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1549134</v>
      </c>
      <c r="CS45" s="605"/>
      <c r="CT45" s="605"/>
      <c r="CU45" s="605"/>
      <c r="CV45" s="605"/>
      <c r="CW45" s="605"/>
      <c r="CX45" s="605"/>
      <c r="CY45" s="606"/>
      <c r="CZ45" s="589">
        <v>11.9</v>
      </c>
      <c r="DA45" s="607"/>
      <c r="DB45" s="607"/>
      <c r="DC45" s="608"/>
      <c r="DD45" s="592">
        <v>145589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499276</v>
      </c>
      <c r="CS46" s="587"/>
      <c r="CT46" s="587"/>
      <c r="CU46" s="587"/>
      <c r="CV46" s="587"/>
      <c r="CW46" s="587"/>
      <c r="CX46" s="587"/>
      <c r="CY46" s="588"/>
      <c r="CZ46" s="589">
        <v>3.8</v>
      </c>
      <c r="DA46" s="590"/>
      <c r="DB46" s="590"/>
      <c r="DC46" s="591"/>
      <c r="DD46" s="592">
        <v>376977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91818</v>
      </c>
      <c r="CS47" s="605"/>
      <c r="CT47" s="605"/>
      <c r="CU47" s="605"/>
      <c r="CV47" s="605"/>
      <c r="CW47" s="605"/>
      <c r="CX47" s="605"/>
      <c r="CY47" s="606"/>
      <c r="CZ47" s="589">
        <v>0.7</v>
      </c>
      <c r="DA47" s="607"/>
      <c r="DB47" s="607"/>
      <c r="DC47" s="608"/>
      <c r="DD47" s="592">
        <v>34955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13035075</v>
      </c>
      <c r="CS49" s="571"/>
      <c r="CT49" s="571"/>
      <c r="CU49" s="571"/>
      <c r="CV49" s="571"/>
      <c r="CW49" s="571"/>
      <c r="CX49" s="571"/>
      <c r="CY49" s="572"/>
      <c r="CZ49" s="573">
        <v>100</v>
      </c>
      <c r="DA49" s="574"/>
      <c r="DB49" s="574"/>
      <c r="DC49" s="575"/>
      <c r="DD49" s="576">
        <v>7375874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U74" sqref="AU74:AY7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14052</v>
      </c>
      <c r="R7" s="1099"/>
      <c r="S7" s="1099"/>
      <c r="T7" s="1099"/>
      <c r="U7" s="1099"/>
      <c r="V7" s="1099">
        <v>13035</v>
      </c>
      <c r="W7" s="1099"/>
      <c r="X7" s="1099"/>
      <c r="Y7" s="1099"/>
      <c r="Z7" s="1099"/>
      <c r="AA7" s="1099">
        <v>1017</v>
      </c>
      <c r="AB7" s="1099"/>
      <c r="AC7" s="1099"/>
      <c r="AD7" s="1099"/>
      <c r="AE7" s="1100"/>
      <c r="AF7" s="1101">
        <v>458</v>
      </c>
      <c r="AG7" s="1102"/>
      <c r="AH7" s="1102"/>
      <c r="AI7" s="1102"/>
      <c r="AJ7" s="1103"/>
      <c r="AK7" s="1085">
        <v>2015</v>
      </c>
      <c r="AL7" s="1086"/>
      <c r="AM7" s="1086"/>
      <c r="AN7" s="1086"/>
      <c r="AO7" s="1086"/>
      <c r="AP7" s="1086">
        <v>12216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365</v>
      </c>
      <c r="B23" s="938" t="s">
        <v>366</v>
      </c>
      <c r="C23" s="939"/>
      <c r="D23" s="939"/>
      <c r="E23" s="939"/>
      <c r="F23" s="939"/>
      <c r="G23" s="939"/>
      <c r="H23" s="939"/>
      <c r="I23" s="939"/>
      <c r="J23" s="939"/>
      <c r="K23" s="939"/>
      <c r="L23" s="939"/>
      <c r="M23" s="939"/>
      <c r="N23" s="939"/>
      <c r="O23" s="939"/>
      <c r="P23" s="940"/>
      <c r="Q23" s="1062">
        <v>14052</v>
      </c>
      <c r="R23" s="1063"/>
      <c r="S23" s="1063"/>
      <c r="T23" s="1063"/>
      <c r="U23" s="1063"/>
      <c r="V23" s="1063">
        <v>13035</v>
      </c>
      <c r="W23" s="1063"/>
      <c r="X23" s="1063"/>
      <c r="Y23" s="1063"/>
      <c r="Z23" s="1063"/>
      <c r="AA23" s="1063">
        <v>1017</v>
      </c>
      <c r="AB23" s="1063"/>
      <c r="AC23" s="1063"/>
      <c r="AD23" s="1063"/>
      <c r="AE23" s="1064"/>
      <c r="AF23" s="1065">
        <v>458</v>
      </c>
      <c r="AG23" s="1063"/>
      <c r="AH23" s="1063"/>
      <c r="AI23" s="1063"/>
      <c r="AJ23" s="1066"/>
      <c r="AK23" s="1067"/>
      <c r="AL23" s="1068"/>
      <c r="AM23" s="1068"/>
      <c r="AN23" s="1068"/>
      <c r="AO23" s="1068"/>
      <c r="AP23" s="1063">
        <v>12216</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377</v>
      </c>
      <c r="C28" s="1045"/>
      <c r="D28" s="1045"/>
      <c r="E28" s="1045"/>
      <c r="F28" s="1045"/>
      <c r="G28" s="1045"/>
      <c r="H28" s="1045"/>
      <c r="I28" s="1045"/>
      <c r="J28" s="1045"/>
      <c r="K28" s="1045"/>
      <c r="L28" s="1045"/>
      <c r="M28" s="1045"/>
      <c r="N28" s="1045"/>
      <c r="O28" s="1045"/>
      <c r="P28" s="1046"/>
      <c r="Q28" s="1047">
        <v>3090</v>
      </c>
      <c r="R28" s="1048"/>
      <c r="S28" s="1048"/>
      <c r="T28" s="1048"/>
      <c r="U28" s="1048"/>
      <c r="V28" s="1048">
        <v>2969</v>
      </c>
      <c r="W28" s="1048"/>
      <c r="X28" s="1048"/>
      <c r="Y28" s="1048"/>
      <c r="Z28" s="1048"/>
      <c r="AA28" s="1048">
        <v>121</v>
      </c>
      <c r="AB28" s="1048"/>
      <c r="AC28" s="1048"/>
      <c r="AD28" s="1048"/>
      <c r="AE28" s="1049"/>
      <c r="AF28" s="1050">
        <v>121</v>
      </c>
      <c r="AG28" s="1048"/>
      <c r="AH28" s="1048"/>
      <c r="AI28" s="1048"/>
      <c r="AJ28" s="1051"/>
      <c r="AK28" s="1052">
        <v>186</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378</v>
      </c>
      <c r="C29" s="1026"/>
      <c r="D29" s="1026"/>
      <c r="E29" s="1026"/>
      <c r="F29" s="1026"/>
      <c r="G29" s="1026"/>
      <c r="H29" s="1026"/>
      <c r="I29" s="1026"/>
      <c r="J29" s="1026"/>
      <c r="K29" s="1026"/>
      <c r="L29" s="1026"/>
      <c r="M29" s="1026"/>
      <c r="N29" s="1026"/>
      <c r="O29" s="1026"/>
      <c r="P29" s="1027"/>
      <c r="Q29" s="1037">
        <v>1631</v>
      </c>
      <c r="R29" s="1038"/>
      <c r="S29" s="1038"/>
      <c r="T29" s="1038"/>
      <c r="U29" s="1038"/>
      <c r="V29" s="1038">
        <v>1577</v>
      </c>
      <c r="W29" s="1038"/>
      <c r="X29" s="1038"/>
      <c r="Y29" s="1038"/>
      <c r="Z29" s="1038"/>
      <c r="AA29" s="1038">
        <v>54</v>
      </c>
      <c r="AB29" s="1038"/>
      <c r="AC29" s="1038"/>
      <c r="AD29" s="1038"/>
      <c r="AE29" s="1039"/>
      <c r="AF29" s="1031">
        <v>54</v>
      </c>
      <c r="AG29" s="1032"/>
      <c r="AH29" s="1032"/>
      <c r="AI29" s="1032"/>
      <c r="AJ29" s="1033"/>
      <c r="AK29" s="974">
        <v>281</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379</v>
      </c>
      <c r="C30" s="1026"/>
      <c r="D30" s="1026"/>
      <c r="E30" s="1026"/>
      <c r="F30" s="1026"/>
      <c r="G30" s="1026"/>
      <c r="H30" s="1026"/>
      <c r="I30" s="1026"/>
      <c r="J30" s="1026"/>
      <c r="K30" s="1026"/>
      <c r="L30" s="1026"/>
      <c r="M30" s="1026"/>
      <c r="N30" s="1026"/>
      <c r="O30" s="1026"/>
      <c r="P30" s="1027"/>
      <c r="Q30" s="1037">
        <v>218</v>
      </c>
      <c r="R30" s="1038"/>
      <c r="S30" s="1038"/>
      <c r="T30" s="1038"/>
      <c r="U30" s="1038"/>
      <c r="V30" s="1038">
        <v>211</v>
      </c>
      <c r="W30" s="1038"/>
      <c r="X30" s="1038"/>
      <c r="Y30" s="1038"/>
      <c r="Z30" s="1038"/>
      <c r="AA30" s="1038">
        <v>7</v>
      </c>
      <c r="AB30" s="1038"/>
      <c r="AC30" s="1038"/>
      <c r="AD30" s="1038"/>
      <c r="AE30" s="1039"/>
      <c r="AF30" s="1031">
        <v>7</v>
      </c>
      <c r="AG30" s="1032"/>
      <c r="AH30" s="1032"/>
      <c r="AI30" s="1032"/>
      <c r="AJ30" s="1033"/>
      <c r="AK30" s="974">
        <v>37</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380</v>
      </c>
      <c r="C31" s="1026"/>
      <c r="D31" s="1026"/>
      <c r="E31" s="1026"/>
      <c r="F31" s="1026"/>
      <c r="G31" s="1026"/>
      <c r="H31" s="1026"/>
      <c r="I31" s="1026"/>
      <c r="J31" s="1026"/>
      <c r="K31" s="1026"/>
      <c r="L31" s="1026"/>
      <c r="M31" s="1026"/>
      <c r="N31" s="1026"/>
      <c r="O31" s="1026"/>
      <c r="P31" s="1027"/>
      <c r="Q31" s="1037">
        <v>939</v>
      </c>
      <c r="R31" s="1038"/>
      <c r="S31" s="1038"/>
      <c r="T31" s="1038"/>
      <c r="U31" s="1038"/>
      <c r="V31" s="1038">
        <v>852</v>
      </c>
      <c r="W31" s="1038"/>
      <c r="X31" s="1038"/>
      <c r="Y31" s="1038"/>
      <c r="Z31" s="1038"/>
      <c r="AA31" s="1038">
        <v>87</v>
      </c>
      <c r="AB31" s="1038"/>
      <c r="AC31" s="1038"/>
      <c r="AD31" s="1038"/>
      <c r="AE31" s="1039"/>
      <c r="AF31" s="1031">
        <v>1341</v>
      </c>
      <c r="AG31" s="1032"/>
      <c r="AH31" s="1032"/>
      <c r="AI31" s="1032"/>
      <c r="AJ31" s="1033"/>
      <c r="AK31" s="974">
        <v>7</v>
      </c>
      <c r="AL31" s="965"/>
      <c r="AM31" s="965"/>
      <c r="AN31" s="965"/>
      <c r="AO31" s="965"/>
      <c r="AP31" s="965">
        <v>1394</v>
      </c>
      <c r="AQ31" s="965"/>
      <c r="AR31" s="965"/>
      <c r="AS31" s="965"/>
      <c r="AT31" s="965"/>
      <c r="AU31" s="965">
        <v>17</v>
      </c>
      <c r="AV31" s="965"/>
      <c r="AW31" s="965"/>
      <c r="AX31" s="965"/>
      <c r="AY31" s="965"/>
      <c r="AZ31" s="1036"/>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382</v>
      </c>
      <c r="C32" s="1026"/>
      <c r="D32" s="1026"/>
      <c r="E32" s="1026"/>
      <c r="F32" s="1026"/>
      <c r="G32" s="1026"/>
      <c r="H32" s="1026"/>
      <c r="I32" s="1026"/>
      <c r="J32" s="1026"/>
      <c r="K32" s="1026"/>
      <c r="L32" s="1026"/>
      <c r="M32" s="1026"/>
      <c r="N32" s="1026"/>
      <c r="O32" s="1026"/>
      <c r="P32" s="1027"/>
      <c r="Q32" s="1037">
        <v>1326</v>
      </c>
      <c r="R32" s="1038"/>
      <c r="S32" s="1038"/>
      <c r="T32" s="1038"/>
      <c r="U32" s="1038"/>
      <c r="V32" s="1038">
        <v>983</v>
      </c>
      <c r="W32" s="1038"/>
      <c r="X32" s="1038"/>
      <c r="Y32" s="1038"/>
      <c r="Z32" s="1038"/>
      <c r="AA32" s="1038">
        <v>343</v>
      </c>
      <c r="AB32" s="1038"/>
      <c r="AC32" s="1038"/>
      <c r="AD32" s="1038"/>
      <c r="AE32" s="1039"/>
      <c r="AF32" s="1031">
        <v>13</v>
      </c>
      <c r="AG32" s="1032"/>
      <c r="AH32" s="1032"/>
      <c r="AI32" s="1032"/>
      <c r="AJ32" s="1033"/>
      <c r="AK32" s="974">
        <v>619</v>
      </c>
      <c r="AL32" s="965"/>
      <c r="AM32" s="965"/>
      <c r="AN32" s="965"/>
      <c r="AO32" s="965"/>
      <c r="AP32" s="965">
        <v>3433</v>
      </c>
      <c r="AQ32" s="965"/>
      <c r="AR32" s="965"/>
      <c r="AS32" s="965"/>
      <c r="AT32" s="965"/>
      <c r="AU32" s="965">
        <v>669</v>
      </c>
      <c r="AV32" s="965"/>
      <c r="AW32" s="965"/>
      <c r="AX32" s="965"/>
      <c r="AY32" s="965"/>
      <c r="AZ32" s="1036"/>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1535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528</v>
      </c>
      <c r="C68" s="980"/>
      <c r="D68" s="980"/>
      <c r="E68" s="980"/>
      <c r="F68" s="980"/>
      <c r="G68" s="980"/>
      <c r="H68" s="980"/>
      <c r="I68" s="980"/>
      <c r="J68" s="980"/>
      <c r="K68" s="980"/>
      <c r="L68" s="980"/>
      <c r="M68" s="980"/>
      <c r="N68" s="980"/>
      <c r="O68" s="980"/>
      <c r="P68" s="981"/>
      <c r="Q68" s="982">
        <v>975</v>
      </c>
      <c r="R68" s="976"/>
      <c r="S68" s="976"/>
      <c r="T68" s="976"/>
      <c r="U68" s="976"/>
      <c r="V68" s="976">
        <v>950</v>
      </c>
      <c r="W68" s="976"/>
      <c r="X68" s="976"/>
      <c r="Y68" s="976"/>
      <c r="Z68" s="976"/>
      <c r="AA68" s="976">
        <v>25</v>
      </c>
      <c r="AB68" s="976"/>
      <c r="AC68" s="976"/>
      <c r="AD68" s="976"/>
      <c r="AE68" s="976"/>
      <c r="AF68" s="976">
        <v>25</v>
      </c>
      <c r="AG68" s="976"/>
      <c r="AH68" s="976"/>
      <c r="AI68" s="976"/>
      <c r="AJ68" s="976"/>
      <c r="AK68" s="976" t="s">
        <v>536</v>
      </c>
      <c r="AL68" s="976"/>
      <c r="AM68" s="976"/>
      <c r="AN68" s="976"/>
      <c r="AO68" s="976"/>
      <c r="AP68" s="976">
        <v>478</v>
      </c>
      <c r="AQ68" s="976"/>
      <c r="AR68" s="976"/>
      <c r="AS68" s="976"/>
      <c r="AT68" s="976"/>
      <c r="AU68" s="976">
        <v>62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529</v>
      </c>
      <c r="C69" s="969"/>
      <c r="D69" s="969"/>
      <c r="E69" s="969"/>
      <c r="F69" s="969"/>
      <c r="G69" s="969"/>
      <c r="H69" s="969"/>
      <c r="I69" s="969"/>
      <c r="J69" s="969"/>
      <c r="K69" s="969"/>
      <c r="L69" s="969"/>
      <c r="M69" s="969"/>
      <c r="N69" s="969"/>
      <c r="O69" s="969"/>
      <c r="P69" s="970"/>
      <c r="Q69" s="971">
        <v>18950</v>
      </c>
      <c r="R69" s="965"/>
      <c r="S69" s="965"/>
      <c r="T69" s="965"/>
      <c r="U69" s="965"/>
      <c r="V69" s="965">
        <v>18164</v>
      </c>
      <c r="W69" s="965"/>
      <c r="X69" s="965"/>
      <c r="Y69" s="965"/>
      <c r="Z69" s="965"/>
      <c r="AA69" s="965">
        <v>785</v>
      </c>
      <c r="AB69" s="965"/>
      <c r="AC69" s="965"/>
      <c r="AD69" s="965"/>
      <c r="AE69" s="965"/>
      <c r="AF69" s="965">
        <v>785</v>
      </c>
      <c r="AG69" s="965"/>
      <c r="AH69" s="965"/>
      <c r="AI69" s="965"/>
      <c r="AJ69" s="965"/>
      <c r="AK69" s="965">
        <v>1925</v>
      </c>
      <c r="AL69" s="965"/>
      <c r="AM69" s="965"/>
      <c r="AN69" s="965"/>
      <c r="AO69" s="965"/>
      <c r="AP69" s="965" t="s">
        <v>536</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530</v>
      </c>
      <c r="C70" s="969"/>
      <c r="D70" s="969"/>
      <c r="E70" s="969"/>
      <c r="F70" s="969"/>
      <c r="G70" s="969"/>
      <c r="H70" s="969"/>
      <c r="I70" s="969"/>
      <c r="J70" s="969"/>
      <c r="K70" s="969"/>
      <c r="L70" s="969"/>
      <c r="M70" s="969"/>
      <c r="N70" s="969"/>
      <c r="O70" s="969"/>
      <c r="P70" s="970"/>
      <c r="Q70" s="971">
        <v>1020</v>
      </c>
      <c r="R70" s="965"/>
      <c r="S70" s="965"/>
      <c r="T70" s="965"/>
      <c r="U70" s="965"/>
      <c r="V70" s="965">
        <v>1017</v>
      </c>
      <c r="W70" s="965"/>
      <c r="X70" s="965"/>
      <c r="Y70" s="965"/>
      <c r="Z70" s="965"/>
      <c r="AA70" s="965">
        <v>3</v>
      </c>
      <c r="AB70" s="965"/>
      <c r="AC70" s="965"/>
      <c r="AD70" s="965"/>
      <c r="AE70" s="965"/>
      <c r="AF70" s="965">
        <v>3</v>
      </c>
      <c r="AG70" s="965"/>
      <c r="AH70" s="965"/>
      <c r="AI70" s="965"/>
      <c r="AJ70" s="965"/>
      <c r="AK70" s="965">
        <v>0</v>
      </c>
      <c r="AL70" s="965"/>
      <c r="AM70" s="965"/>
      <c r="AN70" s="965"/>
      <c r="AO70" s="965"/>
      <c r="AP70" s="965" t="s">
        <v>537</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531</v>
      </c>
      <c r="C71" s="969"/>
      <c r="D71" s="969"/>
      <c r="E71" s="969"/>
      <c r="F71" s="969"/>
      <c r="G71" s="969"/>
      <c r="H71" s="969"/>
      <c r="I71" s="969"/>
      <c r="J71" s="969"/>
      <c r="K71" s="969"/>
      <c r="L71" s="969"/>
      <c r="M71" s="969"/>
      <c r="N71" s="969"/>
      <c r="O71" s="969"/>
      <c r="P71" s="970"/>
      <c r="Q71" s="971">
        <v>2215</v>
      </c>
      <c r="R71" s="965"/>
      <c r="S71" s="965"/>
      <c r="T71" s="965"/>
      <c r="U71" s="965"/>
      <c r="V71" s="965">
        <v>2180</v>
      </c>
      <c r="W71" s="965"/>
      <c r="X71" s="965"/>
      <c r="Y71" s="965"/>
      <c r="Z71" s="965"/>
      <c r="AA71" s="965">
        <v>35</v>
      </c>
      <c r="AB71" s="965"/>
      <c r="AC71" s="965"/>
      <c r="AD71" s="965"/>
      <c r="AE71" s="965"/>
      <c r="AF71" s="965">
        <v>35</v>
      </c>
      <c r="AG71" s="965"/>
      <c r="AH71" s="965"/>
      <c r="AI71" s="965"/>
      <c r="AJ71" s="965"/>
      <c r="AK71" s="965">
        <v>32</v>
      </c>
      <c r="AL71" s="965"/>
      <c r="AM71" s="965"/>
      <c r="AN71" s="965"/>
      <c r="AO71" s="965"/>
      <c r="AP71" s="965">
        <v>257</v>
      </c>
      <c r="AQ71" s="965"/>
      <c r="AR71" s="965"/>
      <c r="AS71" s="965"/>
      <c r="AT71" s="965"/>
      <c r="AU71" s="965">
        <v>39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532</v>
      </c>
      <c r="C72" s="969"/>
      <c r="D72" s="969"/>
      <c r="E72" s="969"/>
      <c r="F72" s="969"/>
      <c r="G72" s="969"/>
      <c r="H72" s="969"/>
      <c r="I72" s="969"/>
      <c r="J72" s="969"/>
      <c r="K72" s="969"/>
      <c r="L72" s="969"/>
      <c r="M72" s="969"/>
      <c r="N72" s="969"/>
      <c r="O72" s="969"/>
      <c r="P72" s="970"/>
      <c r="Q72" s="971">
        <v>137</v>
      </c>
      <c r="R72" s="965"/>
      <c r="S72" s="965"/>
      <c r="T72" s="965"/>
      <c r="U72" s="965"/>
      <c r="V72" s="965">
        <v>132</v>
      </c>
      <c r="W72" s="965"/>
      <c r="X72" s="965"/>
      <c r="Y72" s="965"/>
      <c r="Z72" s="965"/>
      <c r="AA72" s="965">
        <v>4</v>
      </c>
      <c r="AB72" s="965"/>
      <c r="AC72" s="965"/>
      <c r="AD72" s="965"/>
      <c r="AE72" s="965"/>
      <c r="AF72" s="965">
        <v>4</v>
      </c>
      <c r="AG72" s="965"/>
      <c r="AH72" s="965"/>
      <c r="AI72" s="965"/>
      <c r="AJ72" s="965"/>
      <c r="AK72" s="965" t="s">
        <v>536</v>
      </c>
      <c r="AL72" s="965"/>
      <c r="AM72" s="965"/>
      <c r="AN72" s="965"/>
      <c r="AO72" s="965"/>
      <c r="AP72" s="965" t="s">
        <v>536</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533</v>
      </c>
      <c r="C73" s="969"/>
      <c r="D73" s="969"/>
      <c r="E73" s="969"/>
      <c r="F73" s="969"/>
      <c r="G73" s="969"/>
      <c r="H73" s="969"/>
      <c r="I73" s="969"/>
      <c r="J73" s="969"/>
      <c r="K73" s="969"/>
      <c r="L73" s="969"/>
      <c r="M73" s="969"/>
      <c r="N73" s="969"/>
      <c r="O73" s="969"/>
      <c r="P73" s="970"/>
      <c r="Q73" s="971">
        <v>372</v>
      </c>
      <c r="R73" s="965"/>
      <c r="S73" s="965"/>
      <c r="T73" s="965"/>
      <c r="U73" s="965"/>
      <c r="V73" s="965">
        <v>321</v>
      </c>
      <c r="W73" s="965"/>
      <c r="X73" s="965"/>
      <c r="Y73" s="965"/>
      <c r="Z73" s="965"/>
      <c r="AA73" s="965">
        <v>51</v>
      </c>
      <c r="AB73" s="965"/>
      <c r="AC73" s="965"/>
      <c r="AD73" s="965"/>
      <c r="AE73" s="965"/>
      <c r="AF73" s="965">
        <v>51</v>
      </c>
      <c r="AG73" s="965"/>
      <c r="AH73" s="965"/>
      <c r="AI73" s="965"/>
      <c r="AJ73" s="965"/>
      <c r="AK73" s="965">
        <v>12</v>
      </c>
      <c r="AL73" s="965"/>
      <c r="AM73" s="965"/>
      <c r="AN73" s="965"/>
      <c r="AO73" s="965"/>
      <c r="AP73" s="965" t="s">
        <v>536</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534</v>
      </c>
      <c r="C74" s="969"/>
      <c r="D74" s="969"/>
      <c r="E74" s="969"/>
      <c r="F74" s="969"/>
      <c r="G74" s="969"/>
      <c r="H74" s="969"/>
      <c r="I74" s="969"/>
      <c r="J74" s="969"/>
      <c r="K74" s="969"/>
      <c r="L74" s="969"/>
      <c r="M74" s="969"/>
      <c r="N74" s="969"/>
      <c r="O74" s="969"/>
      <c r="P74" s="970"/>
      <c r="Q74" s="971">
        <v>400</v>
      </c>
      <c r="R74" s="965"/>
      <c r="S74" s="965"/>
      <c r="T74" s="965"/>
      <c r="U74" s="965"/>
      <c r="V74" s="965">
        <v>362</v>
      </c>
      <c r="W74" s="965"/>
      <c r="X74" s="965"/>
      <c r="Y74" s="965"/>
      <c r="Z74" s="965"/>
      <c r="AA74" s="965">
        <v>38</v>
      </c>
      <c r="AB74" s="965"/>
      <c r="AC74" s="965"/>
      <c r="AD74" s="965"/>
      <c r="AE74" s="965"/>
      <c r="AF74" s="965">
        <v>38</v>
      </c>
      <c r="AG74" s="965"/>
      <c r="AH74" s="965"/>
      <c r="AI74" s="965"/>
      <c r="AJ74" s="965"/>
      <c r="AK74" s="965">
        <v>7</v>
      </c>
      <c r="AL74" s="965"/>
      <c r="AM74" s="965"/>
      <c r="AN74" s="965"/>
      <c r="AO74" s="965"/>
      <c r="AP74" s="965" t="s">
        <v>536</v>
      </c>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535</v>
      </c>
      <c r="C75" s="969"/>
      <c r="D75" s="969"/>
      <c r="E75" s="969"/>
      <c r="F75" s="969"/>
      <c r="G75" s="969"/>
      <c r="H75" s="969"/>
      <c r="I75" s="969"/>
      <c r="J75" s="969"/>
      <c r="K75" s="969"/>
      <c r="L75" s="969"/>
      <c r="M75" s="969"/>
      <c r="N75" s="969"/>
      <c r="O75" s="969"/>
      <c r="P75" s="970"/>
      <c r="Q75" s="972">
        <v>241731</v>
      </c>
      <c r="R75" s="973"/>
      <c r="S75" s="973"/>
      <c r="T75" s="973"/>
      <c r="U75" s="974"/>
      <c r="V75" s="975">
        <v>232036</v>
      </c>
      <c r="W75" s="973"/>
      <c r="X75" s="973"/>
      <c r="Y75" s="973"/>
      <c r="Z75" s="974"/>
      <c r="AA75" s="975">
        <v>9694</v>
      </c>
      <c r="AB75" s="973"/>
      <c r="AC75" s="973"/>
      <c r="AD75" s="973"/>
      <c r="AE75" s="974"/>
      <c r="AF75" s="975">
        <v>9694</v>
      </c>
      <c r="AG75" s="973"/>
      <c r="AH75" s="973"/>
      <c r="AI75" s="973"/>
      <c r="AJ75" s="974"/>
      <c r="AK75" s="975">
        <v>10072</v>
      </c>
      <c r="AL75" s="973"/>
      <c r="AM75" s="973"/>
      <c r="AN75" s="973"/>
      <c r="AO75" s="974"/>
      <c r="AP75" s="975" t="s">
        <v>536</v>
      </c>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1227009</v>
      </c>
      <c r="AB110" s="871"/>
      <c r="AC110" s="871"/>
      <c r="AD110" s="871"/>
      <c r="AE110" s="872"/>
      <c r="AF110" s="873">
        <v>1335613</v>
      </c>
      <c r="AG110" s="871"/>
      <c r="AH110" s="871"/>
      <c r="AI110" s="871"/>
      <c r="AJ110" s="872"/>
      <c r="AK110" s="873">
        <v>1280178</v>
      </c>
      <c r="AL110" s="871"/>
      <c r="AM110" s="871"/>
      <c r="AN110" s="871"/>
      <c r="AO110" s="872"/>
      <c r="AP110" s="874">
        <v>22.3</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12661427</v>
      </c>
      <c r="BR110" s="798"/>
      <c r="BS110" s="798"/>
      <c r="BT110" s="798"/>
      <c r="BU110" s="798"/>
      <c r="BV110" s="798">
        <v>12487670</v>
      </c>
      <c r="BW110" s="798"/>
      <c r="BX110" s="798"/>
      <c r="BY110" s="798"/>
      <c r="BZ110" s="798"/>
      <c r="CA110" s="798">
        <v>12216340</v>
      </c>
      <c r="CB110" s="798"/>
      <c r="CC110" s="798"/>
      <c r="CD110" s="798"/>
      <c r="CE110" s="798"/>
      <c r="CF110" s="859">
        <v>212.4</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241270</v>
      </c>
      <c r="BR111" s="769"/>
      <c r="BS111" s="769"/>
      <c r="BT111" s="769"/>
      <c r="BU111" s="769"/>
      <c r="BV111" s="769">
        <v>178586</v>
      </c>
      <c r="BW111" s="769"/>
      <c r="BX111" s="769"/>
      <c r="BY111" s="769"/>
      <c r="BZ111" s="769"/>
      <c r="CA111" s="769">
        <v>72342</v>
      </c>
      <c r="CB111" s="769"/>
      <c r="CC111" s="769"/>
      <c r="CD111" s="769"/>
      <c r="CE111" s="769"/>
      <c r="CF111" s="846">
        <v>1.3</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203968</v>
      </c>
      <c r="DH111" s="769"/>
      <c r="DI111" s="769"/>
      <c r="DJ111" s="769"/>
      <c r="DK111" s="769"/>
      <c r="DL111" s="769">
        <v>119131</v>
      </c>
      <c r="DM111" s="769"/>
      <c r="DN111" s="769"/>
      <c r="DO111" s="769"/>
      <c r="DP111" s="769"/>
      <c r="DQ111" s="769">
        <v>32325</v>
      </c>
      <c r="DR111" s="769"/>
      <c r="DS111" s="769"/>
      <c r="DT111" s="769"/>
      <c r="DU111" s="769"/>
      <c r="DV111" s="821">
        <v>0.6</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1159149</v>
      </c>
      <c r="BR112" s="769"/>
      <c r="BS112" s="769"/>
      <c r="BT112" s="769"/>
      <c r="BU112" s="769"/>
      <c r="BV112" s="769">
        <v>972318</v>
      </c>
      <c r="BW112" s="769"/>
      <c r="BX112" s="769"/>
      <c r="BY112" s="769"/>
      <c r="BZ112" s="769"/>
      <c r="CA112" s="769">
        <v>686180</v>
      </c>
      <c r="CB112" s="769"/>
      <c r="CC112" s="769"/>
      <c r="CD112" s="769"/>
      <c r="CE112" s="769"/>
      <c r="CF112" s="846">
        <v>11.9</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71611</v>
      </c>
      <c r="AB113" s="907"/>
      <c r="AC113" s="907"/>
      <c r="AD113" s="907"/>
      <c r="AE113" s="908"/>
      <c r="AF113" s="909">
        <v>38360</v>
      </c>
      <c r="AG113" s="907"/>
      <c r="AH113" s="907"/>
      <c r="AI113" s="907"/>
      <c r="AJ113" s="908"/>
      <c r="AK113" s="909">
        <v>27060</v>
      </c>
      <c r="AL113" s="907"/>
      <c r="AM113" s="907"/>
      <c r="AN113" s="907"/>
      <c r="AO113" s="908"/>
      <c r="AP113" s="910">
        <v>0.5</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161672</v>
      </c>
      <c r="BR113" s="769"/>
      <c r="BS113" s="769"/>
      <c r="BT113" s="769"/>
      <c r="BU113" s="769"/>
      <c r="BV113" s="769">
        <v>129384</v>
      </c>
      <c r="BW113" s="769"/>
      <c r="BX113" s="769"/>
      <c r="BY113" s="769"/>
      <c r="BZ113" s="769"/>
      <c r="CA113" s="769">
        <v>100954</v>
      </c>
      <c r="CB113" s="769"/>
      <c r="CC113" s="769"/>
      <c r="CD113" s="769"/>
      <c r="CE113" s="769"/>
      <c r="CF113" s="846">
        <v>1.8</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40793</v>
      </c>
      <c r="AB114" s="782"/>
      <c r="AC114" s="782"/>
      <c r="AD114" s="782"/>
      <c r="AE114" s="783"/>
      <c r="AF114" s="784">
        <v>41816</v>
      </c>
      <c r="AG114" s="782"/>
      <c r="AH114" s="782"/>
      <c r="AI114" s="782"/>
      <c r="AJ114" s="783"/>
      <c r="AK114" s="784">
        <v>41569</v>
      </c>
      <c r="AL114" s="782"/>
      <c r="AM114" s="782"/>
      <c r="AN114" s="782"/>
      <c r="AO114" s="783"/>
      <c r="AP114" s="752">
        <v>0.7</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397415</v>
      </c>
      <c r="BR114" s="769"/>
      <c r="BS114" s="769"/>
      <c r="BT114" s="769"/>
      <c r="BU114" s="769"/>
      <c r="BV114" s="769">
        <v>467125</v>
      </c>
      <c r="BW114" s="769"/>
      <c r="BX114" s="769"/>
      <c r="BY114" s="769"/>
      <c r="BZ114" s="769"/>
      <c r="CA114" s="769">
        <v>233549</v>
      </c>
      <c r="CB114" s="769"/>
      <c r="CC114" s="769"/>
      <c r="CD114" s="769"/>
      <c r="CE114" s="769"/>
      <c r="CF114" s="846">
        <v>4.0999999999999996</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73981</v>
      </c>
      <c r="AB115" s="907"/>
      <c r="AC115" s="907"/>
      <c r="AD115" s="907"/>
      <c r="AE115" s="908"/>
      <c r="AF115" s="909">
        <v>73759</v>
      </c>
      <c r="AG115" s="907"/>
      <c r="AH115" s="907"/>
      <c r="AI115" s="907"/>
      <c r="AJ115" s="908"/>
      <c r="AK115" s="909">
        <v>73544</v>
      </c>
      <c r="AL115" s="907"/>
      <c r="AM115" s="907"/>
      <c r="AN115" s="907"/>
      <c r="AO115" s="908"/>
      <c r="AP115" s="910">
        <v>1.3</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7255</v>
      </c>
      <c r="BR115" s="769"/>
      <c r="BS115" s="769"/>
      <c r="BT115" s="769"/>
      <c r="BU115" s="769"/>
      <c r="BV115" s="769">
        <v>3331</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37302</v>
      </c>
      <c r="DH116" s="782"/>
      <c r="DI116" s="782"/>
      <c r="DJ116" s="782"/>
      <c r="DK116" s="783"/>
      <c r="DL116" s="784">
        <v>31727</v>
      </c>
      <c r="DM116" s="782"/>
      <c r="DN116" s="782"/>
      <c r="DO116" s="782"/>
      <c r="DP116" s="783"/>
      <c r="DQ116" s="784">
        <v>26153</v>
      </c>
      <c r="DR116" s="782"/>
      <c r="DS116" s="782"/>
      <c r="DT116" s="782"/>
      <c r="DU116" s="783"/>
      <c r="DV116" s="752">
        <v>0.5</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1413394</v>
      </c>
      <c r="AB117" s="893"/>
      <c r="AC117" s="893"/>
      <c r="AD117" s="893"/>
      <c r="AE117" s="894"/>
      <c r="AF117" s="896">
        <v>1489548</v>
      </c>
      <c r="AG117" s="893"/>
      <c r="AH117" s="893"/>
      <c r="AI117" s="893"/>
      <c r="AJ117" s="894"/>
      <c r="AK117" s="896">
        <v>1422351</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427</v>
      </c>
      <c r="BP118" s="836"/>
      <c r="BQ118" s="855">
        <v>14628188</v>
      </c>
      <c r="BR118" s="856"/>
      <c r="BS118" s="856"/>
      <c r="BT118" s="856"/>
      <c r="BU118" s="856"/>
      <c r="BV118" s="856">
        <v>14238414</v>
      </c>
      <c r="BW118" s="856"/>
      <c r="BX118" s="856"/>
      <c r="BY118" s="856"/>
      <c r="BZ118" s="856"/>
      <c r="CA118" s="856">
        <v>13309365</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2637546</v>
      </c>
      <c r="BR119" s="798"/>
      <c r="BS119" s="798"/>
      <c r="BT119" s="798"/>
      <c r="BU119" s="798"/>
      <c r="BV119" s="798">
        <v>2990683</v>
      </c>
      <c r="BW119" s="798"/>
      <c r="BX119" s="798"/>
      <c r="BY119" s="798"/>
      <c r="BZ119" s="798"/>
      <c r="CA119" s="798">
        <v>3291691</v>
      </c>
      <c r="CB119" s="798"/>
      <c r="CC119" s="798"/>
      <c r="CD119" s="798"/>
      <c r="CE119" s="798"/>
      <c r="CF119" s="859">
        <v>57.2</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v>27728</v>
      </c>
      <c r="DM119" s="715"/>
      <c r="DN119" s="715"/>
      <c r="DO119" s="715"/>
      <c r="DP119" s="716"/>
      <c r="DQ119" s="717">
        <v>13864</v>
      </c>
      <c r="DR119" s="715"/>
      <c r="DS119" s="715"/>
      <c r="DT119" s="715"/>
      <c r="DU119" s="716"/>
      <c r="DV119" s="805">
        <v>0.2</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52738</v>
      </c>
      <c r="AB120" s="782"/>
      <c r="AC120" s="782"/>
      <c r="AD120" s="782"/>
      <c r="AE120" s="783"/>
      <c r="AF120" s="784">
        <v>52812</v>
      </c>
      <c r="AG120" s="782"/>
      <c r="AH120" s="782"/>
      <c r="AI120" s="782"/>
      <c r="AJ120" s="783"/>
      <c r="AK120" s="784">
        <v>52890</v>
      </c>
      <c r="AL120" s="782"/>
      <c r="AM120" s="782"/>
      <c r="AN120" s="782"/>
      <c r="AO120" s="783"/>
      <c r="AP120" s="752">
        <v>0.9</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54400</v>
      </c>
      <c r="BR120" s="769"/>
      <c r="BS120" s="769"/>
      <c r="BT120" s="769"/>
      <c r="BU120" s="769"/>
      <c r="BV120" s="769">
        <v>502500</v>
      </c>
      <c r="BW120" s="769"/>
      <c r="BX120" s="769"/>
      <c r="BY120" s="769"/>
      <c r="BZ120" s="769"/>
      <c r="CA120" s="769">
        <v>506435</v>
      </c>
      <c r="CB120" s="769"/>
      <c r="CC120" s="769"/>
      <c r="CD120" s="769"/>
      <c r="CE120" s="769"/>
      <c r="CF120" s="846">
        <v>8.8000000000000007</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1152823</v>
      </c>
      <c r="DH120" s="798"/>
      <c r="DI120" s="798"/>
      <c r="DJ120" s="798"/>
      <c r="DK120" s="798"/>
      <c r="DL120" s="798">
        <v>964885</v>
      </c>
      <c r="DM120" s="798"/>
      <c r="DN120" s="798"/>
      <c r="DO120" s="798"/>
      <c r="DP120" s="798"/>
      <c r="DQ120" s="798">
        <v>669449</v>
      </c>
      <c r="DR120" s="798"/>
      <c r="DS120" s="798"/>
      <c r="DT120" s="798"/>
      <c r="DU120" s="798"/>
      <c r="DV120" s="799">
        <v>11.6</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8835179</v>
      </c>
      <c r="BR121" s="856"/>
      <c r="BS121" s="856"/>
      <c r="BT121" s="856"/>
      <c r="BU121" s="856"/>
      <c r="BV121" s="856">
        <v>8886137</v>
      </c>
      <c r="BW121" s="856"/>
      <c r="BX121" s="856"/>
      <c r="BY121" s="856"/>
      <c r="BZ121" s="856"/>
      <c r="CA121" s="856">
        <v>8802038</v>
      </c>
      <c r="CB121" s="856"/>
      <c r="CC121" s="856"/>
      <c r="CD121" s="856"/>
      <c r="CE121" s="856"/>
      <c r="CF121" s="857">
        <v>153</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6326</v>
      </c>
      <c r="DH121" s="769"/>
      <c r="DI121" s="769"/>
      <c r="DJ121" s="769"/>
      <c r="DK121" s="769"/>
      <c r="DL121" s="769">
        <v>7433</v>
      </c>
      <c r="DM121" s="769"/>
      <c r="DN121" s="769"/>
      <c r="DO121" s="769"/>
      <c r="DP121" s="769"/>
      <c r="DQ121" s="769">
        <v>16731</v>
      </c>
      <c r="DR121" s="769"/>
      <c r="DS121" s="769"/>
      <c r="DT121" s="769"/>
      <c r="DU121" s="769"/>
      <c r="DV121" s="821">
        <v>0.3</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436</v>
      </c>
      <c r="BP122" s="836"/>
      <c r="BQ122" s="837">
        <v>11527125</v>
      </c>
      <c r="BR122" s="838"/>
      <c r="BS122" s="838"/>
      <c r="BT122" s="838"/>
      <c r="BU122" s="838"/>
      <c r="BV122" s="838">
        <v>12379320</v>
      </c>
      <c r="BW122" s="838"/>
      <c r="BX122" s="838"/>
      <c r="BY122" s="838"/>
      <c r="BZ122" s="838"/>
      <c r="CA122" s="838">
        <v>12600164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56.1</v>
      </c>
      <c r="BR123" s="830"/>
      <c r="BS123" s="830"/>
      <c r="BT123" s="830"/>
      <c r="BU123" s="830"/>
      <c r="BV123" s="830">
        <v>33.5</v>
      </c>
      <c r="BW123" s="830"/>
      <c r="BX123" s="830"/>
      <c r="BY123" s="830"/>
      <c r="BZ123" s="830"/>
      <c r="CA123" s="830">
        <v>12.3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20696</v>
      </c>
      <c r="AB126" s="782"/>
      <c r="AC126" s="782"/>
      <c r="AD126" s="782"/>
      <c r="AE126" s="783"/>
      <c r="AF126" s="784">
        <v>20445</v>
      </c>
      <c r="AG126" s="782"/>
      <c r="AH126" s="782"/>
      <c r="AI126" s="782"/>
      <c r="AJ126" s="783"/>
      <c r="AK126" s="784">
        <v>20198</v>
      </c>
      <c r="AL126" s="782"/>
      <c r="AM126" s="782"/>
      <c r="AN126" s="782"/>
      <c r="AO126" s="783"/>
      <c r="AP126" s="752">
        <v>0.4</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547</v>
      </c>
      <c r="AB127" s="782"/>
      <c r="AC127" s="782"/>
      <c r="AD127" s="782"/>
      <c r="AE127" s="783"/>
      <c r="AF127" s="784">
        <v>502</v>
      </c>
      <c r="AG127" s="782"/>
      <c r="AH127" s="782"/>
      <c r="AI127" s="782"/>
      <c r="AJ127" s="783"/>
      <c r="AK127" s="784">
        <v>456</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14.2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v>7255</v>
      </c>
      <c r="DH127" s="818"/>
      <c r="DI127" s="818"/>
      <c r="DJ127" s="818"/>
      <c r="DK127" s="818"/>
      <c r="DL127" s="818">
        <v>3331</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60</v>
      </c>
      <c r="AB128" s="722"/>
      <c r="AC128" s="722"/>
      <c r="AD128" s="722"/>
      <c r="AE128" s="723"/>
      <c r="AF128" s="724">
        <v>1805</v>
      </c>
      <c r="AG128" s="722"/>
      <c r="AH128" s="722"/>
      <c r="AI128" s="722"/>
      <c r="AJ128" s="723"/>
      <c r="AK128" s="724">
        <v>3061</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19.2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6324386</v>
      </c>
      <c r="AB129" s="782"/>
      <c r="AC129" s="782"/>
      <c r="AD129" s="782"/>
      <c r="AE129" s="783"/>
      <c r="AF129" s="784">
        <v>6364465</v>
      </c>
      <c r="AG129" s="782"/>
      <c r="AH129" s="782"/>
      <c r="AI129" s="782"/>
      <c r="AJ129" s="783"/>
      <c r="AK129" s="784">
        <v>6587950</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804286</v>
      </c>
      <c r="AB130" s="782"/>
      <c r="AC130" s="782"/>
      <c r="AD130" s="782"/>
      <c r="AE130" s="783"/>
      <c r="AF130" s="784">
        <v>823975</v>
      </c>
      <c r="AG130" s="782"/>
      <c r="AH130" s="782"/>
      <c r="AI130" s="782"/>
      <c r="AJ130" s="783"/>
      <c r="AK130" s="784">
        <v>836411</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12.3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5520100</v>
      </c>
      <c r="AB131" s="715"/>
      <c r="AC131" s="715"/>
      <c r="AD131" s="715"/>
      <c r="AE131" s="716"/>
      <c r="AF131" s="717">
        <v>5540490</v>
      </c>
      <c r="AG131" s="715"/>
      <c r="AH131" s="715"/>
      <c r="AI131" s="715"/>
      <c r="AJ131" s="716"/>
      <c r="AK131" s="717">
        <v>5751539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11.03327838</v>
      </c>
      <c r="AB132" s="738"/>
      <c r="AC132" s="738"/>
      <c r="AD132" s="738"/>
      <c r="AE132" s="739"/>
      <c r="AF132" s="740">
        <v>11.980312209999999</v>
      </c>
      <c r="AG132" s="738"/>
      <c r="AH132" s="738"/>
      <c r="AI132" s="738"/>
      <c r="AJ132" s="739"/>
      <c r="AK132" s="740">
        <v>10.13431362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13.4</v>
      </c>
      <c r="AB133" s="747"/>
      <c r="AC133" s="747"/>
      <c r="AD133" s="747"/>
      <c r="AE133" s="748"/>
      <c r="AF133" s="746">
        <v>12.1</v>
      </c>
      <c r="AG133" s="747"/>
      <c r="AH133" s="747"/>
      <c r="AI133" s="747"/>
      <c r="AJ133" s="748"/>
      <c r="AK133" s="746">
        <v>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7" zoomScaleNormal="85" zoomScaleSheetLayoutView="55" workbookViewId="0">
      <selection activeCell="AC74" sqref="AC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31" t="s">
        <v>468</v>
      </c>
      <c r="H9" s="1132"/>
      <c r="I9" s="1132"/>
      <c r="J9" s="1133"/>
      <c r="K9" s="263">
        <v>1801776</v>
      </c>
      <c r="L9" s="264">
        <v>50009</v>
      </c>
      <c r="M9" s="265">
        <v>58739</v>
      </c>
      <c r="N9" s="266">
        <v>-14.9</v>
      </c>
    </row>
    <row r="10" spans="1:16" x14ac:dyDescent="0.15">
      <c r="A10" s="248"/>
      <c r="B10" s="244"/>
      <c r="C10" s="244"/>
      <c r="D10" s="244"/>
      <c r="E10" s="244"/>
      <c r="F10" s="244"/>
      <c r="G10" s="1131" t="s">
        <v>469</v>
      </c>
      <c r="H10" s="1132"/>
      <c r="I10" s="1132"/>
      <c r="J10" s="1133"/>
      <c r="K10" s="267">
        <v>63236</v>
      </c>
      <c r="L10" s="268">
        <v>1755</v>
      </c>
      <c r="M10" s="269">
        <v>5215</v>
      </c>
      <c r="N10" s="270">
        <v>-66.3</v>
      </c>
    </row>
    <row r="11" spans="1:16" ht="13.5" customHeight="1" x14ac:dyDescent="0.15">
      <c r="A11" s="248"/>
      <c r="B11" s="244"/>
      <c r="C11" s="244"/>
      <c r="D11" s="244"/>
      <c r="E11" s="244"/>
      <c r="F11" s="244"/>
      <c r="G11" s="1131" t="s">
        <v>470</v>
      </c>
      <c r="H11" s="1132"/>
      <c r="I11" s="1132"/>
      <c r="J11" s="1133"/>
      <c r="K11" s="267">
        <v>335532</v>
      </c>
      <c r="L11" s="268">
        <v>9313</v>
      </c>
      <c r="M11" s="269">
        <v>7772</v>
      </c>
      <c r="N11" s="270">
        <v>19.8</v>
      </c>
    </row>
    <row r="12" spans="1:16" ht="13.5" customHeight="1" x14ac:dyDescent="0.15">
      <c r="A12" s="248"/>
      <c r="B12" s="244"/>
      <c r="C12" s="244"/>
      <c r="D12" s="244"/>
      <c r="E12" s="244"/>
      <c r="F12" s="244"/>
      <c r="G12" s="1131" t="s">
        <v>471</v>
      </c>
      <c r="H12" s="1132"/>
      <c r="I12" s="1132"/>
      <c r="J12" s="1133"/>
      <c r="K12" s="267">
        <v>1264</v>
      </c>
      <c r="L12" s="268">
        <v>35</v>
      </c>
      <c r="M12" s="269">
        <v>135</v>
      </c>
      <c r="N12" s="270">
        <v>-74.099999999999994</v>
      </c>
    </row>
    <row r="13" spans="1:16" ht="13.5" customHeight="1" x14ac:dyDescent="0.15">
      <c r="A13" s="248"/>
      <c r="B13" s="244"/>
      <c r="C13" s="244"/>
      <c r="D13" s="244"/>
      <c r="E13" s="244"/>
      <c r="F13" s="244"/>
      <c r="G13" s="1131" t="s">
        <v>472</v>
      </c>
      <c r="H13" s="1132"/>
      <c r="I13" s="1132"/>
      <c r="J13" s="1133"/>
      <c r="K13" s="267" t="s">
        <v>473</v>
      </c>
      <c r="L13" s="268" t="s">
        <v>473</v>
      </c>
      <c r="M13" s="269">
        <v>6</v>
      </c>
      <c r="N13" s="270" t="s">
        <v>473</v>
      </c>
    </row>
    <row r="14" spans="1:16" ht="13.5" customHeight="1" x14ac:dyDescent="0.15">
      <c r="A14" s="248"/>
      <c r="B14" s="244"/>
      <c r="C14" s="244"/>
      <c r="D14" s="244"/>
      <c r="E14" s="244"/>
      <c r="F14" s="244"/>
      <c r="G14" s="1131" t="s">
        <v>474</v>
      </c>
      <c r="H14" s="1132"/>
      <c r="I14" s="1132"/>
      <c r="J14" s="1133"/>
      <c r="K14" s="267">
        <v>46721</v>
      </c>
      <c r="L14" s="268">
        <v>1297</v>
      </c>
      <c r="M14" s="269">
        <v>2905</v>
      </c>
      <c r="N14" s="270">
        <v>-55.4</v>
      </c>
    </row>
    <row r="15" spans="1:16" ht="13.5" customHeight="1" x14ac:dyDescent="0.15">
      <c r="A15" s="248"/>
      <c r="B15" s="244"/>
      <c r="C15" s="244"/>
      <c r="D15" s="244"/>
      <c r="E15" s="244"/>
      <c r="F15" s="244"/>
      <c r="G15" s="1131" t="s">
        <v>475</v>
      </c>
      <c r="H15" s="1132"/>
      <c r="I15" s="1132"/>
      <c r="J15" s="1133"/>
      <c r="K15" s="267">
        <v>114546</v>
      </c>
      <c r="L15" s="268">
        <v>3179</v>
      </c>
      <c r="M15" s="269">
        <v>1221</v>
      </c>
      <c r="N15" s="270">
        <v>160.4</v>
      </c>
    </row>
    <row r="16" spans="1:16" x14ac:dyDescent="0.15">
      <c r="A16" s="248"/>
      <c r="B16" s="244"/>
      <c r="C16" s="244"/>
      <c r="D16" s="244"/>
      <c r="E16" s="244"/>
      <c r="F16" s="244"/>
      <c r="G16" s="1134" t="s">
        <v>476</v>
      </c>
      <c r="H16" s="1135"/>
      <c r="I16" s="1135"/>
      <c r="J16" s="1136"/>
      <c r="K16" s="268">
        <v>-186136</v>
      </c>
      <c r="L16" s="268">
        <v>-5166</v>
      </c>
      <c r="M16" s="269">
        <v>-6578</v>
      </c>
      <c r="N16" s="270">
        <v>-21.5</v>
      </c>
    </row>
    <row r="17" spans="1:16" x14ac:dyDescent="0.15">
      <c r="A17" s="248"/>
      <c r="B17" s="244"/>
      <c r="C17" s="244"/>
      <c r="D17" s="244"/>
      <c r="E17" s="244"/>
      <c r="F17" s="244"/>
      <c r="G17" s="1134" t="s">
        <v>168</v>
      </c>
      <c r="H17" s="1135"/>
      <c r="I17" s="1135"/>
      <c r="J17" s="1136"/>
      <c r="K17" s="268">
        <v>2176939</v>
      </c>
      <c r="L17" s="268">
        <v>60422</v>
      </c>
      <c r="M17" s="269">
        <v>69416</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8" t="s">
        <v>481</v>
      </c>
      <c r="H21" s="1129"/>
      <c r="I21" s="1129"/>
      <c r="J21" s="1130"/>
      <c r="K21" s="280">
        <v>6.13</v>
      </c>
      <c r="L21" s="281">
        <v>6.74</v>
      </c>
      <c r="M21" s="282">
        <v>-0.61</v>
      </c>
      <c r="N21" s="249"/>
      <c r="O21" s="283"/>
      <c r="P21" s="279"/>
    </row>
    <row r="22" spans="1:16" s="284" customFormat="1" x14ac:dyDescent="0.15">
      <c r="A22" s="279"/>
      <c r="B22" s="249"/>
      <c r="C22" s="249"/>
      <c r="D22" s="249"/>
      <c r="E22" s="249"/>
      <c r="F22" s="249"/>
      <c r="G22" s="1128" t="s">
        <v>482</v>
      </c>
      <c r="H22" s="1129"/>
      <c r="I22" s="1129"/>
      <c r="J22" s="1130"/>
      <c r="K22" s="285">
        <v>94.2</v>
      </c>
      <c r="L22" s="286">
        <v>96.7</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19" t="s">
        <v>486</v>
      </c>
      <c r="H32" s="1120"/>
      <c r="I32" s="1120"/>
      <c r="J32" s="1121"/>
      <c r="K32" s="294">
        <v>1280178</v>
      </c>
      <c r="L32" s="294">
        <v>35532</v>
      </c>
      <c r="M32" s="295">
        <v>33867</v>
      </c>
      <c r="N32" s="296">
        <v>4.9000000000000004</v>
      </c>
    </row>
    <row r="33" spans="1:16" ht="13.5" customHeight="1" x14ac:dyDescent="0.15">
      <c r="A33" s="248"/>
      <c r="B33" s="244"/>
      <c r="C33" s="244"/>
      <c r="D33" s="244"/>
      <c r="E33" s="244"/>
      <c r="F33" s="244"/>
      <c r="G33" s="1119" t="s">
        <v>487</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488</v>
      </c>
      <c r="H34" s="1120"/>
      <c r="I34" s="1120"/>
      <c r="J34" s="1121"/>
      <c r="K34" s="294" t="s">
        <v>473</v>
      </c>
      <c r="L34" s="294" t="s">
        <v>473</v>
      </c>
      <c r="M34" s="295">
        <v>5</v>
      </c>
      <c r="N34" s="296" t="s">
        <v>473</v>
      </c>
    </row>
    <row r="35" spans="1:16" ht="27" customHeight="1" x14ac:dyDescent="0.15">
      <c r="A35" s="248"/>
      <c r="B35" s="244"/>
      <c r="C35" s="244"/>
      <c r="D35" s="244"/>
      <c r="E35" s="244"/>
      <c r="F35" s="244"/>
      <c r="G35" s="1119" t="s">
        <v>489</v>
      </c>
      <c r="H35" s="1120"/>
      <c r="I35" s="1120"/>
      <c r="J35" s="1121"/>
      <c r="K35" s="294">
        <v>27060</v>
      </c>
      <c r="L35" s="294">
        <v>751</v>
      </c>
      <c r="M35" s="295">
        <v>10553</v>
      </c>
      <c r="N35" s="296">
        <v>-92.9</v>
      </c>
    </row>
    <row r="36" spans="1:16" ht="27" customHeight="1" x14ac:dyDescent="0.15">
      <c r="A36" s="248"/>
      <c r="B36" s="244"/>
      <c r="C36" s="244"/>
      <c r="D36" s="244"/>
      <c r="E36" s="244"/>
      <c r="F36" s="244"/>
      <c r="G36" s="1119" t="s">
        <v>490</v>
      </c>
      <c r="H36" s="1120"/>
      <c r="I36" s="1120"/>
      <c r="J36" s="1121"/>
      <c r="K36" s="294">
        <v>41569</v>
      </c>
      <c r="L36" s="294">
        <v>1154</v>
      </c>
      <c r="M36" s="295">
        <v>2741</v>
      </c>
      <c r="N36" s="296">
        <v>-57.9</v>
      </c>
    </row>
    <row r="37" spans="1:16" ht="13.5" customHeight="1" x14ac:dyDescent="0.15">
      <c r="A37" s="248"/>
      <c r="B37" s="244"/>
      <c r="C37" s="244"/>
      <c r="D37" s="244"/>
      <c r="E37" s="244"/>
      <c r="F37" s="244"/>
      <c r="G37" s="1119" t="s">
        <v>491</v>
      </c>
      <c r="H37" s="1120"/>
      <c r="I37" s="1120"/>
      <c r="J37" s="1121"/>
      <c r="K37" s="294">
        <v>73544</v>
      </c>
      <c r="L37" s="294">
        <v>2041</v>
      </c>
      <c r="M37" s="295">
        <v>1442</v>
      </c>
      <c r="N37" s="296">
        <v>41.5</v>
      </c>
    </row>
    <row r="38" spans="1:16" ht="27" customHeight="1" x14ac:dyDescent="0.15">
      <c r="A38" s="248"/>
      <c r="B38" s="244"/>
      <c r="C38" s="244"/>
      <c r="D38" s="244"/>
      <c r="E38" s="244"/>
      <c r="F38" s="244"/>
      <c r="G38" s="1122" t="s">
        <v>492</v>
      </c>
      <c r="H38" s="1123"/>
      <c r="I38" s="1123"/>
      <c r="J38" s="1124"/>
      <c r="K38" s="297" t="s">
        <v>473</v>
      </c>
      <c r="L38" s="297" t="s">
        <v>473</v>
      </c>
      <c r="M38" s="298">
        <v>2</v>
      </c>
      <c r="N38" s="299" t="s">
        <v>473</v>
      </c>
      <c r="O38" s="293"/>
    </row>
    <row r="39" spans="1:16" x14ac:dyDescent="0.15">
      <c r="A39" s="248"/>
      <c r="B39" s="244"/>
      <c r="C39" s="244"/>
      <c r="D39" s="244"/>
      <c r="E39" s="244"/>
      <c r="F39" s="244"/>
      <c r="G39" s="1122" t="s">
        <v>493</v>
      </c>
      <c r="H39" s="1123"/>
      <c r="I39" s="1123"/>
      <c r="J39" s="1124"/>
      <c r="K39" s="300">
        <v>-3061</v>
      </c>
      <c r="L39" s="300">
        <v>-85</v>
      </c>
      <c r="M39" s="301">
        <v>-3178</v>
      </c>
      <c r="N39" s="302">
        <v>-97.3</v>
      </c>
      <c r="O39" s="293"/>
    </row>
    <row r="40" spans="1:16" ht="27" customHeight="1" x14ac:dyDescent="0.15">
      <c r="A40" s="248"/>
      <c r="B40" s="244"/>
      <c r="C40" s="244"/>
      <c r="D40" s="244"/>
      <c r="E40" s="244"/>
      <c r="F40" s="244"/>
      <c r="G40" s="1119" t="s">
        <v>494</v>
      </c>
      <c r="H40" s="1120"/>
      <c r="I40" s="1120"/>
      <c r="J40" s="1121"/>
      <c r="K40" s="300">
        <v>-836411</v>
      </c>
      <c r="L40" s="300">
        <v>-23215</v>
      </c>
      <c r="M40" s="301">
        <v>-30469</v>
      </c>
      <c r="N40" s="302">
        <v>-23.8</v>
      </c>
      <c r="O40" s="293"/>
    </row>
    <row r="41" spans="1:16" x14ac:dyDescent="0.15">
      <c r="A41" s="248"/>
      <c r="B41" s="244"/>
      <c r="C41" s="244"/>
      <c r="D41" s="244"/>
      <c r="E41" s="244"/>
      <c r="F41" s="244"/>
      <c r="G41" s="1125" t="s">
        <v>278</v>
      </c>
      <c r="H41" s="1126"/>
      <c r="I41" s="1126"/>
      <c r="J41" s="1127"/>
      <c r="K41" s="294">
        <v>582879</v>
      </c>
      <c r="L41" s="300">
        <v>16178</v>
      </c>
      <c r="M41" s="301">
        <v>14963</v>
      </c>
      <c r="N41" s="302">
        <v>8.1</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2" t="s">
        <v>463</v>
      </c>
      <c r="J49" s="1114" t="s">
        <v>498</v>
      </c>
      <c r="K49" s="1115"/>
      <c r="L49" s="1115"/>
      <c r="M49" s="1115"/>
      <c r="N49" s="1116"/>
    </row>
    <row r="50" spans="1:14" x14ac:dyDescent="0.15">
      <c r="A50" s="248"/>
      <c r="B50" s="244"/>
      <c r="C50" s="244"/>
      <c r="D50" s="244"/>
      <c r="E50" s="244"/>
      <c r="F50" s="244"/>
      <c r="G50" s="312"/>
      <c r="H50" s="313"/>
      <c r="I50" s="1113"/>
      <c r="J50" s="314" t="s">
        <v>499</v>
      </c>
      <c r="K50" s="315" t="s">
        <v>500</v>
      </c>
      <c r="L50" s="316" t="s">
        <v>501</v>
      </c>
      <c r="M50" s="317" t="s">
        <v>502</v>
      </c>
      <c r="N50" s="318" t="s">
        <v>503</v>
      </c>
    </row>
    <row r="51" spans="1:14" x14ac:dyDescent="0.15">
      <c r="A51" s="248"/>
      <c r="B51" s="244"/>
      <c r="C51" s="244"/>
      <c r="D51" s="244"/>
      <c r="E51" s="244"/>
      <c r="F51" s="244"/>
      <c r="G51" s="310" t="s">
        <v>504</v>
      </c>
      <c r="H51" s="311"/>
      <c r="I51" s="319">
        <v>1338485</v>
      </c>
      <c r="J51" s="320">
        <v>39170</v>
      </c>
      <c r="K51" s="321">
        <v>-9.3000000000000007</v>
      </c>
      <c r="L51" s="322">
        <v>47258</v>
      </c>
      <c r="M51" s="323">
        <v>34.5</v>
      </c>
      <c r="N51" s="324">
        <v>-43.8</v>
      </c>
    </row>
    <row r="52" spans="1:14" x14ac:dyDescent="0.15">
      <c r="A52" s="248"/>
      <c r="B52" s="244"/>
      <c r="C52" s="244"/>
      <c r="D52" s="244"/>
      <c r="E52" s="244"/>
      <c r="F52" s="244"/>
      <c r="G52" s="325"/>
      <c r="H52" s="326" t="s">
        <v>505</v>
      </c>
      <c r="I52" s="327">
        <v>550337</v>
      </c>
      <c r="J52" s="328">
        <v>16105</v>
      </c>
      <c r="K52" s="329">
        <v>19.5</v>
      </c>
      <c r="L52" s="330">
        <v>27842</v>
      </c>
      <c r="M52" s="331">
        <v>35.9</v>
      </c>
      <c r="N52" s="332">
        <v>-16.399999999999999</v>
      </c>
    </row>
    <row r="53" spans="1:14" x14ac:dyDescent="0.15">
      <c r="A53" s="248"/>
      <c r="B53" s="244"/>
      <c r="C53" s="244"/>
      <c r="D53" s="244"/>
      <c r="E53" s="244"/>
      <c r="F53" s="244"/>
      <c r="G53" s="310" t="s">
        <v>506</v>
      </c>
      <c r="H53" s="311"/>
      <c r="I53" s="319">
        <v>1455679</v>
      </c>
      <c r="J53" s="320">
        <v>41759</v>
      </c>
      <c r="K53" s="321">
        <v>6.6</v>
      </c>
      <c r="L53" s="322">
        <v>49426</v>
      </c>
      <c r="M53" s="323">
        <v>4.5999999999999996</v>
      </c>
      <c r="N53" s="324">
        <v>2</v>
      </c>
    </row>
    <row r="54" spans="1:14" x14ac:dyDescent="0.15">
      <c r="A54" s="248"/>
      <c r="B54" s="244"/>
      <c r="C54" s="244"/>
      <c r="D54" s="244"/>
      <c r="E54" s="244"/>
      <c r="F54" s="244"/>
      <c r="G54" s="325"/>
      <c r="H54" s="326" t="s">
        <v>505</v>
      </c>
      <c r="I54" s="327">
        <v>553123</v>
      </c>
      <c r="J54" s="328">
        <v>15867</v>
      </c>
      <c r="K54" s="329">
        <v>-1.5</v>
      </c>
      <c r="L54" s="330">
        <v>26568</v>
      </c>
      <c r="M54" s="331">
        <v>-4.5999999999999996</v>
      </c>
      <c r="N54" s="332">
        <v>3.1</v>
      </c>
    </row>
    <row r="55" spans="1:14" x14ac:dyDescent="0.15">
      <c r="A55" s="248"/>
      <c r="B55" s="244"/>
      <c r="C55" s="244"/>
      <c r="D55" s="244"/>
      <c r="E55" s="244"/>
      <c r="F55" s="244"/>
      <c r="G55" s="310" t="s">
        <v>507</v>
      </c>
      <c r="H55" s="311"/>
      <c r="I55" s="319">
        <v>664614</v>
      </c>
      <c r="J55" s="320">
        <v>18868</v>
      </c>
      <c r="K55" s="321">
        <v>-54.8</v>
      </c>
      <c r="L55" s="322">
        <v>42839</v>
      </c>
      <c r="M55" s="323">
        <v>-13.3</v>
      </c>
      <c r="N55" s="324">
        <v>-41.5</v>
      </c>
    </row>
    <row r="56" spans="1:14" x14ac:dyDescent="0.15">
      <c r="A56" s="248"/>
      <c r="B56" s="244"/>
      <c r="C56" s="244"/>
      <c r="D56" s="244"/>
      <c r="E56" s="244"/>
      <c r="F56" s="244"/>
      <c r="G56" s="325"/>
      <c r="H56" s="326" t="s">
        <v>505</v>
      </c>
      <c r="I56" s="327">
        <v>254380</v>
      </c>
      <c r="J56" s="328">
        <v>7222</v>
      </c>
      <c r="K56" s="329">
        <v>-54.5</v>
      </c>
      <c r="L56" s="330">
        <v>22027</v>
      </c>
      <c r="M56" s="331">
        <v>-17.100000000000001</v>
      </c>
      <c r="N56" s="332">
        <v>-37.4</v>
      </c>
    </row>
    <row r="57" spans="1:14" x14ac:dyDescent="0.15">
      <c r="A57" s="248"/>
      <c r="B57" s="244"/>
      <c r="C57" s="244"/>
      <c r="D57" s="244"/>
      <c r="E57" s="244"/>
      <c r="F57" s="244"/>
      <c r="G57" s="310" t="s">
        <v>508</v>
      </c>
      <c r="H57" s="311"/>
      <c r="I57" s="319">
        <v>669842</v>
      </c>
      <c r="J57" s="320">
        <v>18737</v>
      </c>
      <c r="K57" s="321">
        <v>-0.7</v>
      </c>
      <c r="L57" s="322">
        <v>46819</v>
      </c>
      <c r="M57" s="323">
        <v>9.3000000000000007</v>
      </c>
      <c r="N57" s="324">
        <v>-10</v>
      </c>
    </row>
    <row r="58" spans="1:14" x14ac:dyDescent="0.15">
      <c r="A58" s="248"/>
      <c r="B58" s="244"/>
      <c r="C58" s="244"/>
      <c r="D58" s="244"/>
      <c r="E58" s="244"/>
      <c r="F58" s="244"/>
      <c r="G58" s="325"/>
      <c r="H58" s="326" t="s">
        <v>505</v>
      </c>
      <c r="I58" s="327">
        <v>360142</v>
      </c>
      <c r="J58" s="328">
        <v>10074</v>
      </c>
      <c r="K58" s="329">
        <v>39.5</v>
      </c>
      <c r="L58" s="330">
        <v>24121</v>
      </c>
      <c r="M58" s="331">
        <v>9.5</v>
      </c>
      <c r="N58" s="332">
        <v>30</v>
      </c>
    </row>
    <row r="59" spans="1:14" x14ac:dyDescent="0.15">
      <c r="A59" s="248"/>
      <c r="B59" s="244"/>
      <c r="C59" s="244"/>
      <c r="D59" s="244"/>
      <c r="E59" s="244"/>
      <c r="F59" s="244"/>
      <c r="G59" s="310" t="s">
        <v>509</v>
      </c>
      <c r="H59" s="311"/>
      <c r="I59" s="319">
        <v>2050452</v>
      </c>
      <c r="J59" s="320">
        <v>56911</v>
      </c>
      <c r="K59" s="321">
        <v>203.7</v>
      </c>
      <c r="L59" s="322">
        <v>53270</v>
      </c>
      <c r="M59" s="323">
        <v>13.8</v>
      </c>
      <c r="N59" s="324">
        <v>189.9</v>
      </c>
    </row>
    <row r="60" spans="1:14" x14ac:dyDescent="0.15">
      <c r="A60" s="248"/>
      <c r="B60" s="244"/>
      <c r="C60" s="244"/>
      <c r="D60" s="244"/>
      <c r="E60" s="244"/>
      <c r="F60" s="244"/>
      <c r="G60" s="325"/>
      <c r="H60" s="326" t="s">
        <v>505</v>
      </c>
      <c r="I60" s="333">
        <v>499276</v>
      </c>
      <c r="J60" s="328">
        <v>13858</v>
      </c>
      <c r="K60" s="329">
        <v>37.6</v>
      </c>
      <c r="L60" s="330">
        <v>24316</v>
      </c>
      <c r="M60" s="331">
        <v>0.8</v>
      </c>
      <c r="N60" s="332">
        <v>36.799999999999997</v>
      </c>
    </row>
    <row r="61" spans="1:14" x14ac:dyDescent="0.15">
      <c r="A61" s="248"/>
      <c r="B61" s="244"/>
      <c r="C61" s="244"/>
      <c r="D61" s="244"/>
      <c r="E61" s="244"/>
      <c r="F61" s="244"/>
      <c r="G61" s="310" t="s">
        <v>510</v>
      </c>
      <c r="H61" s="334"/>
      <c r="I61" s="335">
        <v>1235814</v>
      </c>
      <c r="J61" s="336">
        <v>35089</v>
      </c>
      <c r="K61" s="337">
        <v>29.1</v>
      </c>
      <c r="L61" s="338">
        <v>47922</v>
      </c>
      <c r="M61" s="339">
        <v>9.8000000000000007</v>
      </c>
      <c r="N61" s="324">
        <v>19.3</v>
      </c>
    </row>
    <row r="62" spans="1:14" x14ac:dyDescent="0.15">
      <c r="A62" s="248"/>
      <c r="B62" s="244"/>
      <c r="C62" s="244"/>
      <c r="D62" s="244"/>
      <c r="E62" s="244"/>
      <c r="F62" s="244"/>
      <c r="G62" s="325"/>
      <c r="H62" s="326" t="s">
        <v>505</v>
      </c>
      <c r="I62" s="327">
        <v>443452</v>
      </c>
      <c r="J62" s="328">
        <v>12625</v>
      </c>
      <c r="K62" s="329">
        <v>8.1</v>
      </c>
      <c r="L62" s="330">
        <v>24975</v>
      </c>
      <c r="M62" s="331">
        <v>4.9000000000000004</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18.63</v>
      </c>
      <c r="G47" s="12">
        <v>17.010000000000002</v>
      </c>
      <c r="H47" s="12">
        <v>24.66</v>
      </c>
      <c r="I47" s="12">
        <v>26.7</v>
      </c>
      <c r="J47" s="13">
        <v>23.75</v>
      </c>
    </row>
    <row r="48" spans="2:10" ht="57.75" customHeight="1" x14ac:dyDescent="0.15">
      <c r="B48" s="14"/>
      <c r="C48" s="1139" t="s">
        <v>4</v>
      </c>
      <c r="D48" s="1139"/>
      <c r="E48" s="1140"/>
      <c r="F48" s="15">
        <v>2.6</v>
      </c>
      <c r="G48" s="16">
        <v>4.03</v>
      </c>
      <c r="H48" s="16">
        <v>3.12</v>
      </c>
      <c r="I48" s="16">
        <v>5.1100000000000003</v>
      </c>
      <c r="J48" s="17">
        <v>6.95</v>
      </c>
    </row>
    <row r="49" spans="2:10" ht="57.75" customHeight="1" thickBot="1" x14ac:dyDescent="0.2">
      <c r="B49" s="18"/>
      <c r="C49" s="1141" t="s">
        <v>5</v>
      </c>
      <c r="D49" s="1141"/>
      <c r="E49" s="1142"/>
      <c r="F49" s="19" t="s">
        <v>517</v>
      </c>
      <c r="G49" s="20" t="s">
        <v>518</v>
      </c>
      <c r="H49" s="20">
        <v>4.92</v>
      </c>
      <c r="I49" s="20">
        <v>2.63</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520</v>
      </c>
      <c r="D34" s="1149"/>
      <c r="E34" s="1150"/>
      <c r="F34" s="32">
        <v>12.37</v>
      </c>
      <c r="G34" s="33">
        <v>15.25</v>
      </c>
      <c r="H34" s="33">
        <v>15.97</v>
      </c>
      <c r="I34" s="33">
        <v>18.68</v>
      </c>
      <c r="J34" s="34">
        <v>20.350000000000001</v>
      </c>
      <c r="K34" s="22"/>
      <c r="L34" s="22"/>
      <c r="M34" s="22"/>
      <c r="N34" s="22"/>
      <c r="O34" s="22"/>
      <c r="P34" s="22"/>
    </row>
    <row r="35" spans="1:16" ht="39" customHeight="1" x14ac:dyDescent="0.15">
      <c r="A35" s="22"/>
      <c r="B35" s="35"/>
      <c r="C35" s="1143" t="s">
        <v>521</v>
      </c>
      <c r="D35" s="1144"/>
      <c r="E35" s="1145"/>
      <c r="F35" s="36">
        <v>2.6</v>
      </c>
      <c r="G35" s="37">
        <v>4.03</v>
      </c>
      <c r="H35" s="37">
        <v>3.12</v>
      </c>
      <c r="I35" s="37">
        <v>5.1100000000000003</v>
      </c>
      <c r="J35" s="38">
        <v>6.95</v>
      </c>
      <c r="K35" s="22"/>
      <c r="L35" s="22"/>
      <c r="M35" s="22"/>
      <c r="N35" s="22"/>
      <c r="O35" s="22"/>
      <c r="P35" s="22"/>
    </row>
    <row r="36" spans="1:16" ht="39" customHeight="1" x14ac:dyDescent="0.15">
      <c r="A36" s="22"/>
      <c r="B36" s="35"/>
      <c r="C36" s="1143" t="s">
        <v>522</v>
      </c>
      <c r="D36" s="1144"/>
      <c r="E36" s="1145"/>
      <c r="F36" s="36">
        <v>3.56</v>
      </c>
      <c r="G36" s="37">
        <v>2.69</v>
      </c>
      <c r="H36" s="37">
        <v>3.81</v>
      </c>
      <c r="I36" s="37">
        <v>5.05</v>
      </c>
      <c r="J36" s="38">
        <v>1.84</v>
      </c>
      <c r="K36" s="22"/>
      <c r="L36" s="22"/>
      <c r="M36" s="22"/>
      <c r="N36" s="22"/>
      <c r="O36" s="22"/>
      <c r="P36" s="22"/>
    </row>
    <row r="37" spans="1:16" ht="39" customHeight="1" x14ac:dyDescent="0.15">
      <c r="A37" s="22"/>
      <c r="B37" s="35"/>
      <c r="C37" s="1143" t="s">
        <v>523</v>
      </c>
      <c r="D37" s="1144"/>
      <c r="E37" s="1145"/>
      <c r="F37" s="36">
        <v>0.41</v>
      </c>
      <c r="G37" s="37">
        <v>0.1</v>
      </c>
      <c r="H37" s="37">
        <v>1.69</v>
      </c>
      <c r="I37" s="37">
        <v>0.44</v>
      </c>
      <c r="J37" s="38">
        <v>0.82</v>
      </c>
      <c r="K37" s="22"/>
      <c r="L37" s="22"/>
      <c r="M37" s="22"/>
      <c r="N37" s="22"/>
      <c r="O37" s="22"/>
      <c r="P37" s="22"/>
    </row>
    <row r="38" spans="1:16" ht="39" customHeight="1" x14ac:dyDescent="0.15">
      <c r="A38" s="22"/>
      <c r="B38" s="35"/>
      <c r="C38" s="1143" t="s">
        <v>524</v>
      </c>
      <c r="D38" s="1144"/>
      <c r="E38" s="1145"/>
      <c r="F38" s="36">
        <v>0.12</v>
      </c>
      <c r="G38" s="37">
        <v>0.6</v>
      </c>
      <c r="H38" s="37">
        <v>0.19</v>
      </c>
      <c r="I38" s="37">
        <v>0.35</v>
      </c>
      <c r="J38" s="38">
        <v>0.19</v>
      </c>
      <c r="K38" s="22"/>
      <c r="L38" s="22"/>
      <c r="M38" s="22"/>
      <c r="N38" s="22"/>
      <c r="O38" s="22"/>
      <c r="P38" s="22"/>
    </row>
    <row r="39" spans="1:16" ht="39" customHeight="1" x14ac:dyDescent="0.15">
      <c r="A39" s="22"/>
      <c r="B39" s="35"/>
      <c r="C39" s="1143" t="s">
        <v>525</v>
      </c>
      <c r="D39" s="1144"/>
      <c r="E39" s="1145"/>
      <c r="F39" s="36">
        <v>0.08</v>
      </c>
      <c r="G39" s="37">
        <v>7.0000000000000007E-2</v>
      </c>
      <c r="H39" s="37">
        <v>0.09</v>
      </c>
      <c r="I39" s="37">
        <v>0.09</v>
      </c>
      <c r="J39" s="38">
        <v>0.1</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7.0000000000000007E-2</v>
      </c>
      <c r="G43" s="42">
        <v>0</v>
      </c>
      <c r="H43" s="42">
        <v>0</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6"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1461</v>
      </c>
      <c r="L45" s="60">
        <v>1332</v>
      </c>
      <c r="M45" s="60">
        <v>1227</v>
      </c>
      <c r="N45" s="60">
        <v>1336</v>
      </c>
      <c r="O45" s="61">
        <v>1280</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77</v>
      </c>
      <c r="L48" s="64">
        <v>86</v>
      </c>
      <c r="M48" s="64">
        <v>72</v>
      </c>
      <c r="N48" s="64">
        <v>39</v>
      </c>
      <c r="O48" s="65">
        <v>27</v>
      </c>
      <c r="P48" s="48"/>
      <c r="Q48" s="48"/>
      <c r="R48" s="48"/>
      <c r="S48" s="48"/>
      <c r="T48" s="48"/>
      <c r="U48" s="48"/>
    </row>
    <row r="49" spans="1:21" ht="30.75" customHeight="1" x14ac:dyDescent="0.15">
      <c r="A49" s="48"/>
      <c r="B49" s="1161"/>
      <c r="C49" s="1162"/>
      <c r="D49" s="62"/>
      <c r="E49" s="1153" t="s">
        <v>15</v>
      </c>
      <c r="F49" s="1153"/>
      <c r="G49" s="1153"/>
      <c r="H49" s="1153"/>
      <c r="I49" s="1153"/>
      <c r="J49" s="1154"/>
      <c r="K49" s="63">
        <v>41</v>
      </c>
      <c r="L49" s="64">
        <v>41</v>
      </c>
      <c r="M49" s="64">
        <v>41</v>
      </c>
      <c r="N49" s="64">
        <v>42</v>
      </c>
      <c r="O49" s="65">
        <v>42</v>
      </c>
      <c r="P49" s="48"/>
      <c r="Q49" s="48"/>
      <c r="R49" s="48"/>
      <c r="S49" s="48"/>
      <c r="T49" s="48"/>
      <c r="U49" s="48"/>
    </row>
    <row r="50" spans="1:21" ht="30.75" customHeight="1" x14ac:dyDescent="0.15">
      <c r="A50" s="48"/>
      <c r="B50" s="1161"/>
      <c r="C50" s="1162"/>
      <c r="D50" s="62"/>
      <c r="E50" s="1153" t="s">
        <v>16</v>
      </c>
      <c r="F50" s="1153"/>
      <c r="G50" s="1153"/>
      <c r="H50" s="1153"/>
      <c r="I50" s="1153"/>
      <c r="J50" s="1154"/>
      <c r="K50" s="63">
        <v>75</v>
      </c>
      <c r="L50" s="64">
        <v>99</v>
      </c>
      <c r="M50" s="64">
        <v>74</v>
      </c>
      <c r="N50" s="64">
        <v>74</v>
      </c>
      <c r="O50" s="65">
        <v>74</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818</v>
      </c>
      <c r="L52" s="64">
        <v>831</v>
      </c>
      <c r="M52" s="64">
        <v>805</v>
      </c>
      <c r="N52" s="64">
        <v>825</v>
      </c>
      <c r="O52" s="65">
        <v>840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836</v>
      </c>
      <c r="L53" s="69">
        <v>727</v>
      </c>
      <c r="M53" s="69">
        <v>609</v>
      </c>
      <c r="N53" s="69">
        <v>666</v>
      </c>
      <c r="O53" s="70">
        <v>583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2015-04-23T02:47:03Z</cp:lastPrinted>
  <dcterms:created xsi:type="dcterms:W3CDTF">2015-02-17T06:03:23Z</dcterms:created>
  <dcterms:modified xsi:type="dcterms:W3CDTF">2015-05-06T07:40:10Z</dcterms:modified>
</cp:coreProperties>
</file>