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A23" i="11"/>
  <c r="V23" i="11"/>
  <c r="Q23" i="11"/>
  <c r="AP23" i="11"/>
  <c r="AU63" i="11"/>
  <c r="AP63" i="11"/>
  <c r="AF88" i="1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4" i="9" s="1"/>
  <c r="AM35" i="9" s="1"/>
  <c r="CO36" i="9"/>
  <c r="BE36" i="9"/>
  <c r="AM36" i="9"/>
  <c r="C36" i="9"/>
  <c r="CO35" i="9"/>
  <c r="BE35" i="9"/>
  <c r="C35" i="9"/>
  <c r="CO34" i="9"/>
  <c r="U34" i="9"/>
  <c r="U35" i="9" s="1"/>
  <c r="U36" i="9" s="1"/>
  <c r="C34" i="9"/>
  <c r="BW34" i="9" l="1"/>
  <c r="BW35" i="9" s="1"/>
  <c r="BW36" i="9" s="1"/>
  <c r="BW37" i="9" s="1"/>
  <c r="BW38" i="9" s="1"/>
  <c r="BW39" i="9" s="1"/>
  <c r="BW40" i="9" s="1"/>
  <c r="BW41"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<sst xmlns="http://schemas.openxmlformats.org/spreadsheetml/2006/main" count="984" uniqueCount="541">
  <si>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</si>
  <si>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</si>
  <si>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</si>
  <si>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</si>
  <si>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</si>
  <si>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</si>
  <si>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</si>
  <si>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</si>
  <si>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</si>
  <si>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</si>
  <si>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</si>
  <si>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</si>
  <si>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</si>
  <si>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</si>
  <si>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</si>
  <si>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</si>
  <si>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</si>
  <si>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</si>
  <si>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</si>
  <si>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</si>
  <si>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</si>
  <si>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</si>
  <si>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</si>
  <si>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</si>
  <si>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</si>
  <si>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</si>
  <si>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</si>
  <si>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</si>
  <si>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</si>
  <si>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</si>
  <si>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</si>
  <si>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</si>
  <si>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</si>
  <si>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</si>
  <si>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</si>
  <si>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</si>
  <si>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</si>
  <si>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</si>
  <si>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</si>
  <si>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</si>
  <si>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</si>
  <si>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</si>
  <si>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</si>
  <si>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</si>
  <si>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</si>
  <si>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</si>
  <si>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</si>
  <si>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</si>
  <si>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</si>
  <si>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</si>
  <si>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</si>
  <si>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</si>
  <si>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</si>
  <si>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</si>
  <si>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</si>
  <si>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</si>
  <si>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</si>
  <si>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</si>
  <si>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</si>
  <si>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</si>
  <si>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</si>
  <si>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</si>
  <si>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</si>
  <si>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</si>
  <si>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</si>
  <si>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</si>
  <si>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</si>
  <si>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</si>
  <si>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</si>
  <si>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</si>
  <si>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</si>
  <si>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</si>
  <si>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</si>
  <si>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</si>
  <si>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</si>
  <si>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</si>
  <si>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</si>
  <si>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</si>
  <si>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</si>
  <si>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</si>
  <si>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</si>
  <si>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</si>
  <si>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</si>
  <si>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</si>
  <si>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</si>
  <si>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</si>
  <si>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</si>
  <si>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</si>
  <si>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</si>
  <si>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</si>
  <si>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</si>
  <si>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</si>
  <si>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</si>
  <si>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</si>
  <si>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</si>
  <si>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</si>
  <si>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</si>
  <si>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</si>
  <si>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</si>
  <si>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</si>
  <si>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</si>
  <si>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</si>
  <si>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</si>
  <si>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</si>
  <si>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</si>
  <si>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</si>
  <si>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</si>
  <si>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</si>
  <si>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</si>
  <si>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</si>
  <si>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</si>
  <si>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</si>
  <si>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</si>
  <si>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</si>
  <si>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</si>
  <si>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</si>
  <si>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</si>
  <si>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</si>
  <si>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</si>
  <si>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</si>
  <si>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</si>
  <si>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</si>
  <si>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</si>
  <si>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</si>
  <si>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</si>
  <si>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</si>
  <si>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</si>
  <si>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</si>
  <si>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</si>
  <si>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</si>
  <si>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</si>
  <si>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</si>
  <si>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</si>
  <si>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</si>
  <si>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</si>
  <si>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</si>
  <si>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</si>
  <si>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</si>
  <si>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</si>
  <si>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</si>
  <si>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</si>
  <si>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</si>
  <si>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</si>
  <si>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</si>
  <si>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</si>
  <si>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</si>
  <si>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</si>
  <si>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</si>
  <si>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</si>
  <si>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</si>
  <si>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</si>
  <si>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</si>
  <si>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</si>
  <si>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</si>
  <si>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</si>
  <si>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</si>
  <si>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</si>
  <si>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</si>
  <si>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</si>
  <si>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</si>
  <si>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</si>
  <si>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</si>
  <si>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</si>
  <si>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</si>
  <si>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</si>
  <si>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</si>
  <si>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</si>
  <si>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</si>
  <si>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</si>
  <si>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</si>
  <si>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</si>
  <si>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</si>
  <si>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</si>
  <si>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</si>
  <si>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</si>
  <si>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</si>
  <si>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</si>
  <si>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</si>
  <si>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</si>
  <si>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</si>
  <si>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</si>
  <si>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</si>
  <si>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</si>
  <si>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</si>
  <si>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</si>
  <si>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</si>
  <si>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</si>
  <si>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</si>
  <si>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</si>
  <si>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</si>
  <si>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</si>
  <si>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</si>
  <si>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</si>
  <si>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</si>
  <si>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</si>
  <si>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宮城県蔵王町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</si>
  <si>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</si>
  <si>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</si>
  <si>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</si>
  <si>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</si>
  <si>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</si>
  <si>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</si>
  <si>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</si>
  <si>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</si>
  <si>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</si>
  <si>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</si>
  <si>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</si>
  <si>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</si>
  <si>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</si>
  <si>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</si>
  <si>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</si>
  <si>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</si>
  <si>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</si>
  <si>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</si>
  <si>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</si>
  <si>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</si>
  <si>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</si>
  <si>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</si>
  <si>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</si>
  <si>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</si>
  <si>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</si>
  <si>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</si>
  <si>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</si>
  <si>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</si>
  <si>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</si>
  <si>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</si>
  <si>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</si>
  <si>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</si>
  <si>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</si>
  <si>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</si>
  <si>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</si>
  <si>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</si>
  <si>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</si>
  <si>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</si>
  <si>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</si>
  <si>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</si>
  <si>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</si>
  <si>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</si>
  <si>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</si>
  <si>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</si>
  <si>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</si>
  <si>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</si>
  <si>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</si>
  <si>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</si>
  <si>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</si>
  <si>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</si>
  <si>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</si>
  <si>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</si>
  <si>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</si>
  <si>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</si>
  <si>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</si>
  <si>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</si>
  <si>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</si>
  <si>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</si>
  <si>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</si>
  <si>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</si>
  <si>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</si>
  <si>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</si>
  <si>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</si>
  <si>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</si>
  <si>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</si>
  <si>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</si>
  <si>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</si>
  <si>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</si>
  <si>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</si>
  <si>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</si>
  <si>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</si>
  <si>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</si>
  <si>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</si>
  <si>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</si>
  <si>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</si>
  <si>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</si>
  <si>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</si>
  <si>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</si>
  <si>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</si>
  <si>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</si>
  <si>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</si>
  <si>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</si>
  <si>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</si>
  <si>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</si>
  <si>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</si>
  <si>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</si>
  <si>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</si>
  <si>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</si>
  <si>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</si>
  <si>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</si>
  <si>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</si>
  <si>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</si>
  <si>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</si>
  <si>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</si>
  <si>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</si>
  <si>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</si>
  <si>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</si>
  <si>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</si>
  <si>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</si>
  <si>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</si>
  <si>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</si>
  <si>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</si>
  <si>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</si>
  <si>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</si>
  <si>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</si>
  <si>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</si>
  <si>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</si>
  <si>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</si>
  <si>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</si>
  <si>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</si>
  <si>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</si>
  <si>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</si>
  <si>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</si>
  <si>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</si>
  <si>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</si>
  <si>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</si>
  <si>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</si>
  <si>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</si>
  <si>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</si>
  <si>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</si>
  <si>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</si>
  <si>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</si>
  <si>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</si>
  <si>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</si>
  <si>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</si>
  <si>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</si>
  <si>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</si>
  <si>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</si>
  <si>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</si>
  <si>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</si>
  <si>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</si>
  <si>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</si>
  <si>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</si>
  <si>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</si>
  <si>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</si>
  <si>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</si>
  <si>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</si>
  <si>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</si>
  <si>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</si>
  <si>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</si>
  <si>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</si>
  <si>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</si>
  <si>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</si>
  <si>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</si>
  <si>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</si>
  <si>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</si>
  <si>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</si>
  <si>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</si>
  <si>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</si>
  <si>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</si>
  <si>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宮城県蔵王町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</si>
  <si>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</si>
  <si>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</si>
  <si>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</si>
  <si>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</si>
  <si>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</si>
  <si>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</si>
  <si>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</si>
  <si>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</si>
  <si>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</si>
  <si>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</si>
  <si>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</si>
  <si>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</si>
  <si>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</si>
  <si>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</si>
  <si>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</si>
  <si>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</si>
  <si>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</si>
  <si>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</si>
  <si>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</si>
  <si>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</si>
  <si>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</si>
  <si>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</si>
  <si>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</si>
  <si>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</si>
  <si>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</si>
  <si>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</si>
  <si>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</si>
  <si>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</si>
  <si>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</si>
  <si>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</si>
  <si>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</si>
  <si>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</si>
  <si>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</si>
  <si>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</si>
  <si>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</si>
  <si>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</si>
  <si>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</si>
  <si>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</si>
  <si>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</si>
  <si>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</si>
  <si>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</si>
  <si>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</si>
  <si>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</si>
  <si>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</si>
  <si>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</si>
  <si>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</si>
  <si>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</si>
  <si>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</si>
  <si>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</si>
  <si>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</si>
  <si>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</si>
  <si>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</si>
  <si>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</si>
  <si>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</si>
  <si>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</si>
  <si>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</si>
  <si>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</si>
  <si>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</si>
  <si>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</si>
  <si>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</si>
  <si>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</si>
  <si>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</si>
  <si>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</si>
  <si>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</si>
  <si>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</si>
  <si>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</si>
  <si>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</si>
  <si>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</si>
  <si>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</si>
  <si>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</si>
  <si>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</si>
  <si>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</si>
  <si>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</si>
  <si>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</si>
  <si>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</si>
  <si>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</si>
  <si>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</si>
  <si>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</si>
  <si>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</si>
  <si>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</si>
  <si>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</si>
  <si>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</si>
  <si>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</si>
  <si>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</si>
  <si>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</si>
  <si>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</si>
  <si>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</si>
  <si>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</si>
  <si>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</si>
  <si>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</si>
  <si>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</si>
  <si>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</si>
  <si>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</si>
  <si>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</si>
  <si>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</si>
  <si>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</si>
  <si>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</si>
  <si>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</si>
  <si>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</si>
  <si>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</si>
  <si>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</si>
  <si>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</si>
  <si>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</si>
  <si>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</si>
  <si>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</si>
  <si>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</si>
  <si>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</si>
  <si>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</si>
  <si>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</si>
  <si>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</si>
  <si>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</si>
  <si>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</si>
  <si>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</si>
  <si>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</si>
  <si>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</si>
  <si>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</si>
  <si>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</si>
  <si>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</si>
  <si>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</si>
  <si>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</si>
  <si>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</si>
  <si>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</si>
  <si>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</si>
  <si>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</si>
  <si>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</si>
  <si>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</si>
  <si>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</si>
  <si>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</si>
  <si>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</si>
  <si>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</si>
  <si>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</si>
  <si>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</si>
  <si>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</si>
  <si>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</si>
  <si>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</si>
  <si>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</si>
  <si>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</si>
  <si>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</si>
  <si>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</si>
  <si>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</si>
  <si>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</si>
  <si>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</si>
  <si>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</si>
  <si>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</si>
  <si>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</si>
  <si>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</si>
  <si>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</si>
  <si>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</si>
  <si>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</si>
  <si>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</si>
  <si>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</si>
  <si>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</si>
  <si>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</si>
  <si>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</si>
  <si>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</si>
  <si>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</si>
  <si>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</si>
  <si>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</si>
  <si>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</si>
  <si>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</si>
  <si>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</si>
  <si>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</si>
  <si>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</si>
  <si>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</si>
  <si>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</si>
  <si>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</si>
  <si>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</si>
  <si>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</si>
  <si>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</si>
  <si>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</si>
  <si>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</si>
  <si>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</si>
  <si>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</si>
  <si>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</si>
  <si>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</si>
  <si>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国民健康保険蔵王病院事業会計</t>
  </si>
  <si>
    <t>一般会計</t>
  </si>
  <si>
    <t>国民健康保険特別会計</t>
  </si>
  <si>
    <t>介護保険特別会計</t>
  </si>
  <si>
    <t>公共下水道事業特別会計</t>
  </si>
  <si>
    <t>後期高齢者医療特別会計</t>
  </si>
  <si>
    <t>その他会計（赤字）</t>
  </si>
  <si>
    <t>その他会計（黒字）</t>
  </si>
  <si>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5"/>
  </si>
  <si>
    <t>白石市外二町組合：一般会計</t>
    <rPh sb="0" eb="3">
      <t>シロイシシ</t>
    </rPh>
    <rPh sb="3" eb="4">
      <t>ホカ</t>
    </rPh>
    <rPh sb="4" eb="6">
      <t>2チョウ</t>
    </rPh>
    <rPh sb="6" eb="8">
      <t>クミアイ</t>
    </rPh>
    <rPh sb="9" eb="11">
      <t>イッパン</t>
    </rPh>
    <rPh sb="11" eb="13">
      <t>カイケイ</t>
    </rPh>
    <phoneticPr fontId="5"/>
  </si>
  <si>
    <t>白石市外二町組合：病院会計</t>
    <rPh sb="0" eb="3">
      <t>シロイシシ</t>
    </rPh>
    <rPh sb="3" eb="4">
      <t>ホカ</t>
    </rPh>
    <rPh sb="4" eb="6">
      <t>2チョウ</t>
    </rPh>
    <rPh sb="6" eb="8">
      <t>クミアイ</t>
    </rPh>
    <rPh sb="9" eb="11">
      <t>ビョウイン</t>
    </rPh>
    <rPh sb="11" eb="13">
      <t>カイケイ</t>
    </rPh>
    <phoneticPr fontId="5"/>
  </si>
  <si>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5"/>
  </si>
  <si>
    <t>宮城県市町村非常勤消防団員補償報償組合：一般会計</t>
    <rPh sb="20" eb="22">
      <t>イッパン</t>
    </rPh>
    <rPh sb="22" eb="24">
      <t>カイケイ</t>
    </rPh>
    <phoneticPr fontId="5"/>
  </si>
  <si>
    <t>宮城県市町村自治振興センター：一般会計</t>
    <rPh sb="15" eb="17">
      <t>イッパン</t>
    </rPh>
    <rPh sb="17" eb="19">
      <t>カイケイ</t>
    </rPh>
    <phoneticPr fontId="5"/>
  </si>
  <si>
    <t>宮城県後期高齢者医療広域連合：一般会計</t>
    <rPh sb="15" eb="17">
      <t>イッパン</t>
    </rPh>
    <rPh sb="17" eb="19">
      <t>カイケイ</t>
    </rPh>
    <phoneticPr fontId="5"/>
  </si>
  <si>
    <t>宮城県後期高齢者広域連合：特別会計</t>
    <rPh sb="8" eb="10">
      <t>コウイキ</t>
    </rPh>
    <rPh sb="10" eb="12">
      <t>レンゴウ</t>
    </rPh>
    <rPh sb="13" eb="15">
      <t>トクベツ</t>
    </rPh>
    <rPh sb="15" eb="17">
      <t>カイケイ</t>
    </rPh>
    <phoneticPr fontId="5"/>
  </si>
  <si>
    <t>法適用企業</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</si>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</sst>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33741</c:v>
                </c:pt>
                <c:pt idx="1">
                  <c:v>38606</c:v>
                </c:pt>
                <c:pt idx="2">
                  <c:v>20368</c:v>
                </c:pt>
                <c:pt idx="3">
                  <c:v>23317</c:v>
                </c:pt>
                <c:pt idx="4">
                  <c:v>31066</c:v>
                </c:pt>
              </c:numCache>
            </c:numRef>
          </c:val>
          <c:smooth val="0"/>
        </c:ser>
        <c:dLbls>
          <c:showLegendKey val="0"/>
          <c:showVal val="0"/>
          <c:showCatName val="0"/>
          <c:showSerName val="0"/>
          <c:showPercent val="0"/>
          <c:showBubbleSize val="0"/>
        </c:dLbls>
        <c:marker val="1"/>
        <c:smooth val="0"/>
        <c:axId val="324247552"/>
        <c:axId val="324249472"/>
      </c:lineChart>
      <c:catAx>
        <c:axId val="324247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249472"/>
        <c:crosses val="autoZero"/>
        <c:auto val="1"/>
        <c:lblAlgn val="ctr"/>
        <c:lblOffset val="100"/>
        <c:tickLblSkip val="1"/>
        <c:tickMarkSkip val="1"/>
        <c:noMultiLvlLbl val="0"/>
      </c:catAx>
      <c:valAx>
        <c:axId val="324249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24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4.3499999999999996</c:v>
                </c:pt>
                <c:pt idx="1">
                  <c:v>4.25</c:v>
                </c:pt>
                <c:pt idx="2">
                  <c:v>5.34</c:v>
                </c:pt>
                <c:pt idx="3">
                  <c:v>2.77</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10.78</c:v>
                </c:pt>
                <c:pt idx="1">
                  <c:v>12.58</c:v>
                </c:pt>
                <c:pt idx="2">
                  <c:v>16.61</c:v>
                </c:pt>
                <c:pt idx="3">
                  <c:v>17.71</c:v>
                </c:pt>
                <c:pt idx="4">
                  <c:v>16.71</c:v>
                </c:pt>
              </c:numCache>
            </c:numRef>
          </c:val>
        </c:ser>
        <c:dLbls>
          <c:showLegendKey val="0"/>
          <c:showVal val="0"/>
          <c:showCatName val="0"/>
          <c:showSerName val="0"/>
          <c:showPercent val="0"/>
          <c:showBubbleSize val="0"/>
        </c:dLbls>
        <c:gapWidth val="250"/>
        <c:overlap val="100"/>
        <c:axId val="325020672"/>
        <c:axId val="32503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0.57999999999999996</c:v>
                </c:pt>
                <c:pt idx="1">
                  <c:v>0.16</c:v>
                </c:pt>
                <c:pt idx="2">
                  <c:v>2.65</c:v>
                </c:pt>
                <c:pt idx="3">
                  <c:v>5.57</c:v>
                </c:pt>
                <c:pt idx="4">
                  <c:v>1.43</c:v>
                </c:pt>
              </c:numCache>
            </c:numRef>
          </c:val>
          <c:smooth val="0"/>
        </c:ser>
        <c:dLbls>
          <c:showLegendKey val="0"/>
          <c:showVal val="0"/>
          <c:showCatName val="0"/>
          <c:showSerName val="0"/>
          <c:showPercent val="0"/>
          <c:showBubbleSize val="0"/>
        </c:dLbls>
        <c:marker val="1"/>
        <c:smooth val="0"/>
        <c:axId val="325020672"/>
        <c:axId val="325031040"/>
      </c:lineChart>
      <c:catAx>
        <c:axId val="3250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031040"/>
        <c:crosses val="autoZero"/>
        <c:auto val="1"/>
        <c:lblAlgn val="ctr"/>
        <c:lblOffset val="100"/>
        <c:tickLblSkip val="1"/>
        <c:tickMarkSkip val="1"/>
        <c:noMultiLvlLbl val="0"/>
      </c:catAx>
      <c:valAx>
        <c:axId val="32503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0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0.01</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0.24</c:v>
                </c:pt>
                <c:pt idx="2">
                  <c:v>#N/A</c:v>
                </c:pt>
                <c:pt idx="3">
                  <c:v>0.63</c:v>
                </c:pt>
                <c:pt idx="4">
                  <c:v>#N/A</c:v>
                </c:pt>
                <c:pt idx="5">
                  <c:v>0.42</c:v>
                </c:pt>
                <c:pt idx="6">
                  <c:v>#N/A</c:v>
                </c:pt>
                <c:pt idx="7">
                  <c:v>0.54</c:v>
                </c:pt>
                <c:pt idx="8">
                  <c:v>#N/A</c:v>
                </c:pt>
                <c:pt idx="9">
                  <c:v>0.26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2.21</c:v>
                </c:pt>
                <c:pt idx="2">
                  <c:v>#N/A</c:v>
                </c:pt>
                <c:pt idx="3">
                  <c:v>1.28</c:v>
                </c:pt>
                <c:pt idx="4">
                  <c:v>#N/A</c:v>
                </c:pt>
                <c:pt idx="5">
                  <c:v>1.01</c:v>
                </c:pt>
                <c:pt idx="6">
                  <c:v>#N/A</c:v>
                </c:pt>
                <c:pt idx="7">
                  <c:v>1.87</c:v>
                </c:pt>
                <c:pt idx="8">
                  <c:v>#N/A</c:v>
                </c:pt>
                <c:pt idx="9">
                  <c:v>1.1299999999999999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0.72</c:v>
                </c:pt>
                <c:pt idx="2">
                  <c:v>#N/A</c:v>
                </c:pt>
                <c:pt idx="3">
                  <c:v>1.33</c:v>
                </c:pt>
                <c:pt idx="4">
                  <c:v>#N/A</c:v>
                </c:pt>
                <c:pt idx="5">
                  <c:v>1.45</c:v>
                </c:pt>
                <c:pt idx="6">
                  <c:v>#N/A</c:v>
                </c:pt>
                <c:pt idx="7">
                  <c:v>2.13</c:v>
                </c:pt>
                <c:pt idx="8">
                  <c:v>#N/A</c:v>
                </c:pt>
                <c:pt idx="9">
                  <c:v>2.75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4.3499999999999996</c:v>
                </c:pt>
                <c:pt idx="2">
                  <c:v>#N/A</c:v>
                </c:pt>
                <c:pt idx="3">
                  <c:v>4.25</c:v>
                </c:pt>
                <c:pt idx="4">
                  <c:v>#N/A</c:v>
                </c:pt>
                <c:pt idx="5">
                  <c:v>5.34</c:v>
                </c:pt>
                <c:pt idx="6">
                  <c:v>#N/A</c:v>
                </c:pt>
                <c:pt idx="7">
                  <c:v>2.77</c:v>
                </c:pt>
                <c:pt idx="8">
                  <c:v>#N/A</c:v>
                </c:pt>
                <c:pt idx="9">
                  <c:v>5.32</c:v>
                </c:pt>
              </c:numCache>
            </c:numRef>
          </c:val>
        </c:ser>
        <c:ser>
          <c:idx val="8"/>
          <c:order val="8"/>
          <c:tx>
            <c:strRef>
              <c:f>データシート!$A$35</c:f>
              <c:strCache>
                <c:ptCount val="1"/>
                <c:pt idx="0">
                  <c:v>国民健康保険蔵王病院事業会計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2.97</c:v>
                </c:pt>
                <c:pt idx="2">
                  <c:v>#N/A</c:v>
                </c:pt>
                <c:pt idx="3">
                  <c:v>4.1500000000000004</c:v>
                </c:pt>
                <c:pt idx="4">
                  <c:v>#N/A</c:v>
                </c:pt>
                <c:pt idx="5">
                  <c:v>4.78</c:v>
                </c:pt>
                <c:pt idx="6">
                  <c:v>#N/A</c:v>
                </c:pt>
                <c:pt idx="7">
                  <c:v>5.48</c:v>
                </c:pt>
                <c:pt idx="8">
                  <c:v>#N/A</c:v>
                </c:pt>
                <c:pt idx="9">
                  <c:v>6.21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10.050000000000001</c:v>
                </c:pt>
                <c:pt idx="2">
                  <c:v>#N/A</c:v>
                </c:pt>
                <c:pt idx="3">
                  <c:v>11.8</c:v>
                </c:pt>
                <c:pt idx="4">
                  <c:v>#N/A</c:v>
                </c:pt>
                <c:pt idx="5">
                  <c:v>13.41</c:v>
                </c:pt>
                <c:pt idx="6">
                  <c:v>#N/A</c:v>
                </c:pt>
                <c:pt idx="7">
                  <c:v>14.61</c:v>
                </c:pt>
                <c:pt idx="8">
                  <c:v>#N/A</c:v>
                </c:pt>
                <c:pt idx="9">
                  <c:v>15.66</c:v>
                </c:pt>
              </c:numCache>
            </c:numRef>
          </c:val>
        </c:ser>
        <c:dLbls>
          <c:showLegendKey val="0"/>
          <c:showVal val="0"/>
          <c:showCatName val="0"/>
          <c:showSerName val="0"/>
          <c:showPercent val="0"/>
          <c:showBubbleSize val="0"/>
        </c:dLbls>
        <c:gapWidth val="150"/>
        <c:overlap val="100"/>
        <c:axId val="327480832"/>
        <c:axId val="327482368"/>
      </c:barChart>
      <c:catAx>
        <c:axId val="3274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482368"/>
        <c:crosses val="autoZero"/>
        <c:auto val="1"/>
        <c:lblAlgn val="ctr"/>
        <c:lblOffset val="100"/>
        <c:tickLblSkip val="1"/>
        <c:tickMarkSkip val="1"/>
        <c:noMultiLvlLbl val="0"/>
      </c:catAx>
      <c:valAx>
        <c:axId val="32748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48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534</c:v>
                </c:pt>
                <c:pt idx="5">
                  <c:v>546</c:v>
                </c:pt>
                <c:pt idx="8">
                  <c:v>556</c:v>
                </c:pt>
                <c:pt idx="11">
                  <c:v>561</c:v>
                </c:pt>
                <c:pt idx="14">
                  <c:v>568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52</c:v>
                </c:pt>
                <c:pt idx="3">
                  <c:v>55</c:v>
                </c:pt>
                <c:pt idx="6">
                  <c:v>60</c:v>
                </c:pt>
                <c:pt idx="9">
                  <c:v>52</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264</c:v>
                </c:pt>
                <c:pt idx="3">
                  <c:v>293</c:v>
                </c:pt>
                <c:pt idx="6">
                  <c:v>273</c:v>
                </c:pt>
                <c:pt idx="9">
                  <c:v>235</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651</c:v>
                </c:pt>
                <c:pt idx="3">
                  <c:v>632</c:v>
                </c:pt>
                <c:pt idx="6">
                  <c:v>610</c:v>
                </c:pt>
                <c:pt idx="9">
                  <c:v>604</c:v>
                </c:pt>
                <c:pt idx="12">
                  <c:v>550</c:v>
                </c:pt>
              </c:numCache>
            </c:numRef>
          </c:val>
        </c:ser>
        <c:dLbls>
          <c:showLegendKey val="0"/>
          <c:showVal val="0"/>
          <c:showCatName val="0"/>
          <c:showSerName val="0"/>
          <c:showPercent val="0"/>
          <c:showBubbleSize val="0"/>
        </c:dLbls>
        <c:gapWidth val="100"/>
        <c:overlap val="100"/>
        <c:axId val="327750784"/>
        <c:axId val="32775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434</c:v>
                </c:pt>
                <c:pt idx="2">
                  <c:v>#N/A</c:v>
                </c:pt>
                <c:pt idx="3">
                  <c:v>#N/A</c:v>
                </c:pt>
                <c:pt idx="4">
                  <c:v>435</c:v>
                </c:pt>
                <c:pt idx="5">
                  <c:v>#N/A</c:v>
                </c:pt>
                <c:pt idx="6">
                  <c:v>#N/A</c:v>
                </c:pt>
                <c:pt idx="7">
                  <c:v>388</c:v>
                </c:pt>
                <c:pt idx="8">
                  <c:v>#N/A</c:v>
                </c:pt>
                <c:pt idx="9">
                  <c:v>#N/A</c:v>
                </c:pt>
                <c:pt idx="10">
                  <c:v>331</c:v>
                </c:pt>
                <c:pt idx="11">
                  <c:v>#N/A</c:v>
                </c:pt>
                <c:pt idx="12">
                  <c:v>#N/A</c:v>
                </c:pt>
                <c:pt idx="13">
                  <c:v>267</c:v>
                </c:pt>
                <c:pt idx="14">
                  <c:v>#N/A</c:v>
                </c:pt>
              </c:numCache>
            </c:numRef>
          </c:val>
          <c:smooth val="0"/>
        </c:ser>
        <c:dLbls>
          <c:showLegendKey val="0"/>
          <c:showVal val="0"/>
          <c:showCatName val="0"/>
          <c:showSerName val="0"/>
          <c:showPercent val="0"/>
          <c:showBubbleSize val="0"/>
        </c:dLbls>
        <c:marker val="1"/>
        <c:smooth val="0"/>
        <c:axId val="327750784"/>
        <c:axId val="327752704"/>
      </c:lineChart>
      <c:catAx>
        <c:axId val="3277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752704"/>
        <c:crosses val="autoZero"/>
        <c:auto val="1"/>
        <c:lblAlgn val="ctr"/>
        <c:lblOffset val="100"/>
        <c:tickLblSkip val="1"/>
        <c:tickMarkSkip val="1"/>
        <c:noMultiLvlLbl val="0"/>
      </c:catAx>
      <c:valAx>
        <c:axId val="32775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7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6421</c:v>
                </c:pt>
                <c:pt idx="5">
                  <c:v>6532</c:v>
                </c:pt>
                <c:pt idx="8">
                  <c:v>6467</c:v>
                </c:pt>
                <c:pt idx="11">
                  <c:v>6411</c:v>
                </c:pt>
                <c:pt idx="14">
                  <c:v>6331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126</c:v>
                </c:pt>
                <c:pt idx="5">
                  <c:v>140</c:v>
                </c:pt>
                <c:pt idx="8">
                  <c:v>111</c:v>
                </c:pt>
                <c:pt idx="11">
                  <c:v>87</c:v>
                </c:pt>
                <c:pt idx="14">
                  <c:v>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1326</c:v>
                </c:pt>
                <c:pt idx="5">
                  <c:v>1522</c:v>
                </c:pt>
                <c:pt idx="8">
                  <c:v>1891</c:v>
                </c:pt>
                <c:pt idx="11">
                  <c:v>1725</c:v>
                </c:pt>
                <c:pt idx="14">
                  <c:v>1843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1074</c:v>
                </c:pt>
                <c:pt idx="3">
                  <c:v>1062</c:v>
                </c:pt>
                <c:pt idx="6">
                  <c:v>1006</c:v>
                </c:pt>
                <c:pt idx="9">
                  <c:v>1004</c:v>
                </c:pt>
                <c:pt idx="12">
                  <c:v>936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656</c:v>
                </c:pt>
                <c:pt idx="3">
                  <c:v>720</c:v>
                </c:pt>
                <c:pt idx="6">
                  <c:v>683</c:v>
                </c:pt>
                <c:pt idx="9">
                  <c:v>649</c:v>
                </c:pt>
                <c:pt idx="12">
                  <c:v>628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3731</c:v>
                </c:pt>
                <c:pt idx="3">
                  <c:v>3931</c:v>
                </c:pt>
                <c:pt idx="6">
                  <c:v>3795</c:v>
                </c:pt>
                <c:pt idx="9">
                  <c:v>3540</c:v>
                </c:pt>
                <c:pt idx="12">
                  <c:v>3141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c:v>
                </c:pt>
                <c:pt idx="3">
                  <c:v>1</c:v>
                </c:pt>
                <c:pt idx="6">
                  <c:v>1</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6127</c:v>
                </c:pt>
                <c:pt idx="3">
                  <c:v>5904</c:v>
                </c:pt>
                <c:pt idx="6">
                  <c:v>5698</c:v>
                </c:pt>
                <c:pt idx="9">
                  <c:v>5145</c:v>
                </c:pt>
                <c:pt idx="12">
                  <c:v>4898</c:v>
                </c:pt>
              </c:numCache>
            </c:numRef>
          </c:val>
        </c:ser>
        <c:dLbls>
          <c:showLegendKey val="0"/>
          <c:showVal val="0"/>
          <c:showCatName val="0"/>
          <c:showSerName val="0"/>
          <c:showPercent val="0"/>
          <c:showBubbleSize val="0"/>
        </c:dLbls>
        <c:gapWidth val="100"/>
        <c:overlap val="100"/>
        <c:axId val="328207360"/>
        <c:axId val="32821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3715</c:v>
                </c:pt>
                <c:pt idx="2">
                  <c:v>#N/A</c:v>
                </c:pt>
                <c:pt idx="3">
                  <c:v>#N/A</c:v>
                </c:pt>
                <c:pt idx="4">
                  <c:v>3425</c:v>
                </c:pt>
                <c:pt idx="5">
                  <c:v>#N/A</c:v>
                </c:pt>
                <c:pt idx="6">
                  <c:v>#N/A</c:v>
                </c:pt>
                <c:pt idx="7">
                  <c:v>2714</c:v>
                </c:pt>
                <c:pt idx="8">
                  <c:v>#N/A</c:v>
                </c:pt>
                <c:pt idx="9">
                  <c:v>#N/A</c:v>
                </c:pt>
                <c:pt idx="10">
                  <c:v>2116</c:v>
                </c:pt>
                <c:pt idx="11">
                  <c:v>#N/A</c:v>
                </c:pt>
                <c:pt idx="12">
                  <c:v>#N/A</c:v>
                </c:pt>
                <c:pt idx="13">
                  <c:v>1359</c:v>
                </c:pt>
                <c:pt idx="14">
                  <c:v>#N/A</c:v>
                </c:pt>
              </c:numCache>
            </c:numRef>
          </c:val>
          <c:smooth val="0"/>
        </c:ser>
        <c:dLbls>
          <c:showLegendKey val="0"/>
          <c:showVal val="0"/>
          <c:showCatName val="0"/>
          <c:showSerName val="0"/>
          <c:showPercent val="0"/>
          <c:showBubbleSize val="0"/>
        </c:dLbls>
        <c:marker val="1"/>
        <c:smooth val="0"/>
        <c:axId val="328207360"/>
        <c:axId val="328213632"/>
      </c:lineChart>
      <c:catAx>
        <c:axId val="32820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213632"/>
        <c:crosses val="autoZero"/>
        <c:auto val="1"/>
        <c:lblAlgn val="ctr"/>
        <c:lblOffset val="100"/>
        <c:tickLblSkip val="1"/>
        <c:tickMarkSkip val="1"/>
        <c:noMultiLvlLbl val="0"/>
      </c:catAx>
      <c:valAx>
        <c:axId val="3282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20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12,866
12,822
152.85
6,125,649
5,896,032
215,580
4,053,721
4,897,598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ea"/>
              <a:ea typeface="+mn-ea"/>
              <a:cs typeface="+mn-cs"/>
            </a:rPr>
            <a:t>個人住民税は僅かながら回復傾向にあるものの、</a:t>
          </a:r>
          <a:r>
            <a:rPr lang="ja-JP" altLang="ja-JP" sz="1400" b="0" i="0" baseline="0">
              <a:solidFill>
                <a:schemeClr val="dk1"/>
              </a:solidFill>
              <a:latin typeface="+mn-ea"/>
              <a:ea typeface="+mn-ea"/>
              <a:cs typeface="+mn-cs"/>
            </a:rPr>
            <a:t>財政力指数は</a:t>
          </a:r>
          <a:r>
            <a:rPr lang="ja-JP" altLang="en-US" sz="1400" b="0" i="0" baseline="0">
              <a:solidFill>
                <a:schemeClr val="dk1"/>
              </a:solidFill>
              <a:latin typeface="+mn-ea"/>
              <a:ea typeface="+mn-ea"/>
              <a:cs typeface="+mn-cs"/>
            </a:rPr>
            <a:t>横ばいで推移している。引き続き滞納額の圧縮や徴収業務の強化に取り組み、</a:t>
          </a:r>
          <a:r>
            <a:rPr lang="ja-JP" altLang="ja-JP" sz="1400" b="0" i="0" baseline="0">
              <a:solidFill>
                <a:schemeClr val="dk1"/>
              </a:solidFill>
              <a:latin typeface="+mn-ea"/>
              <a:ea typeface="+mn-ea"/>
              <a:cs typeface="+mn-cs"/>
            </a:rPr>
            <a:t>財政基盤</a:t>
          </a:r>
          <a:r>
            <a:rPr lang="ja-JP" altLang="en-US" sz="1400" b="0" i="0" baseline="0">
              <a:solidFill>
                <a:schemeClr val="dk1"/>
              </a:solidFill>
              <a:latin typeface="+mn-ea"/>
              <a:ea typeface="+mn-ea"/>
              <a:cs typeface="+mn-cs"/>
            </a:rPr>
            <a:t>の</a:t>
          </a:r>
          <a:r>
            <a:rPr lang="ja-JP" altLang="ja-JP" sz="1400" b="0" i="0" baseline="0">
              <a:solidFill>
                <a:schemeClr val="dk1"/>
              </a:solidFill>
              <a:latin typeface="+mn-ea"/>
              <a:ea typeface="+mn-ea"/>
              <a:cs typeface="+mn-cs"/>
            </a:rPr>
            <a:t>強化</a:t>
          </a:r>
          <a:r>
            <a:rPr lang="ja-JP" altLang="en-US" sz="1400" b="0" i="0" baseline="0">
              <a:solidFill>
                <a:schemeClr val="dk1"/>
              </a:solidFill>
              <a:latin typeface="+mn-ea"/>
              <a:ea typeface="+mn-ea"/>
              <a:cs typeface="+mn-cs"/>
            </a:rPr>
            <a:t>に努める。</a:t>
          </a:r>
          <a:endParaRPr lang="en-US" altLang="ja-JP" sz="1400" b="0" i="0" baseline="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57855</xdr:rowOff>
    </xdr:to>
    <xdr:cxnSp macro="">
      <xdr:nvCxnSpPr>
        <xdr:cNvPr id="68" name="直線コネクタ 67"/>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57855</xdr:rowOff>
    </xdr:to>
    <xdr:cxnSp macro="">
      <xdr:nvCxnSpPr>
        <xdr:cNvPr id="71" name="直線コネクタ 70"/>
        <xdr:cNvCxnSpPr/>
      </xdr:nvCxnSpPr>
      <xdr:spPr>
        <a:xfrm>
          <a:off x="3225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31045</xdr:rowOff>
    </xdr:to>
    <xdr:cxnSp macro="">
      <xdr:nvCxnSpPr>
        <xdr:cNvPr id="74" name="直線コネクタ 73"/>
        <xdr:cNvCxnSpPr/>
      </xdr:nvCxnSpPr>
      <xdr:spPr>
        <a:xfrm>
          <a:off x="2336800" y="75346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162278</xdr:rowOff>
    </xdr:to>
    <xdr:cxnSp macro="">
      <xdr:nvCxnSpPr>
        <xdr:cNvPr id="77" name="直線コネクタ 76"/>
        <xdr:cNvCxnSpPr/>
      </xdr:nvCxnSpPr>
      <xdr:spPr>
        <a:xfrm>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7055</xdr:rowOff>
    </xdr:from>
    <xdr:to>
      <xdr:col>6</xdr:col>
      <xdr:colOff>50800</xdr:colOff>
      <xdr:row>44</xdr:row>
      <xdr:rowOff>108655</xdr:rowOff>
    </xdr:to>
    <xdr:sp macro="" textlink="">
      <xdr:nvSpPr>
        <xdr:cNvPr id="89" name="円/楕円 88"/>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93432</xdr:rowOff>
    </xdr:from>
    <xdr:ext cx="736600" cy="259045"/>
    <xdr:sp macro="" textlink="">
      <xdr:nvSpPr>
        <xdr:cNvPr id="90" name="テキスト ボックス 89"/>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1" name="円/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ea"/>
              <a:ea typeface="+mn-ea"/>
              <a:cs typeface="+mn-cs"/>
            </a:rPr>
            <a:t>歳出における経常一般財源は、前年度とほぼ同額で推移しているが、歳入一般財源の減少が要因となり、前年度から</a:t>
          </a:r>
          <a:r>
            <a:rPr lang="en-US" altLang="ja-JP" sz="1400" b="0" i="0" baseline="0">
              <a:solidFill>
                <a:schemeClr val="dk1"/>
              </a:solidFill>
              <a:latin typeface="+mn-ea"/>
              <a:ea typeface="+mn-ea"/>
              <a:cs typeface="+mn-cs"/>
            </a:rPr>
            <a:t>1.1%</a:t>
          </a:r>
          <a:r>
            <a:rPr lang="ja-JP" altLang="ja-JP" sz="1400" b="0" i="0" baseline="0">
              <a:solidFill>
                <a:schemeClr val="dk1"/>
              </a:solidFill>
              <a:latin typeface="+mn-ea"/>
              <a:ea typeface="+mn-ea"/>
              <a:cs typeface="+mn-cs"/>
            </a:rPr>
            <a:t>、類似団体平均を</a:t>
          </a:r>
          <a:r>
            <a:rPr lang="en-US" altLang="ja-JP" sz="1400" b="0" i="0" baseline="0">
              <a:solidFill>
                <a:schemeClr val="dk1"/>
              </a:solidFill>
              <a:latin typeface="+mn-ea"/>
              <a:ea typeface="+mn-ea"/>
              <a:cs typeface="+mn-cs"/>
            </a:rPr>
            <a:t>7.9%</a:t>
          </a:r>
          <a:r>
            <a:rPr lang="ja-JP" altLang="ja-JP" sz="1400" b="0" i="0" baseline="0">
              <a:solidFill>
                <a:schemeClr val="dk1"/>
              </a:solidFill>
              <a:latin typeface="+mn-ea"/>
              <a:ea typeface="+mn-ea"/>
              <a:cs typeface="+mn-cs"/>
            </a:rPr>
            <a:t>上回っている。</a:t>
          </a:r>
          <a:r>
            <a:rPr lang="ja-JP" altLang="en-US" sz="1400" b="0" i="0" baseline="0">
              <a:solidFill>
                <a:schemeClr val="dk1"/>
              </a:solidFill>
              <a:latin typeface="+mn-ea"/>
              <a:ea typeface="+mn-ea"/>
              <a:cs typeface="+mn-cs"/>
            </a:rPr>
            <a:t>一般</a:t>
          </a:r>
          <a:r>
            <a:rPr lang="ja-JP" altLang="ja-JP" sz="1400" b="0" i="0" baseline="0">
              <a:solidFill>
                <a:schemeClr val="dk1"/>
              </a:solidFill>
              <a:latin typeface="+mn-ea"/>
              <a:ea typeface="+mn-ea"/>
              <a:cs typeface="+mn-cs"/>
            </a:rPr>
            <a:t>財源確保のため公債費負担</a:t>
          </a:r>
          <a:r>
            <a:rPr lang="ja-JP" altLang="en-US" sz="1400" b="0" i="0" baseline="0">
              <a:solidFill>
                <a:schemeClr val="dk1"/>
              </a:solidFill>
              <a:latin typeface="+mn-ea"/>
              <a:ea typeface="+mn-ea"/>
              <a:cs typeface="+mn-cs"/>
            </a:rPr>
            <a:t>を</a:t>
          </a:r>
          <a:r>
            <a:rPr lang="ja-JP" altLang="ja-JP" sz="1400" b="0" i="0" baseline="0">
              <a:solidFill>
                <a:schemeClr val="dk1"/>
              </a:solidFill>
              <a:latin typeface="+mn-ea"/>
              <a:ea typeface="+mn-ea"/>
              <a:cs typeface="+mn-cs"/>
            </a:rPr>
            <a:t>抑制</a:t>
          </a:r>
          <a:r>
            <a:rPr lang="ja-JP" altLang="en-US" sz="1400" b="0" i="0" baseline="0">
              <a:solidFill>
                <a:schemeClr val="dk1"/>
              </a:solidFill>
              <a:latin typeface="+mn-ea"/>
              <a:ea typeface="+mn-ea"/>
              <a:cs typeface="+mn-cs"/>
            </a:rPr>
            <a:t>する</a:t>
          </a:r>
          <a:r>
            <a:rPr lang="ja-JP" altLang="ja-JP" sz="1400" b="0" i="0" baseline="0">
              <a:solidFill>
                <a:schemeClr val="dk1"/>
              </a:solidFill>
              <a:latin typeface="+mn-ea"/>
              <a:ea typeface="+mn-ea"/>
              <a:cs typeface="+mn-cs"/>
            </a:rPr>
            <a:t>ほか、</a:t>
          </a:r>
          <a:r>
            <a:rPr lang="ja-JP" altLang="en-US" sz="1400" b="0" i="0" baseline="0">
              <a:solidFill>
                <a:schemeClr val="dk1"/>
              </a:solidFill>
              <a:latin typeface="+mn-ea"/>
              <a:ea typeface="+mn-ea"/>
              <a:cs typeface="+mn-cs"/>
            </a:rPr>
            <a:t>町</a:t>
          </a:r>
          <a:r>
            <a:rPr lang="ja-JP" altLang="ja-JP" sz="1400" b="0" i="0" baseline="0">
              <a:solidFill>
                <a:schemeClr val="dk1"/>
              </a:solidFill>
              <a:latin typeface="+mn-lt"/>
              <a:ea typeface="+mn-ea"/>
              <a:cs typeface="+mn-cs"/>
            </a:rPr>
            <a:t>税収入等の増収に努め</a:t>
          </a:r>
          <a:r>
            <a:rPr lang="ja-JP" altLang="ja-JP" sz="1400" b="0" i="0" baseline="0">
              <a:solidFill>
                <a:schemeClr val="dk1"/>
              </a:solidFill>
              <a:latin typeface="+mn-ea"/>
              <a:ea typeface="+mn-ea"/>
              <a:cs typeface="+mn-cs"/>
            </a:rPr>
            <a:t>、財政の弾力化を</a:t>
          </a:r>
          <a:r>
            <a:rPr lang="ja-JP" altLang="en-US" sz="1400" b="0" i="0" baseline="0">
              <a:solidFill>
                <a:schemeClr val="dk1"/>
              </a:solidFill>
              <a:latin typeface="+mn-ea"/>
              <a:ea typeface="+mn-ea"/>
              <a:cs typeface="+mn-cs"/>
            </a:rPr>
            <a:t>図る</a:t>
          </a:r>
          <a:r>
            <a:rPr lang="ja-JP" altLang="ja-JP" sz="1400" b="0" i="0" baseline="0">
              <a:solidFill>
                <a:schemeClr val="dk1"/>
              </a:solidFill>
              <a:latin typeface="+mn-ea"/>
              <a:ea typeface="+mn-ea"/>
              <a:cs typeface="+mn-cs"/>
            </a:rPr>
            <a:t>。</a:t>
          </a:r>
          <a:endParaRPr lang="en-US" altLang="ja-JP" sz="1400" b="0" i="0" baseline="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100647</xdr:rowOff>
    </xdr:to>
    <xdr:cxnSp macro="">
      <xdr:nvCxnSpPr>
        <xdr:cNvPr id="127" name="直線コネクタ 126"/>
        <xdr:cNvCxnSpPr/>
      </xdr:nvCxnSpPr>
      <xdr:spPr>
        <a:xfrm>
          <a:off x="4114800" y="1134999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97155</xdr:rowOff>
    </xdr:from>
    <xdr:to>
      <xdr:col>6</xdr:col>
      <xdr:colOff>0</xdr:colOff>
      <xdr:row>66</xdr:row>
      <xdr:rowOff>34290</xdr:rowOff>
    </xdr:to>
    <xdr:cxnSp macro="">
      <xdr:nvCxnSpPr>
        <xdr:cNvPr id="130" name="直線コネクタ 129"/>
        <xdr:cNvCxnSpPr/>
      </xdr:nvCxnSpPr>
      <xdr:spPr>
        <a:xfrm>
          <a:off x="3225800" y="112414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2" name="テキスト ボックス 13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54928</xdr:rowOff>
    </xdr:from>
    <xdr:to>
      <xdr:col>4</xdr:col>
      <xdr:colOff>482600</xdr:colOff>
      <xdr:row>65</xdr:row>
      <xdr:rowOff>97155</xdr:rowOff>
    </xdr:to>
    <xdr:cxnSp macro="">
      <xdr:nvCxnSpPr>
        <xdr:cNvPr id="133" name="直線コネクタ 132"/>
        <xdr:cNvCxnSpPr/>
      </xdr:nvCxnSpPr>
      <xdr:spPr>
        <a:xfrm>
          <a:off x="2336800" y="111991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169245</xdr:rowOff>
    </xdr:from>
    <xdr:ext cx="762000" cy="259045"/>
    <xdr:sp macro="" textlink="">
      <xdr:nvSpPr>
        <xdr:cNvPr id="135" name="テキスト ボックス 134"/>
        <xdr:cNvSpPr txBox="1"/>
      </xdr:nvSpPr>
      <xdr:spPr>
        <a:xfrm>
          <a:off x="2844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54928</xdr:rowOff>
    </xdr:from>
    <xdr:to>
      <xdr:col>3</xdr:col>
      <xdr:colOff>279400</xdr:colOff>
      <xdr:row>66</xdr:row>
      <xdr:rowOff>76518</xdr:rowOff>
    </xdr:to>
    <xdr:cxnSp macro="">
      <xdr:nvCxnSpPr>
        <xdr:cNvPr id="136" name="直線コネクタ 135"/>
        <xdr:cNvCxnSpPr/>
      </xdr:nvCxnSpPr>
      <xdr:spPr>
        <a:xfrm flipV="1">
          <a:off x="1447800" y="1119917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163212</xdr:rowOff>
    </xdr:from>
    <xdr:ext cx="762000" cy="259045"/>
    <xdr:sp macro="" textlink="">
      <xdr:nvSpPr>
        <xdr:cNvPr id="138" name="テキスト ボックス 137"/>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136542</xdr:rowOff>
    </xdr:from>
    <xdr:ext cx="762000" cy="259045"/>
    <xdr:sp macro="" textlink="">
      <xdr:nvSpPr>
        <xdr:cNvPr id="140" name="テキスト ボックス 139"/>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49847</xdr:rowOff>
    </xdr:from>
    <xdr:to>
      <xdr:col>7</xdr:col>
      <xdr:colOff>203200</xdr:colOff>
      <xdr:row>66</xdr:row>
      <xdr:rowOff>151447</xdr:rowOff>
    </xdr:to>
    <xdr:sp macro="" textlink="">
      <xdr:nvSpPr>
        <xdr:cNvPr id="146" name="円/楕円 145"/>
        <xdr:cNvSpPr/>
      </xdr:nvSpPr>
      <xdr:spPr>
        <a:xfrm>
          <a:off x="49022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117174</xdr:rowOff>
    </xdr:from>
    <xdr:ext cx="762000" cy="259045"/>
    <xdr:sp macro="" textlink="">
      <xdr:nvSpPr>
        <xdr:cNvPr id="147" name="財政構造の弾力性該当値テキスト"/>
        <xdr:cNvSpPr txBox="1"/>
      </xdr:nvSpPr>
      <xdr:spPr>
        <a:xfrm>
          <a:off x="5041900" y="1126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48" name="円/楕円 147"/>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49" name="テキスト ボックス 148"/>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46355</xdr:rowOff>
    </xdr:from>
    <xdr:to>
      <xdr:col>4</xdr:col>
      <xdr:colOff>533400</xdr:colOff>
      <xdr:row>65</xdr:row>
      <xdr:rowOff>147955</xdr:rowOff>
    </xdr:to>
    <xdr:sp macro="" textlink="">
      <xdr:nvSpPr>
        <xdr:cNvPr id="150" name="円/楕円 149"/>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132732</xdr:rowOff>
    </xdr:from>
    <xdr:ext cx="762000" cy="259045"/>
    <xdr:sp macro="" textlink="">
      <xdr:nvSpPr>
        <xdr:cNvPr id="151" name="テキスト ボックス 150"/>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4128</xdr:rowOff>
    </xdr:from>
    <xdr:to>
      <xdr:col>3</xdr:col>
      <xdr:colOff>330200</xdr:colOff>
      <xdr:row>65</xdr:row>
      <xdr:rowOff>105728</xdr:rowOff>
    </xdr:to>
    <xdr:sp macro="" textlink="">
      <xdr:nvSpPr>
        <xdr:cNvPr id="152" name="円/楕円 151"/>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90505</xdr:rowOff>
    </xdr:from>
    <xdr:ext cx="762000" cy="259045"/>
    <xdr:sp macro="" textlink="">
      <xdr:nvSpPr>
        <xdr:cNvPr id="153" name="テキスト ボックス 152"/>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25718</xdr:rowOff>
    </xdr:from>
    <xdr:to>
      <xdr:col>2</xdr:col>
      <xdr:colOff>127000</xdr:colOff>
      <xdr:row>66</xdr:row>
      <xdr:rowOff>127318</xdr:rowOff>
    </xdr:to>
    <xdr:sp macro="" textlink="">
      <xdr:nvSpPr>
        <xdr:cNvPr id="154" name="円/楕円 153"/>
        <xdr:cNvSpPr/>
      </xdr:nvSpPr>
      <xdr:spPr>
        <a:xfrm>
          <a:off x="1397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112095</xdr:rowOff>
    </xdr:from>
    <xdr:ext cx="762000" cy="259045"/>
    <xdr:sp macro="" textlink="">
      <xdr:nvSpPr>
        <xdr:cNvPr id="155" name="テキスト ボックス 154"/>
        <xdr:cNvSpPr txBox="1"/>
      </xdr:nvSpPr>
      <xdr:spPr>
        <a:xfrm>
          <a:off x="1066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latin typeface="+mn-ea"/>
              <a:ea typeface="+mn-ea"/>
              <a:cs typeface="+mn-cs"/>
            </a:rPr>
            <a:t>類似団体平均を上回っているのは、</a:t>
          </a:r>
          <a:r>
            <a:rPr lang="ja-JP" altLang="en-US" sz="1400" b="0" i="0" baseline="0">
              <a:solidFill>
                <a:schemeClr val="dk1"/>
              </a:solidFill>
              <a:latin typeface="+mn-ea"/>
              <a:ea typeface="+mn-ea"/>
              <a:cs typeface="+mn-cs"/>
            </a:rPr>
            <a:t>町営の</a:t>
          </a:r>
          <a:r>
            <a:rPr lang="ja-JP" altLang="ja-JP" sz="1400" b="0" i="0" baseline="0">
              <a:solidFill>
                <a:schemeClr val="dk1"/>
              </a:solidFill>
              <a:latin typeface="+mn-lt"/>
              <a:ea typeface="+mn-ea"/>
              <a:cs typeface="+mn-cs"/>
            </a:rPr>
            <a:t>保育所・幼稚園などの施設</a:t>
          </a:r>
          <a:r>
            <a:rPr lang="ja-JP" altLang="en-US" sz="1400" b="0" i="0" baseline="0">
              <a:solidFill>
                <a:schemeClr val="dk1"/>
              </a:solidFill>
              <a:latin typeface="+mn-lt"/>
              <a:ea typeface="+mn-ea"/>
              <a:cs typeface="+mn-cs"/>
            </a:rPr>
            <a:t>を有しているほか、緊急雇用創出事業を積極的に実施していることから、決算額が高い傾向にある。</a:t>
          </a:r>
          <a:endParaRPr lang="ja-JP" altLang="ja-JP" sz="1400" b="0" i="0" baseline="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137843</xdr:rowOff>
    </xdr:from>
    <xdr:to>
      <xdr:col>7</xdr:col>
      <xdr:colOff>152400</xdr:colOff>
      <xdr:row>81</xdr:row>
      <xdr:rowOff>146571</xdr:rowOff>
    </xdr:to>
    <xdr:cxnSp macro="">
      <xdr:nvCxnSpPr>
        <xdr:cNvPr id="191" name="直線コネクタ 190"/>
        <xdr:cNvCxnSpPr/>
      </xdr:nvCxnSpPr>
      <xdr:spPr>
        <a:xfrm>
          <a:off x="4114800" y="14025293"/>
          <a:ext cx="8382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2"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137843</xdr:rowOff>
    </xdr:from>
    <xdr:to>
      <xdr:col>6</xdr:col>
      <xdr:colOff>0</xdr:colOff>
      <xdr:row>81</xdr:row>
      <xdr:rowOff>159207</xdr:rowOff>
    </xdr:to>
    <xdr:cxnSp macro="">
      <xdr:nvCxnSpPr>
        <xdr:cNvPr id="194" name="直線コネクタ 193"/>
        <xdr:cNvCxnSpPr/>
      </xdr:nvCxnSpPr>
      <xdr:spPr>
        <a:xfrm flipV="1">
          <a:off x="3225800" y="14025293"/>
          <a:ext cx="889000" cy="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xdr:rowOff>
    </xdr:from>
    <xdr:ext cx="736600" cy="259045"/>
    <xdr:sp macro="" textlink="">
      <xdr:nvSpPr>
        <xdr:cNvPr id="196" name="テキスト ボックス 195"/>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118613</xdr:rowOff>
    </xdr:from>
    <xdr:to>
      <xdr:col>4</xdr:col>
      <xdr:colOff>482600</xdr:colOff>
      <xdr:row>81</xdr:row>
      <xdr:rowOff>159207</xdr:rowOff>
    </xdr:to>
    <xdr:cxnSp macro="">
      <xdr:nvCxnSpPr>
        <xdr:cNvPr id="197" name="直線コネクタ 196"/>
        <xdr:cNvCxnSpPr/>
      </xdr:nvCxnSpPr>
      <xdr:spPr>
        <a:xfrm>
          <a:off x="2336800" y="14006063"/>
          <a:ext cx="889000" cy="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118613</xdr:rowOff>
    </xdr:from>
    <xdr:to>
      <xdr:col>3</xdr:col>
      <xdr:colOff>279400</xdr:colOff>
      <xdr:row>81</xdr:row>
      <xdr:rowOff>124295</xdr:rowOff>
    </xdr:to>
    <xdr:cxnSp macro="">
      <xdr:nvCxnSpPr>
        <xdr:cNvPr id="200" name="直線コネクタ 199"/>
        <xdr:cNvCxnSpPr/>
      </xdr:nvCxnSpPr>
      <xdr:spPr>
        <a:xfrm flipV="1">
          <a:off x="1447800" y="1400606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6176</xdr:rowOff>
    </xdr:from>
    <xdr:ext cx="762000" cy="259045"/>
    <xdr:sp macro="" textlink="">
      <xdr:nvSpPr>
        <xdr:cNvPr id="204" name="テキスト ボックス 203"/>
        <xdr:cNvSpPr txBox="1"/>
      </xdr:nvSpPr>
      <xdr:spPr>
        <a:xfrm>
          <a:off x="1066800" y="137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95771</xdr:rowOff>
    </xdr:from>
    <xdr:to>
      <xdr:col>7</xdr:col>
      <xdr:colOff>203200</xdr:colOff>
      <xdr:row>82</xdr:row>
      <xdr:rowOff>25921</xdr:rowOff>
    </xdr:to>
    <xdr:sp macro="" textlink="">
      <xdr:nvSpPr>
        <xdr:cNvPr id="210" name="円/楕円 209"/>
        <xdr:cNvSpPr/>
      </xdr:nvSpPr>
      <xdr:spPr>
        <a:xfrm>
          <a:off x="4902200" y="139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144048</xdr:rowOff>
    </xdr:from>
    <xdr:ext cx="762000" cy="259045"/>
    <xdr:sp macro="" textlink="">
      <xdr:nvSpPr>
        <xdr:cNvPr id="211" name="人件費・物件費等の状況該当値テキスト"/>
        <xdr:cNvSpPr txBox="1"/>
      </xdr:nvSpPr>
      <xdr:spPr>
        <a:xfrm>
          <a:off x="5041900" y="1403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87043</xdr:rowOff>
    </xdr:from>
    <xdr:to>
      <xdr:col>6</xdr:col>
      <xdr:colOff>50800</xdr:colOff>
      <xdr:row>82</xdr:row>
      <xdr:rowOff>17193</xdr:rowOff>
    </xdr:to>
    <xdr:sp macro="" textlink="">
      <xdr:nvSpPr>
        <xdr:cNvPr id="212" name="円/楕円 211"/>
        <xdr:cNvSpPr/>
      </xdr:nvSpPr>
      <xdr:spPr>
        <a:xfrm>
          <a:off x="4064000" y="139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1970</xdr:rowOff>
    </xdr:from>
    <xdr:ext cx="736600" cy="259045"/>
    <xdr:sp macro="" textlink="">
      <xdr:nvSpPr>
        <xdr:cNvPr id="213" name="テキスト ボックス 212"/>
        <xdr:cNvSpPr txBox="1"/>
      </xdr:nvSpPr>
      <xdr:spPr>
        <a:xfrm>
          <a:off x="3733800" y="1406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108407</xdr:rowOff>
    </xdr:from>
    <xdr:to>
      <xdr:col>4</xdr:col>
      <xdr:colOff>533400</xdr:colOff>
      <xdr:row>82</xdr:row>
      <xdr:rowOff>38557</xdr:rowOff>
    </xdr:to>
    <xdr:sp macro="" textlink="">
      <xdr:nvSpPr>
        <xdr:cNvPr id="214" name="円/楕円 213"/>
        <xdr:cNvSpPr/>
      </xdr:nvSpPr>
      <xdr:spPr>
        <a:xfrm>
          <a:off x="3175000" y="139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48734</xdr:rowOff>
    </xdr:from>
    <xdr:ext cx="762000" cy="259045"/>
    <xdr:sp macro="" textlink="">
      <xdr:nvSpPr>
        <xdr:cNvPr id="215" name="テキスト ボックス 214"/>
        <xdr:cNvSpPr txBox="1"/>
      </xdr:nvSpPr>
      <xdr:spPr>
        <a:xfrm>
          <a:off x="2844800" y="1376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67813</xdr:rowOff>
    </xdr:from>
    <xdr:to>
      <xdr:col>3</xdr:col>
      <xdr:colOff>330200</xdr:colOff>
      <xdr:row>81</xdr:row>
      <xdr:rowOff>169413</xdr:rowOff>
    </xdr:to>
    <xdr:sp macro="" textlink="">
      <xdr:nvSpPr>
        <xdr:cNvPr id="216" name="円/楕円 215"/>
        <xdr:cNvSpPr/>
      </xdr:nvSpPr>
      <xdr:spPr>
        <a:xfrm>
          <a:off x="2286000" y="139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8140</xdr:rowOff>
    </xdr:from>
    <xdr:ext cx="762000" cy="259045"/>
    <xdr:sp macro="" textlink="">
      <xdr:nvSpPr>
        <xdr:cNvPr id="217" name="テキスト ボックス 216"/>
        <xdr:cNvSpPr txBox="1"/>
      </xdr:nvSpPr>
      <xdr:spPr>
        <a:xfrm>
          <a:off x="1955800" y="1372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73495</xdr:rowOff>
    </xdr:from>
    <xdr:to>
      <xdr:col>2</xdr:col>
      <xdr:colOff>127000</xdr:colOff>
      <xdr:row>82</xdr:row>
      <xdr:rowOff>3645</xdr:rowOff>
    </xdr:to>
    <xdr:sp macro="" textlink="">
      <xdr:nvSpPr>
        <xdr:cNvPr id="218" name="円/楕円 217"/>
        <xdr:cNvSpPr/>
      </xdr:nvSpPr>
      <xdr:spPr>
        <a:xfrm>
          <a:off x="1397000" y="139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159872</xdr:rowOff>
    </xdr:from>
    <xdr:ext cx="762000" cy="259045"/>
    <xdr:sp macro="" textlink="">
      <xdr:nvSpPr>
        <xdr:cNvPr id="219" name="テキスト ボックス 218"/>
        <xdr:cNvSpPr txBox="1"/>
      </xdr:nvSpPr>
      <xdr:spPr>
        <a:xfrm>
          <a:off x="1066800" y="1404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ea"/>
              <a:ea typeface="+mn-ea"/>
              <a:cs typeface="+mn-cs"/>
            </a:rPr>
            <a:t>類似団体平均を</a:t>
          </a:r>
          <a:r>
            <a:rPr lang="en-US" altLang="ja-JP" sz="1400" b="0" i="0" baseline="0">
              <a:solidFill>
                <a:schemeClr val="dk1"/>
              </a:solidFill>
              <a:latin typeface="+mn-ea"/>
              <a:ea typeface="+mn-ea"/>
              <a:cs typeface="+mn-cs"/>
            </a:rPr>
            <a:t>1.7</a:t>
          </a:r>
          <a:r>
            <a:rPr lang="ja-JP" altLang="ja-JP" sz="1400" b="0" i="0" baseline="0">
              <a:solidFill>
                <a:schemeClr val="dk1"/>
              </a:solidFill>
              <a:latin typeface="+mn-ea"/>
              <a:ea typeface="+mn-ea"/>
              <a:cs typeface="+mn-cs"/>
            </a:rPr>
            <a:t>ポイント上回っている。</a:t>
          </a:r>
          <a:r>
            <a:rPr lang="ja-JP" altLang="en-US"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23</a:t>
          </a:r>
          <a:r>
            <a:rPr lang="ja-JP" altLang="ja-JP" sz="1400" b="0" i="0" baseline="0">
              <a:solidFill>
                <a:schemeClr val="dk1"/>
              </a:solidFill>
              <a:latin typeface="+mn-ea"/>
              <a:ea typeface="+mn-ea"/>
              <a:cs typeface="+mn-cs"/>
            </a:rPr>
            <a:t>年度からの</a:t>
          </a:r>
          <a:r>
            <a:rPr lang="ja-JP" altLang="en-US" sz="1400" b="0" i="0" baseline="0">
              <a:solidFill>
                <a:schemeClr val="dk1"/>
              </a:solidFill>
              <a:latin typeface="+mn-ea"/>
              <a:ea typeface="+mn-ea"/>
              <a:cs typeface="+mn-cs"/>
            </a:rPr>
            <a:t>急激</a:t>
          </a:r>
          <a:r>
            <a:rPr lang="ja-JP" altLang="ja-JP" sz="1400" b="0" i="0" baseline="0">
              <a:solidFill>
                <a:schemeClr val="dk1"/>
              </a:solidFill>
              <a:latin typeface="+mn-ea"/>
              <a:ea typeface="+mn-ea"/>
              <a:cs typeface="+mn-cs"/>
            </a:rPr>
            <a:t>な指数の上昇は、国家公務員の給与水準が時限的な（</a:t>
          </a:r>
          <a:r>
            <a:rPr lang="en-US" altLang="ja-JP" sz="1400" b="0" i="0" baseline="0">
              <a:solidFill>
                <a:schemeClr val="dk1"/>
              </a:solidFill>
              <a:latin typeface="+mn-ea"/>
              <a:ea typeface="+mn-ea"/>
              <a:cs typeface="+mn-cs"/>
            </a:rPr>
            <a:t>2</a:t>
          </a:r>
          <a:r>
            <a:rPr lang="ja-JP" altLang="ja-JP" sz="1400" b="0" i="0" baseline="0">
              <a:solidFill>
                <a:schemeClr val="dk1"/>
              </a:solidFill>
              <a:latin typeface="+mn-ea"/>
              <a:ea typeface="+mn-ea"/>
              <a:cs typeface="+mn-cs"/>
            </a:rPr>
            <a:t>年間）給与改定特例法によって引き下げられた影響によるものである</a:t>
          </a:r>
          <a:r>
            <a:rPr lang="ja-JP" altLang="en-US" sz="1400" b="0" i="0" baseline="0">
              <a:solidFill>
                <a:schemeClr val="dk1"/>
              </a:solidFill>
              <a:latin typeface="+mn-ea"/>
              <a:ea typeface="+mn-ea"/>
              <a:cs typeface="+mn-cs"/>
            </a:rPr>
            <a:t>が、</a:t>
          </a:r>
          <a:r>
            <a:rPr lang="ja-JP" altLang="ja-JP"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年度には</a:t>
          </a:r>
          <a:r>
            <a:rPr lang="ja-JP" altLang="ja-JP" sz="1400">
              <a:solidFill>
                <a:schemeClr val="dk1"/>
              </a:solidFill>
              <a:latin typeface="+mn-ea"/>
              <a:ea typeface="+mn-ea"/>
              <a:cs typeface="+mn-cs"/>
            </a:rPr>
            <a:t>国家公務員給与に準じた給与減額措置を実施している。</a:t>
          </a:r>
          <a:endParaRPr lang="en-US" altLang="ja-JP" sz="14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89</xdr:row>
      <xdr:rowOff>81341</xdr:rowOff>
    </xdr:to>
    <xdr:cxnSp macro="">
      <xdr:nvCxnSpPr>
        <xdr:cNvPr id="255" name="直線コネクタ 254"/>
        <xdr:cNvCxnSpPr/>
      </xdr:nvCxnSpPr>
      <xdr:spPr>
        <a:xfrm flipV="1">
          <a:off x="16179800" y="14627982"/>
          <a:ext cx="8382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56"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907</xdr:rowOff>
    </xdr:from>
    <xdr:to>
      <xdr:col>23</xdr:col>
      <xdr:colOff>406400</xdr:colOff>
      <xdr:row>89</xdr:row>
      <xdr:rowOff>81341</xdr:rowOff>
    </xdr:to>
    <xdr:cxnSp macro="">
      <xdr:nvCxnSpPr>
        <xdr:cNvPr id="258" name="直線コネクタ 257"/>
        <xdr:cNvCxnSpPr/>
      </xdr:nvCxnSpPr>
      <xdr:spPr>
        <a:xfrm>
          <a:off x="15290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60" name="テキスト ボックス 259"/>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907</xdr:rowOff>
    </xdr:to>
    <xdr:cxnSp macro="">
      <xdr:nvCxnSpPr>
        <xdr:cNvPr id="261" name="直線コネクタ 260"/>
        <xdr:cNvCxnSpPr/>
      </xdr:nvCxnSpPr>
      <xdr:spPr>
        <a:xfrm>
          <a:off x="14401800" y="14375191"/>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3" name="テキスト ボックス 26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83</xdr:row>
      <xdr:rowOff>167821</xdr:rowOff>
    </xdr:to>
    <xdr:cxnSp macro="">
      <xdr:nvCxnSpPr>
        <xdr:cNvPr id="264" name="直線コネクタ 263"/>
        <xdr:cNvCxnSpPr/>
      </xdr:nvCxnSpPr>
      <xdr:spPr>
        <a:xfrm flipV="1">
          <a:off x="13512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66" name="テキスト ボックス 265"/>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68" name="テキスト ボックス 26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4" name="円/楕円 273"/>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75"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30541</xdr:rowOff>
    </xdr:from>
    <xdr:to>
      <xdr:col>23</xdr:col>
      <xdr:colOff>457200</xdr:colOff>
      <xdr:row>89</xdr:row>
      <xdr:rowOff>132141</xdr:rowOff>
    </xdr:to>
    <xdr:sp macro="" textlink="">
      <xdr:nvSpPr>
        <xdr:cNvPr id="276" name="円/楕円 275"/>
        <xdr:cNvSpPr/>
      </xdr:nvSpPr>
      <xdr:spPr>
        <a:xfrm>
          <a:off x="16129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116918</xdr:rowOff>
    </xdr:from>
    <xdr:ext cx="736600" cy="259045"/>
    <xdr:sp macro="" textlink="">
      <xdr:nvSpPr>
        <xdr:cNvPr id="277" name="テキスト ボックス 276"/>
        <xdr:cNvSpPr txBox="1"/>
      </xdr:nvSpPr>
      <xdr:spPr>
        <a:xfrm>
          <a:off x="15798800" y="1537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78" name="円/楕円 277"/>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61884</xdr:rowOff>
    </xdr:from>
    <xdr:ext cx="762000" cy="259045"/>
    <xdr:sp macro="" textlink="">
      <xdr:nvSpPr>
        <xdr:cNvPr id="279" name="テキスト ボックス 278"/>
        <xdr:cNvSpPr txBox="1"/>
      </xdr:nvSpPr>
      <xdr:spPr>
        <a:xfrm>
          <a:off x="14909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0" name="円/楕円 279"/>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1" name="テキスト ボックス 280"/>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2" name="円/楕円 281"/>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3" name="テキスト ボックス 282"/>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類似団体平均</a:t>
          </a:r>
          <a:r>
            <a:rPr lang="ja-JP" altLang="en-US" sz="1400" b="0" i="0" baseline="0">
              <a:solidFill>
                <a:schemeClr val="dk1"/>
              </a:solidFill>
              <a:latin typeface="+mn-lt"/>
              <a:ea typeface="+mn-ea"/>
              <a:cs typeface="+mn-cs"/>
            </a:rPr>
            <a:t>を</a:t>
          </a:r>
          <a:r>
            <a:rPr lang="ja-JP" altLang="ja-JP" sz="1400" b="0" i="0" baseline="0">
              <a:solidFill>
                <a:schemeClr val="dk1"/>
              </a:solidFill>
              <a:latin typeface="+mn-lt"/>
              <a:ea typeface="+mn-ea"/>
              <a:cs typeface="+mn-cs"/>
            </a:rPr>
            <a:t>上回っているが、</a:t>
          </a:r>
          <a:r>
            <a:rPr lang="ja-JP" altLang="en-US" sz="1400" b="0" i="0" baseline="0">
              <a:solidFill>
                <a:schemeClr val="dk1"/>
              </a:solidFill>
              <a:latin typeface="+mn-lt"/>
              <a:ea typeface="+mn-ea"/>
              <a:cs typeface="+mn-cs"/>
            </a:rPr>
            <a:t>東日本大震災に伴う業務量の増加や</a:t>
          </a:r>
          <a:r>
            <a:rPr lang="ja-JP" altLang="ja-JP" sz="1400" b="0" i="0" baseline="0">
              <a:solidFill>
                <a:schemeClr val="dk1"/>
              </a:solidFill>
              <a:latin typeface="+mn-lt"/>
              <a:ea typeface="+mn-ea"/>
              <a:cs typeface="+mn-cs"/>
            </a:rPr>
            <a:t>新規事業等に伴う組織人員配置見直しの影響によるものである。今後とも行政需要に応じた適正な職員数の確立に努める。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81462</xdr:rowOff>
    </xdr:from>
    <xdr:to>
      <xdr:col>24</xdr:col>
      <xdr:colOff>558800</xdr:colOff>
      <xdr:row>61</xdr:row>
      <xdr:rowOff>106741</xdr:rowOff>
    </xdr:to>
    <xdr:cxnSp macro="">
      <xdr:nvCxnSpPr>
        <xdr:cNvPr id="320" name="直線コネクタ 319"/>
        <xdr:cNvCxnSpPr/>
      </xdr:nvCxnSpPr>
      <xdr:spPr>
        <a:xfrm>
          <a:off x="16179800" y="1053991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1"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74567</xdr:rowOff>
    </xdr:from>
    <xdr:to>
      <xdr:col>23</xdr:col>
      <xdr:colOff>406400</xdr:colOff>
      <xdr:row>61</xdr:row>
      <xdr:rowOff>81462</xdr:rowOff>
    </xdr:to>
    <xdr:cxnSp macro="">
      <xdr:nvCxnSpPr>
        <xdr:cNvPr id="323" name="直線コネクタ 322"/>
        <xdr:cNvCxnSpPr/>
      </xdr:nvCxnSpPr>
      <xdr:spPr>
        <a:xfrm>
          <a:off x="15290800" y="105330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20562</xdr:rowOff>
    </xdr:from>
    <xdr:to>
      <xdr:col>22</xdr:col>
      <xdr:colOff>203200</xdr:colOff>
      <xdr:row>61</xdr:row>
      <xdr:rowOff>74567</xdr:rowOff>
    </xdr:to>
    <xdr:cxnSp macro="">
      <xdr:nvCxnSpPr>
        <xdr:cNvPr id="326" name="直線コネクタ 325"/>
        <xdr:cNvCxnSpPr/>
      </xdr:nvCxnSpPr>
      <xdr:spPr>
        <a:xfrm>
          <a:off x="14401800" y="10479012"/>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28" name="テキスト ボックス 32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20562</xdr:rowOff>
    </xdr:from>
    <xdr:to>
      <xdr:col>21</xdr:col>
      <xdr:colOff>0</xdr:colOff>
      <xdr:row>61</xdr:row>
      <xdr:rowOff>20562</xdr:rowOff>
    </xdr:to>
    <xdr:cxnSp macro="">
      <xdr:nvCxnSpPr>
        <xdr:cNvPr id="329" name="直線コネクタ 328"/>
        <xdr:cNvCxnSpPr/>
      </xdr:nvCxnSpPr>
      <xdr:spPr>
        <a:xfrm>
          <a:off x="13512800" y="10479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31" name="テキスト ボックス 330"/>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3" name="テキスト ボックス 332"/>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55941</xdr:rowOff>
    </xdr:from>
    <xdr:to>
      <xdr:col>24</xdr:col>
      <xdr:colOff>609600</xdr:colOff>
      <xdr:row>61</xdr:row>
      <xdr:rowOff>157541</xdr:rowOff>
    </xdr:to>
    <xdr:sp macro="" textlink="">
      <xdr:nvSpPr>
        <xdr:cNvPr id="339" name="円/楕円 338"/>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28018</xdr:rowOff>
    </xdr:from>
    <xdr:ext cx="762000" cy="259045"/>
    <xdr:sp macro="" textlink="">
      <xdr:nvSpPr>
        <xdr:cNvPr id="340" name="定員管理の状況該当値テキスト"/>
        <xdr:cNvSpPr txBox="1"/>
      </xdr:nvSpPr>
      <xdr:spPr>
        <a:xfrm>
          <a:off x="17106900" y="104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30662</xdr:rowOff>
    </xdr:from>
    <xdr:to>
      <xdr:col>23</xdr:col>
      <xdr:colOff>457200</xdr:colOff>
      <xdr:row>61</xdr:row>
      <xdr:rowOff>132262</xdr:rowOff>
    </xdr:to>
    <xdr:sp macro="" textlink="">
      <xdr:nvSpPr>
        <xdr:cNvPr id="341" name="円/楕円 340"/>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117039</xdr:rowOff>
    </xdr:from>
    <xdr:ext cx="736600" cy="259045"/>
    <xdr:sp macro="" textlink="">
      <xdr:nvSpPr>
        <xdr:cNvPr id="342" name="テキスト ボックス 341"/>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23767</xdr:rowOff>
    </xdr:from>
    <xdr:to>
      <xdr:col>22</xdr:col>
      <xdr:colOff>254000</xdr:colOff>
      <xdr:row>61</xdr:row>
      <xdr:rowOff>125367</xdr:rowOff>
    </xdr:to>
    <xdr:sp macro="" textlink="">
      <xdr:nvSpPr>
        <xdr:cNvPr id="343" name="円/楕円 342"/>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110144</xdr:rowOff>
    </xdr:from>
    <xdr:ext cx="762000" cy="259045"/>
    <xdr:sp macro="" textlink="">
      <xdr:nvSpPr>
        <xdr:cNvPr id="344" name="テキスト ボックス 343"/>
        <xdr:cNvSpPr txBox="1"/>
      </xdr:nvSpPr>
      <xdr:spPr>
        <a:xfrm>
          <a:off x="14909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141212</xdr:rowOff>
    </xdr:from>
    <xdr:to>
      <xdr:col>21</xdr:col>
      <xdr:colOff>50800</xdr:colOff>
      <xdr:row>61</xdr:row>
      <xdr:rowOff>71362</xdr:rowOff>
    </xdr:to>
    <xdr:sp macro="" textlink="">
      <xdr:nvSpPr>
        <xdr:cNvPr id="345" name="円/楕円 344"/>
        <xdr:cNvSpPr/>
      </xdr:nvSpPr>
      <xdr:spPr>
        <a:xfrm>
          <a:off x="14351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81539</xdr:rowOff>
    </xdr:from>
    <xdr:ext cx="762000" cy="259045"/>
    <xdr:sp macro="" textlink="">
      <xdr:nvSpPr>
        <xdr:cNvPr id="346" name="テキスト ボックス 345"/>
        <xdr:cNvSpPr txBox="1"/>
      </xdr:nvSpPr>
      <xdr:spPr>
        <a:xfrm>
          <a:off x="14020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141212</xdr:rowOff>
    </xdr:from>
    <xdr:to>
      <xdr:col>19</xdr:col>
      <xdr:colOff>533400</xdr:colOff>
      <xdr:row>61</xdr:row>
      <xdr:rowOff>71362</xdr:rowOff>
    </xdr:to>
    <xdr:sp macro="" textlink="">
      <xdr:nvSpPr>
        <xdr:cNvPr id="347" name="円/楕円 346"/>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56139</xdr:rowOff>
    </xdr:from>
    <xdr:ext cx="762000" cy="259045"/>
    <xdr:sp macro="" textlink="">
      <xdr:nvSpPr>
        <xdr:cNvPr id="348" name="テキスト ボックス 347"/>
        <xdr:cNvSpPr txBox="1"/>
      </xdr:nvSpPr>
      <xdr:spPr>
        <a:xfrm>
          <a:off x="13131800" y="10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latin typeface="+mn-lt"/>
              <a:ea typeface="+mn-ea"/>
              <a:cs typeface="+mn-cs"/>
            </a:rPr>
            <a:t>類似団体平均を</a:t>
          </a:r>
          <a:r>
            <a:rPr lang="ja-JP" altLang="en-US" sz="1400" b="0" i="0" baseline="0">
              <a:solidFill>
                <a:schemeClr val="dk1"/>
              </a:solidFill>
              <a:latin typeface="+mn-lt"/>
              <a:ea typeface="+mn-ea"/>
              <a:cs typeface="+mn-cs"/>
            </a:rPr>
            <a:t>下</a:t>
          </a:r>
          <a:r>
            <a:rPr lang="ja-JP" altLang="ja-JP" sz="1400" b="0" i="0" baseline="0">
              <a:solidFill>
                <a:schemeClr val="dk1"/>
              </a:solidFill>
              <a:latin typeface="+mn-lt"/>
              <a:ea typeface="+mn-ea"/>
              <a:cs typeface="+mn-cs"/>
            </a:rPr>
            <a:t>回</a:t>
          </a:r>
          <a:r>
            <a:rPr lang="ja-JP" altLang="en-US" sz="1400" b="0" i="0" baseline="0">
              <a:solidFill>
                <a:schemeClr val="dk1"/>
              </a:solidFill>
              <a:latin typeface="+mn-lt"/>
              <a:ea typeface="+mn-ea"/>
              <a:cs typeface="+mn-cs"/>
            </a:rPr>
            <a:t>り、</a:t>
          </a:r>
          <a:r>
            <a:rPr lang="ja-JP" altLang="ja-JP" sz="1400" b="0" i="0" baseline="0">
              <a:solidFill>
                <a:schemeClr val="dk1"/>
              </a:solidFill>
              <a:latin typeface="+mn-ea"/>
              <a:ea typeface="+mn-ea"/>
              <a:cs typeface="+mn-cs"/>
            </a:rPr>
            <a:t>前年度比△</a:t>
          </a:r>
          <a:r>
            <a:rPr lang="en-US" altLang="ja-JP" sz="1400" b="0" i="0" baseline="0">
              <a:solidFill>
                <a:schemeClr val="dk1"/>
              </a:solidFill>
              <a:latin typeface="+mn-ea"/>
              <a:ea typeface="+mn-ea"/>
              <a:cs typeface="+mn-cs"/>
            </a:rPr>
            <a:t>1.4%</a:t>
          </a:r>
          <a:r>
            <a:rPr lang="ja-JP" altLang="ja-JP" sz="1400" b="0" i="0" baseline="0">
              <a:solidFill>
                <a:schemeClr val="dk1"/>
              </a:solidFill>
              <a:latin typeface="+mn-ea"/>
              <a:ea typeface="+mn-ea"/>
              <a:cs typeface="+mn-cs"/>
            </a:rPr>
            <a:t>なった。これまで実施してきた新規地方債発行の抑制、平成</a:t>
          </a:r>
          <a:r>
            <a:rPr lang="en-US" altLang="ja-JP" sz="1400" b="0" i="0" baseline="0">
              <a:solidFill>
                <a:schemeClr val="dk1"/>
              </a:solidFill>
              <a:latin typeface="+mn-ea"/>
              <a:ea typeface="+mn-ea"/>
              <a:cs typeface="+mn-cs"/>
            </a:rPr>
            <a:t>20</a:t>
          </a:r>
          <a:r>
            <a:rPr lang="ja-JP" altLang="ja-JP" sz="1400" b="0" i="0" baseline="0">
              <a:solidFill>
                <a:schemeClr val="dk1"/>
              </a:solidFill>
              <a:latin typeface="+mn-ea"/>
              <a:ea typeface="+mn-ea"/>
              <a:cs typeface="+mn-cs"/>
            </a:rPr>
            <a:t>～</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年度の補償金免除繰上償還、</a:t>
          </a:r>
          <a:r>
            <a:rPr lang="en-US" altLang="ja-JP" sz="1400" b="0" i="0" baseline="0">
              <a:solidFill>
                <a:schemeClr val="dk1"/>
              </a:solidFill>
              <a:latin typeface="+mn-ea"/>
              <a:ea typeface="+mn-ea"/>
              <a:cs typeface="+mn-cs"/>
            </a:rPr>
            <a:t>H24</a:t>
          </a:r>
          <a:r>
            <a:rPr lang="ja-JP" altLang="ja-JP" sz="1400" b="0" i="0" baseline="0">
              <a:solidFill>
                <a:schemeClr val="dk1"/>
              </a:solidFill>
              <a:latin typeface="+mn-ea"/>
              <a:ea typeface="+mn-ea"/>
              <a:cs typeface="+mn-cs"/>
            </a:rPr>
            <a:t>年度の任意繰上償還</a:t>
          </a:r>
          <a:r>
            <a:rPr lang="ja-JP" altLang="en-US" sz="1400" b="0" i="0" baseline="0">
              <a:solidFill>
                <a:schemeClr val="dk1"/>
              </a:solidFill>
              <a:latin typeface="+mn-ea"/>
              <a:ea typeface="+mn-ea"/>
              <a:cs typeface="+mn-cs"/>
            </a:rPr>
            <a:t>により</a:t>
          </a:r>
          <a:r>
            <a:rPr lang="ja-JP" altLang="ja-JP" sz="1400" b="0" i="0" baseline="0">
              <a:solidFill>
                <a:schemeClr val="dk1"/>
              </a:solidFill>
              <a:latin typeface="+mn-lt"/>
              <a:ea typeface="+mn-ea"/>
              <a:cs typeface="+mn-cs"/>
            </a:rPr>
            <a:t>比率の減少は進むものと見込まれる。</a:t>
          </a:r>
          <a:endParaRPr lang="en-US" altLang="ja-JP" sz="1400" b="0" i="0" baseline="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149981</xdr:rowOff>
    </xdr:to>
    <xdr:cxnSp macro="">
      <xdr:nvCxnSpPr>
        <xdr:cNvPr id="385" name="直線コネクタ 384"/>
        <xdr:cNvCxnSpPr/>
      </xdr:nvCxnSpPr>
      <xdr:spPr>
        <a:xfrm flipV="1">
          <a:off x="16179800" y="684711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6"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149981</xdr:rowOff>
    </xdr:from>
    <xdr:to>
      <xdr:col>23</xdr:col>
      <xdr:colOff>406400</xdr:colOff>
      <xdr:row>41</xdr:row>
      <xdr:rowOff>104926</xdr:rowOff>
    </xdr:to>
    <xdr:cxnSp macro="">
      <xdr:nvCxnSpPr>
        <xdr:cNvPr id="388" name="直線コネクタ 387"/>
        <xdr:cNvCxnSpPr/>
      </xdr:nvCxnSpPr>
      <xdr:spPr>
        <a:xfrm flipV="1">
          <a:off x="15290800" y="70079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0" name="テキスト ボックス 389"/>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42</xdr:row>
      <xdr:rowOff>117324</xdr:rowOff>
    </xdr:to>
    <xdr:cxnSp macro="">
      <xdr:nvCxnSpPr>
        <xdr:cNvPr id="391" name="直線コネクタ 390"/>
        <xdr:cNvCxnSpPr/>
      </xdr:nvCxnSpPr>
      <xdr:spPr>
        <a:xfrm flipV="1">
          <a:off x="14401800" y="71343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3" name="テキスト ボックス 392"/>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117324</xdr:rowOff>
    </xdr:from>
    <xdr:to>
      <xdr:col>21</xdr:col>
      <xdr:colOff>0</xdr:colOff>
      <xdr:row>43</xdr:row>
      <xdr:rowOff>95250</xdr:rowOff>
    </xdr:to>
    <xdr:cxnSp macro="">
      <xdr:nvCxnSpPr>
        <xdr:cNvPr id="394" name="直線コネクタ 393"/>
        <xdr:cNvCxnSpPr/>
      </xdr:nvCxnSpPr>
      <xdr:spPr>
        <a:xfrm flipV="1">
          <a:off x="13512800" y="7318224"/>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396" name="テキスト ボックス 395"/>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404" name="円/楕円 403"/>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126292</xdr:rowOff>
    </xdr:from>
    <xdr:ext cx="762000" cy="259045"/>
    <xdr:sp macro="" textlink="">
      <xdr:nvSpPr>
        <xdr:cNvPr id="405"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99181</xdr:rowOff>
    </xdr:from>
    <xdr:to>
      <xdr:col>23</xdr:col>
      <xdr:colOff>457200</xdr:colOff>
      <xdr:row>41</xdr:row>
      <xdr:rowOff>29331</xdr:rowOff>
    </xdr:to>
    <xdr:sp macro="" textlink="">
      <xdr:nvSpPr>
        <xdr:cNvPr id="406" name="円/楕円 405"/>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14108</xdr:rowOff>
    </xdr:from>
    <xdr:ext cx="736600" cy="259045"/>
    <xdr:sp macro="" textlink="">
      <xdr:nvSpPr>
        <xdr:cNvPr id="407" name="テキスト ボックス 406"/>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8" name="円/楕円 407"/>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140503</xdr:rowOff>
    </xdr:from>
    <xdr:ext cx="762000" cy="259045"/>
    <xdr:sp macro="" textlink="">
      <xdr:nvSpPr>
        <xdr:cNvPr id="409" name="テキスト ボックス 408"/>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66524</xdr:rowOff>
    </xdr:from>
    <xdr:to>
      <xdr:col>21</xdr:col>
      <xdr:colOff>50800</xdr:colOff>
      <xdr:row>42</xdr:row>
      <xdr:rowOff>168124</xdr:rowOff>
    </xdr:to>
    <xdr:sp macro="" textlink="">
      <xdr:nvSpPr>
        <xdr:cNvPr id="410" name="円/楕円 409"/>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152901</xdr:rowOff>
    </xdr:from>
    <xdr:ext cx="762000" cy="259045"/>
    <xdr:sp macro="" textlink="">
      <xdr:nvSpPr>
        <xdr:cNvPr id="411" name="テキスト ボックス 410"/>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2" name="円/楕円 41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3" name="テキスト ボックス 41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latin typeface="+mn-lt"/>
              <a:ea typeface="+mn-ea"/>
              <a:cs typeface="+mn-cs"/>
            </a:rPr>
            <a:t>類似団体平均</a:t>
          </a:r>
          <a:r>
            <a:rPr lang="ja-JP" altLang="en-US" sz="1400" b="0" i="0" baseline="0">
              <a:solidFill>
                <a:schemeClr val="dk1"/>
              </a:solidFill>
              <a:latin typeface="+mn-lt"/>
              <a:ea typeface="+mn-ea"/>
              <a:cs typeface="+mn-cs"/>
            </a:rPr>
            <a:t>を上回っているものの</a:t>
          </a:r>
          <a:r>
            <a:rPr lang="ja-JP" altLang="ja-JP" sz="1400" b="0" i="0" baseline="0">
              <a:solidFill>
                <a:schemeClr val="dk1"/>
              </a:solidFill>
              <a:latin typeface="+mn-ea"/>
              <a:ea typeface="+mn-ea"/>
              <a:cs typeface="+mn-cs"/>
            </a:rPr>
            <a:t>、前年度比△</a:t>
          </a:r>
          <a:r>
            <a:rPr lang="en-US" altLang="ja-JP" sz="1400" b="0" i="0" baseline="0">
              <a:solidFill>
                <a:schemeClr val="dk1"/>
              </a:solidFill>
              <a:latin typeface="+mn-ea"/>
              <a:ea typeface="+mn-ea"/>
              <a:cs typeface="+mn-cs"/>
            </a:rPr>
            <a:t>22.6%</a:t>
          </a:r>
          <a:r>
            <a:rPr lang="ja-JP" altLang="ja-JP" sz="1400" b="0" i="0" baseline="0">
              <a:solidFill>
                <a:schemeClr val="dk1"/>
              </a:solidFill>
              <a:latin typeface="+mn-ea"/>
              <a:ea typeface="+mn-ea"/>
              <a:cs typeface="+mn-cs"/>
            </a:rPr>
            <a:t>となった。地方債現在高及び公営企業債等繰入見込額の減少に</a:t>
          </a:r>
          <a:r>
            <a:rPr lang="ja-JP" altLang="ja-JP" sz="1400" b="0" i="0" baseline="0">
              <a:solidFill>
                <a:schemeClr val="dk1"/>
              </a:solidFill>
              <a:latin typeface="+mn-lt"/>
              <a:ea typeface="+mn-ea"/>
              <a:cs typeface="+mn-cs"/>
            </a:rPr>
            <a:t>よる</a:t>
          </a:r>
          <a:r>
            <a:rPr lang="ja-JP" altLang="en-US" sz="1400" b="0" i="0" baseline="0">
              <a:solidFill>
                <a:schemeClr val="dk1"/>
              </a:solidFill>
              <a:latin typeface="+mn-lt"/>
              <a:ea typeface="+mn-ea"/>
              <a:cs typeface="+mn-cs"/>
            </a:rPr>
            <a:t>ものである。</a:t>
          </a:r>
          <a:endParaRPr kumimoji="1" lang="ja-JP" altLang="ja-JP" sz="1400" b="0">
            <a:solidFill>
              <a:schemeClr val="dk1"/>
            </a:solidFill>
            <a:effectLst>
              <a:outerShdw blurRad="50800" dist="38100" algn="tr" rotWithShape="0">
                <a:prstClr val="black">
                  <a:alpha val="40000"/>
                </a:prstClr>
              </a:outerShdw>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15845</xdr:rowOff>
    </xdr:from>
    <xdr:to>
      <xdr:col>24</xdr:col>
      <xdr:colOff>558800</xdr:colOff>
      <xdr:row>17</xdr:row>
      <xdr:rowOff>92589</xdr:rowOff>
    </xdr:to>
    <xdr:cxnSp macro="">
      <xdr:nvCxnSpPr>
        <xdr:cNvPr id="449" name="直線コネクタ 448"/>
        <xdr:cNvCxnSpPr/>
      </xdr:nvCxnSpPr>
      <xdr:spPr>
        <a:xfrm flipV="1">
          <a:off x="16179800" y="2759045"/>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157860</xdr:rowOff>
    </xdr:from>
    <xdr:ext cx="762000" cy="259045"/>
    <xdr:sp macro="" textlink="">
      <xdr:nvSpPr>
        <xdr:cNvPr id="450" name="将来負担の状況平均値テキスト"/>
        <xdr:cNvSpPr txBox="1"/>
      </xdr:nvSpPr>
      <xdr:spPr>
        <a:xfrm>
          <a:off x="17106900" y="23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1" name="フローチャート : 判断 450"/>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92589</xdr:rowOff>
    </xdr:from>
    <xdr:to>
      <xdr:col>23</xdr:col>
      <xdr:colOff>406400</xdr:colOff>
      <xdr:row>18</xdr:row>
      <xdr:rowOff>109583</xdr:rowOff>
    </xdr:to>
    <xdr:cxnSp macro="">
      <xdr:nvCxnSpPr>
        <xdr:cNvPr id="452" name="直線コネクタ 451"/>
        <xdr:cNvCxnSpPr/>
      </xdr:nvCxnSpPr>
      <xdr:spPr>
        <a:xfrm flipV="1">
          <a:off x="15290800" y="3007239"/>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3" name="フローチャート : 判断 452"/>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4" name="テキスト ボックス 45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109583</xdr:rowOff>
    </xdr:from>
    <xdr:to>
      <xdr:col>22</xdr:col>
      <xdr:colOff>203200</xdr:colOff>
      <xdr:row>19</xdr:row>
      <xdr:rowOff>131173</xdr:rowOff>
    </xdr:to>
    <xdr:cxnSp macro="">
      <xdr:nvCxnSpPr>
        <xdr:cNvPr id="455" name="直線コネクタ 454"/>
        <xdr:cNvCxnSpPr/>
      </xdr:nvCxnSpPr>
      <xdr:spPr>
        <a:xfrm flipV="1">
          <a:off x="14401800" y="31956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6" name="フローチャート : 判断 455"/>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7" name="テキスト ボックス 456"/>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131173</xdr:rowOff>
    </xdr:from>
    <xdr:to>
      <xdr:col>21</xdr:col>
      <xdr:colOff>0</xdr:colOff>
      <xdr:row>20</xdr:row>
      <xdr:rowOff>127484</xdr:rowOff>
    </xdr:to>
    <xdr:cxnSp macro="">
      <xdr:nvCxnSpPr>
        <xdr:cNvPr id="458" name="直線コネクタ 457"/>
        <xdr:cNvCxnSpPr/>
      </xdr:nvCxnSpPr>
      <xdr:spPr>
        <a:xfrm flipV="1">
          <a:off x="13512800" y="3388723"/>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59" name="フローチャート : 判断 458"/>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60" name="テキスト ボックス 459"/>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1" name="フローチャート : 判断 460"/>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62" name="テキスト ボックス 461"/>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136495</xdr:rowOff>
    </xdr:from>
    <xdr:to>
      <xdr:col>24</xdr:col>
      <xdr:colOff>609600</xdr:colOff>
      <xdr:row>16</xdr:row>
      <xdr:rowOff>66645</xdr:rowOff>
    </xdr:to>
    <xdr:sp macro="" textlink="">
      <xdr:nvSpPr>
        <xdr:cNvPr id="468" name="円/楕円 467"/>
        <xdr:cNvSpPr/>
      </xdr:nvSpPr>
      <xdr:spPr>
        <a:xfrm>
          <a:off x="169672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108572</xdr:rowOff>
    </xdr:from>
    <xdr:ext cx="762000" cy="259045"/>
    <xdr:sp macro="" textlink="">
      <xdr:nvSpPr>
        <xdr:cNvPr id="469" name="将来負担の状況該当値テキスト"/>
        <xdr:cNvSpPr txBox="1"/>
      </xdr:nvSpPr>
      <xdr:spPr>
        <a:xfrm>
          <a:off x="17106900" y="268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41789</xdr:rowOff>
    </xdr:from>
    <xdr:to>
      <xdr:col>23</xdr:col>
      <xdr:colOff>457200</xdr:colOff>
      <xdr:row>17</xdr:row>
      <xdr:rowOff>143389</xdr:rowOff>
    </xdr:to>
    <xdr:sp macro="" textlink="">
      <xdr:nvSpPr>
        <xdr:cNvPr id="470" name="円/楕円 469"/>
        <xdr:cNvSpPr/>
      </xdr:nvSpPr>
      <xdr:spPr>
        <a:xfrm>
          <a:off x="16129000" y="29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128166</xdr:rowOff>
    </xdr:from>
    <xdr:ext cx="736600" cy="259045"/>
    <xdr:sp macro="" textlink="">
      <xdr:nvSpPr>
        <xdr:cNvPr id="471" name="テキスト ボックス 470"/>
        <xdr:cNvSpPr txBox="1"/>
      </xdr:nvSpPr>
      <xdr:spPr>
        <a:xfrm>
          <a:off x="15798800" y="304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58783</xdr:rowOff>
    </xdr:from>
    <xdr:to>
      <xdr:col>22</xdr:col>
      <xdr:colOff>254000</xdr:colOff>
      <xdr:row>18</xdr:row>
      <xdr:rowOff>160383</xdr:rowOff>
    </xdr:to>
    <xdr:sp macro="" textlink="">
      <xdr:nvSpPr>
        <xdr:cNvPr id="472" name="円/楕円 471"/>
        <xdr:cNvSpPr/>
      </xdr:nvSpPr>
      <xdr:spPr>
        <a:xfrm>
          <a:off x="15240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145160</xdr:rowOff>
    </xdr:from>
    <xdr:ext cx="762000" cy="259045"/>
    <xdr:sp macro="" textlink="">
      <xdr:nvSpPr>
        <xdr:cNvPr id="473" name="テキスト ボックス 472"/>
        <xdr:cNvSpPr txBox="1"/>
      </xdr:nvSpPr>
      <xdr:spPr>
        <a:xfrm>
          <a:off x="14909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80373</xdr:rowOff>
    </xdr:from>
    <xdr:to>
      <xdr:col>21</xdr:col>
      <xdr:colOff>50800</xdr:colOff>
      <xdr:row>20</xdr:row>
      <xdr:rowOff>10523</xdr:rowOff>
    </xdr:to>
    <xdr:sp macro="" textlink="">
      <xdr:nvSpPr>
        <xdr:cNvPr id="474" name="円/楕円 473"/>
        <xdr:cNvSpPr/>
      </xdr:nvSpPr>
      <xdr:spPr>
        <a:xfrm>
          <a:off x="14351000" y="33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166750</xdr:rowOff>
    </xdr:from>
    <xdr:ext cx="762000" cy="259045"/>
    <xdr:sp macro="" textlink="">
      <xdr:nvSpPr>
        <xdr:cNvPr id="475" name="テキスト ボックス 474"/>
        <xdr:cNvSpPr txBox="1"/>
      </xdr:nvSpPr>
      <xdr:spPr>
        <a:xfrm>
          <a:off x="14020800" y="34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76684</xdr:rowOff>
    </xdr:from>
    <xdr:to>
      <xdr:col>19</xdr:col>
      <xdr:colOff>533400</xdr:colOff>
      <xdr:row>21</xdr:row>
      <xdr:rowOff>6834</xdr:rowOff>
    </xdr:to>
    <xdr:sp macro="" textlink="">
      <xdr:nvSpPr>
        <xdr:cNvPr id="476" name="円/楕円 475"/>
        <xdr:cNvSpPr/>
      </xdr:nvSpPr>
      <xdr:spPr>
        <a:xfrm>
          <a:off x="13462000" y="35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163061</xdr:rowOff>
    </xdr:from>
    <xdr:ext cx="762000" cy="259045"/>
    <xdr:sp macro="" textlink="">
      <xdr:nvSpPr>
        <xdr:cNvPr id="477" name="テキスト ボックス 476"/>
        <xdr:cNvSpPr txBox="1"/>
      </xdr:nvSpPr>
      <xdr:spPr>
        <a:xfrm>
          <a:off x="13131800" y="35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12,866
12,822
152.85
6,125,649
5,896,032
215,580
4,053,721
4,897,598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類似団体平均</a:t>
          </a:r>
          <a:r>
            <a:rPr lang="ja-JP" altLang="en-US" sz="1400" b="0" i="0" baseline="0">
              <a:solidFill>
                <a:schemeClr val="dk1"/>
              </a:solidFill>
              <a:latin typeface="+mn-lt"/>
              <a:ea typeface="+mn-ea"/>
              <a:cs typeface="+mn-cs"/>
            </a:rPr>
            <a:t>を</a:t>
          </a:r>
          <a:r>
            <a:rPr lang="ja-JP" altLang="ja-JP" sz="1400" b="0" i="0" baseline="0">
              <a:solidFill>
                <a:schemeClr val="dk1"/>
              </a:solidFill>
              <a:latin typeface="+mn-lt"/>
              <a:ea typeface="+mn-ea"/>
              <a:cs typeface="+mn-cs"/>
            </a:rPr>
            <a:t>上回っている</a:t>
          </a:r>
          <a:r>
            <a:rPr lang="ja-JP" altLang="en-US" sz="1400" b="0" i="0" baseline="0">
              <a:solidFill>
                <a:schemeClr val="dk1"/>
              </a:solidFill>
              <a:latin typeface="+mn-lt"/>
              <a:ea typeface="+mn-ea"/>
              <a:cs typeface="+mn-cs"/>
            </a:rPr>
            <a:t>のは</a:t>
          </a:r>
          <a:r>
            <a:rPr lang="ja-JP" altLang="ja-JP" sz="1400" b="0" i="0" baseline="0">
              <a:solidFill>
                <a:schemeClr val="dk1"/>
              </a:solidFill>
              <a:latin typeface="+mn-lt"/>
              <a:ea typeface="+mn-ea"/>
              <a:cs typeface="+mn-cs"/>
            </a:rPr>
            <a:t>、保育所・幼稚園などの施設運営を</a:t>
          </a:r>
          <a:r>
            <a:rPr lang="ja-JP" altLang="en-US" sz="1400" b="0" i="0" baseline="0">
              <a:solidFill>
                <a:schemeClr val="dk1"/>
              </a:solidFill>
              <a:latin typeface="+mn-lt"/>
              <a:ea typeface="+mn-ea"/>
              <a:cs typeface="+mn-cs"/>
            </a:rPr>
            <a:t>町</a:t>
          </a:r>
          <a:r>
            <a:rPr lang="ja-JP" altLang="ja-JP" sz="1400" b="0" i="0" baseline="0">
              <a:solidFill>
                <a:schemeClr val="dk1"/>
              </a:solidFill>
              <a:latin typeface="+mn-lt"/>
              <a:ea typeface="+mn-ea"/>
              <a:cs typeface="+mn-cs"/>
            </a:rPr>
            <a:t>営で行っている</a:t>
          </a:r>
          <a:r>
            <a:rPr lang="ja-JP" altLang="en-US" sz="1400" b="0" i="0" baseline="0">
              <a:solidFill>
                <a:schemeClr val="dk1"/>
              </a:solidFill>
              <a:latin typeface="+mn-lt"/>
              <a:ea typeface="+mn-ea"/>
              <a:cs typeface="+mn-cs"/>
            </a:rPr>
            <a:t>ほか</a:t>
          </a:r>
          <a:r>
            <a:rPr lang="ja-JP" altLang="ja-JP" sz="1400" b="0" i="0" baseline="0">
              <a:solidFill>
                <a:schemeClr val="dk1"/>
              </a:solidFill>
              <a:latin typeface="+mn-lt"/>
              <a:ea typeface="+mn-ea"/>
              <a:cs typeface="+mn-cs"/>
            </a:rPr>
            <a:t>、東日本大震災に伴う業務量の増加や新規事業等に伴う組織人員配置見直しの影響に</a:t>
          </a:r>
          <a:r>
            <a:rPr lang="ja-JP" altLang="en-US" sz="1400" b="0" i="0" baseline="0">
              <a:solidFill>
                <a:schemeClr val="dk1"/>
              </a:solidFill>
              <a:latin typeface="+mn-lt"/>
              <a:ea typeface="+mn-ea"/>
              <a:cs typeface="+mn-cs"/>
            </a:rPr>
            <a:t>よるものである</a:t>
          </a:r>
          <a:r>
            <a:rPr lang="ja-JP" altLang="ja-JP" sz="1400" b="0" i="0" baseline="0">
              <a:solidFill>
                <a:schemeClr val="dk1"/>
              </a:solidFill>
              <a:latin typeface="+mn-lt"/>
              <a:ea typeface="+mn-ea"/>
              <a:cs typeface="+mn-cs"/>
            </a:rPr>
            <a:t>。今後とも行政需要に応じた適正な職員数の確立を通じて人件費の削減に努める。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58965</xdr:rowOff>
    </xdr:from>
    <xdr:to>
      <xdr:col>7</xdr:col>
      <xdr:colOff>15875</xdr:colOff>
      <xdr:row>41</xdr:row>
      <xdr:rowOff>69850</xdr:rowOff>
    </xdr:to>
    <xdr:cxnSp macro="">
      <xdr:nvCxnSpPr>
        <xdr:cNvPr id="67" name="直線コネクタ 66"/>
        <xdr:cNvCxnSpPr/>
      </xdr:nvCxnSpPr>
      <xdr:spPr>
        <a:xfrm flipV="1">
          <a:off x="3987800" y="7088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41</xdr:row>
      <xdr:rowOff>69850</xdr:rowOff>
    </xdr:to>
    <xdr:cxnSp macro="">
      <xdr:nvCxnSpPr>
        <xdr:cNvPr id="70" name="直線コネクタ 69"/>
        <xdr:cNvCxnSpPr/>
      </xdr:nvCxnSpPr>
      <xdr:spPr>
        <a:xfrm>
          <a:off x="3098800" y="69142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56243</xdr:rowOff>
    </xdr:to>
    <xdr:cxnSp macro="">
      <xdr:nvCxnSpPr>
        <xdr:cNvPr id="73" name="直線コネクタ 72"/>
        <xdr:cNvCxnSpPr/>
      </xdr:nvCxnSpPr>
      <xdr:spPr>
        <a:xfrm>
          <a:off x="2209800" y="687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15422</xdr:rowOff>
    </xdr:to>
    <xdr:cxnSp macro="">
      <xdr:nvCxnSpPr>
        <xdr:cNvPr id="76" name="直線コネクタ 75"/>
        <xdr:cNvCxnSpPr/>
      </xdr:nvCxnSpPr>
      <xdr:spPr>
        <a:xfrm flipV="1">
          <a:off x="1320800" y="6870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8" name="テキスト ボックス 77"/>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41</xdr:row>
      <xdr:rowOff>8165</xdr:rowOff>
    </xdr:from>
    <xdr:to>
      <xdr:col>7</xdr:col>
      <xdr:colOff>66675</xdr:colOff>
      <xdr:row>41</xdr:row>
      <xdr:rowOff>109765</xdr:rowOff>
    </xdr:to>
    <xdr:sp macro="" textlink="">
      <xdr:nvSpPr>
        <xdr:cNvPr id="86" name="円/楕円 85"/>
        <xdr:cNvSpPr/>
      </xdr:nvSpPr>
      <xdr:spPr>
        <a:xfrm>
          <a:off x="4775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151692</xdr:rowOff>
    </xdr:from>
    <xdr:ext cx="762000" cy="259045"/>
    <xdr:sp macro="" textlink="">
      <xdr:nvSpPr>
        <xdr:cNvPr id="87" name="人件費該当値テキスト"/>
        <xdr:cNvSpPr txBox="1"/>
      </xdr:nvSpPr>
      <xdr:spPr>
        <a:xfrm>
          <a:off x="4914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19050</xdr:rowOff>
    </xdr:from>
    <xdr:to>
      <xdr:col>5</xdr:col>
      <xdr:colOff>600075</xdr:colOff>
      <xdr:row>41</xdr:row>
      <xdr:rowOff>120650</xdr:rowOff>
    </xdr:to>
    <xdr:sp macro="" textlink="">
      <xdr:nvSpPr>
        <xdr:cNvPr id="88" name="円/楕円 87"/>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89" name="テキスト ボックス 88"/>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5443</xdr:rowOff>
    </xdr:from>
    <xdr:to>
      <xdr:col>4</xdr:col>
      <xdr:colOff>396875</xdr:colOff>
      <xdr:row>40</xdr:row>
      <xdr:rowOff>107043</xdr:rowOff>
    </xdr:to>
    <xdr:sp macro="" textlink="">
      <xdr:nvSpPr>
        <xdr:cNvPr id="90" name="円/楕円 89"/>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91820</xdr:rowOff>
    </xdr:from>
    <xdr:ext cx="762000" cy="259045"/>
    <xdr:sp macro="" textlink="">
      <xdr:nvSpPr>
        <xdr:cNvPr id="91" name="テキスト ボックス 90"/>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2" name="円/楕円 91"/>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3" name="テキスト ボックス 92"/>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136072</xdr:rowOff>
    </xdr:from>
    <xdr:to>
      <xdr:col>1</xdr:col>
      <xdr:colOff>676275</xdr:colOff>
      <xdr:row>41</xdr:row>
      <xdr:rowOff>66222</xdr:rowOff>
    </xdr:to>
    <xdr:sp macro="" textlink="">
      <xdr:nvSpPr>
        <xdr:cNvPr id="94" name="円/楕円 93"/>
        <xdr:cNvSpPr/>
      </xdr:nvSpPr>
      <xdr:spPr>
        <a:xfrm>
          <a:off x="1270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50999</xdr:rowOff>
    </xdr:from>
    <xdr:ext cx="762000" cy="259045"/>
    <xdr:sp macro="" textlink="">
      <xdr:nvSpPr>
        <xdr:cNvPr id="95" name="テキスト ボックス 94"/>
        <xdr:cNvSpPr txBox="1"/>
      </xdr:nvSpPr>
      <xdr:spPr>
        <a:xfrm>
          <a:off x="939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いずれの年度においても類似団体平均</a:t>
          </a:r>
          <a:r>
            <a:rPr lang="ja-JP" altLang="en-US" sz="1400" b="0" i="0" baseline="0">
              <a:solidFill>
                <a:schemeClr val="dk1"/>
              </a:solidFill>
              <a:latin typeface="+mn-lt"/>
              <a:ea typeface="+mn-ea"/>
              <a:cs typeface="+mn-cs"/>
            </a:rPr>
            <a:t>を</a:t>
          </a:r>
          <a:r>
            <a:rPr lang="ja-JP" altLang="ja-JP" sz="1400" b="0" i="0" baseline="0">
              <a:solidFill>
                <a:schemeClr val="dk1"/>
              </a:solidFill>
              <a:latin typeface="+mn-lt"/>
              <a:ea typeface="+mn-ea"/>
              <a:cs typeface="+mn-cs"/>
            </a:rPr>
            <a:t>下回っており、需用費総額の抑制や各業務委託内容の見直しの効果が表れている。今後も継続して取り組</a:t>
          </a:r>
          <a:r>
            <a:rPr lang="ja-JP" altLang="en-US" sz="1400" b="0" i="0" baseline="0">
              <a:solidFill>
                <a:schemeClr val="dk1"/>
              </a:solidFill>
              <a:latin typeface="+mn-lt"/>
              <a:ea typeface="+mn-ea"/>
              <a:cs typeface="+mn-cs"/>
            </a:rPr>
            <a:t>んでいく</a:t>
          </a:r>
          <a:r>
            <a:rPr lang="ja-JP" altLang="ja-JP" sz="1400" b="0" i="0" baseline="0">
              <a:solidFill>
                <a:schemeClr val="dk1"/>
              </a:solidFill>
              <a:latin typeface="+mn-lt"/>
              <a:ea typeface="+mn-ea"/>
              <a:cs typeface="+mn-cs"/>
            </a:rPr>
            <a:t>。</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17272</xdr:rowOff>
    </xdr:from>
    <xdr:to>
      <xdr:col>24</xdr:col>
      <xdr:colOff>31750</xdr:colOff>
      <xdr:row>14</xdr:row>
      <xdr:rowOff>44704</xdr:rowOff>
    </xdr:to>
    <xdr:cxnSp macro="">
      <xdr:nvCxnSpPr>
        <xdr:cNvPr id="126" name="直線コネクタ 125"/>
        <xdr:cNvCxnSpPr/>
      </xdr:nvCxnSpPr>
      <xdr:spPr>
        <a:xfrm>
          <a:off x="15671800" y="2417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14</xdr:row>
      <xdr:rowOff>17272</xdr:rowOff>
    </xdr:to>
    <xdr:cxnSp macro="">
      <xdr:nvCxnSpPr>
        <xdr:cNvPr id="129" name="直線コネクタ 128"/>
        <xdr:cNvCxnSpPr/>
      </xdr:nvCxnSpPr>
      <xdr:spPr>
        <a:xfrm>
          <a:off x="14782800" y="23444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78994</xdr:rowOff>
    </xdr:from>
    <xdr:to>
      <xdr:col>21</xdr:col>
      <xdr:colOff>361950</xdr:colOff>
      <xdr:row>13</xdr:row>
      <xdr:rowOff>115570</xdr:rowOff>
    </xdr:to>
    <xdr:cxnSp macro="">
      <xdr:nvCxnSpPr>
        <xdr:cNvPr id="132" name="直線コネクタ 131"/>
        <xdr:cNvCxnSpPr/>
      </xdr:nvCxnSpPr>
      <xdr:spPr>
        <a:xfrm>
          <a:off x="13893800" y="230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60706</xdr:rowOff>
    </xdr:from>
    <xdr:to>
      <xdr:col>20</xdr:col>
      <xdr:colOff>158750</xdr:colOff>
      <xdr:row>13</xdr:row>
      <xdr:rowOff>78994</xdr:rowOff>
    </xdr:to>
    <xdr:cxnSp macro="">
      <xdr:nvCxnSpPr>
        <xdr:cNvPr id="135" name="直線コネクタ 134"/>
        <xdr:cNvCxnSpPr/>
      </xdr:nvCxnSpPr>
      <xdr:spPr>
        <a:xfrm>
          <a:off x="13004800" y="2289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80281</xdr:rowOff>
    </xdr:from>
    <xdr:ext cx="762000" cy="259045"/>
    <xdr:sp macro="" textlink="">
      <xdr:nvSpPr>
        <xdr:cNvPr id="137" name="テキスト ボックス 136"/>
        <xdr:cNvSpPr txBox="1"/>
      </xdr:nvSpPr>
      <xdr:spPr>
        <a:xfrm>
          <a:off x="13512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39" name="テキスト ボックス 138"/>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165354</xdr:rowOff>
    </xdr:from>
    <xdr:to>
      <xdr:col>24</xdr:col>
      <xdr:colOff>82550</xdr:colOff>
      <xdr:row>14</xdr:row>
      <xdr:rowOff>95504</xdr:rowOff>
    </xdr:to>
    <xdr:sp macro="" textlink="">
      <xdr:nvSpPr>
        <xdr:cNvPr id="145" name="円/楕円 144"/>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10431</xdr:rowOff>
    </xdr:from>
    <xdr:ext cx="762000" cy="259045"/>
    <xdr:sp macro="" textlink="">
      <xdr:nvSpPr>
        <xdr:cNvPr id="146"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137922</xdr:rowOff>
    </xdr:from>
    <xdr:to>
      <xdr:col>22</xdr:col>
      <xdr:colOff>615950</xdr:colOff>
      <xdr:row>14</xdr:row>
      <xdr:rowOff>68072</xdr:rowOff>
    </xdr:to>
    <xdr:sp macro="" textlink="">
      <xdr:nvSpPr>
        <xdr:cNvPr id="147" name="円/楕円 146"/>
        <xdr:cNvSpPr/>
      </xdr:nvSpPr>
      <xdr:spPr>
        <a:xfrm>
          <a:off x="15621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78249</xdr:rowOff>
    </xdr:from>
    <xdr:ext cx="736600" cy="259045"/>
    <xdr:sp macro="" textlink="">
      <xdr:nvSpPr>
        <xdr:cNvPr id="148" name="テキスト ボックス 147"/>
        <xdr:cNvSpPr txBox="1"/>
      </xdr:nvSpPr>
      <xdr:spPr>
        <a:xfrm>
          <a:off x="15290800" y="2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9" name="円/楕円 148"/>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0" name="テキスト ボックス 149"/>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28194</xdr:rowOff>
    </xdr:from>
    <xdr:to>
      <xdr:col>20</xdr:col>
      <xdr:colOff>209550</xdr:colOff>
      <xdr:row>13</xdr:row>
      <xdr:rowOff>129794</xdr:rowOff>
    </xdr:to>
    <xdr:sp macro="" textlink="">
      <xdr:nvSpPr>
        <xdr:cNvPr id="151" name="円/楕円 150"/>
        <xdr:cNvSpPr/>
      </xdr:nvSpPr>
      <xdr:spPr>
        <a:xfrm>
          <a:off x="13843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139971</xdr:rowOff>
    </xdr:from>
    <xdr:ext cx="762000" cy="259045"/>
    <xdr:sp macro="" textlink="">
      <xdr:nvSpPr>
        <xdr:cNvPr id="152" name="テキスト ボックス 151"/>
        <xdr:cNvSpPr txBox="1"/>
      </xdr:nvSpPr>
      <xdr:spPr>
        <a:xfrm>
          <a:off x="13512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9906</xdr:rowOff>
    </xdr:from>
    <xdr:to>
      <xdr:col>19</xdr:col>
      <xdr:colOff>6350</xdr:colOff>
      <xdr:row>13</xdr:row>
      <xdr:rowOff>111506</xdr:rowOff>
    </xdr:to>
    <xdr:sp macro="" textlink="">
      <xdr:nvSpPr>
        <xdr:cNvPr id="153" name="円/楕円 152"/>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121683</xdr:rowOff>
    </xdr:from>
    <xdr:ext cx="762000" cy="259045"/>
    <xdr:sp macro="" textlink="">
      <xdr:nvSpPr>
        <xdr:cNvPr id="154" name="テキスト ボックス 153"/>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類似団体平均とほぼ同</a:t>
          </a:r>
          <a:r>
            <a:rPr lang="ja-JP" altLang="en-US" sz="1400" b="0" i="0" baseline="0">
              <a:solidFill>
                <a:schemeClr val="dk1"/>
              </a:solidFill>
              <a:latin typeface="+mn-lt"/>
              <a:ea typeface="+mn-ea"/>
              <a:cs typeface="+mn-cs"/>
            </a:rPr>
            <a:t>率</a:t>
          </a:r>
          <a:r>
            <a:rPr lang="ja-JP" altLang="ja-JP" sz="1400" b="0" i="0" baseline="0">
              <a:solidFill>
                <a:schemeClr val="dk1"/>
              </a:solidFill>
              <a:latin typeface="+mn-lt"/>
              <a:ea typeface="+mn-ea"/>
              <a:cs typeface="+mn-cs"/>
            </a:rPr>
            <a:t>となっている。歳出決算額は、少子</a:t>
          </a:r>
          <a:r>
            <a:rPr lang="ja-JP" altLang="en-US" sz="1400" b="0" i="0" baseline="0">
              <a:solidFill>
                <a:schemeClr val="dk1"/>
              </a:solidFill>
              <a:latin typeface="+mn-lt"/>
              <a:ea typeface="+mn-ea"/>
              <a:cs typeface="+mn-cs"/>
            </a:rPr>
            <a:t>・</a:t>
          </a:r>
          <a:r>
            <a:rPr lang="ja-JP" altLang="ja-JP" sz="1400" b="0" i="0" baseline="0">
              <a:solidFill>
                <a:schemeClr val="dk1"/>
              </a:solidFill>
              <a:latin typeface="+mn-lt"/>
              <a:ea typeface="+mn-ea"/>
              <a:cs typeface="+mn-cs"/>
            </a:rPr>
            <a:t>高齢化への対応</a:t>
          </a:r>
          <a:r>
            <a:rPr lang="ja-JP" altLang="en-US" sz="1400" b="0" i="0" baseline="0">
              <a:solidFill>
                <a:schemeClr val="dk1"/>
              </a:solidFill>
              <a:latin typeface="+mn-lt"/>
              <a:ea typeface="+mn-ea"/>
              <a:cs typeface="+mn-cs"/>
            </a:rPr>
            <a:t>及び障害福祉の充実</a:t>
          </a:r>
          <a:r>
            <a:rPr lang="ja-JP" altLang="ja-JP" sz="1400" b="0" i="0" baseline="0">
              <a:solidFill>
                <a:schemeClr val="dk1"/>
              </a:solidFill>
              <a:latin typeface="+mn-lt"/>
              <a:ea typeface="+mn-ea"/>
              <a:cs typeface="+mn-cs"/>
            </a:rPr>
            <a:t>によって</a:t>
          </a:r>
          <a:r>
            <a:rPr lang="ja-JP" altLang="en-US" sz="1400" b="0" i="0" baseline="0">
              <a:solidFill>
                <a:schemeClr val="dk1"/>
              </a:solidFill>
              <a:latin typeface="+mn-lt"/>
              <a:ea typeface="+mn-ea"/>
              <a:cs typeface="+mn-cs"/>
            </a:rPr>
            <a:t>毎年</a:t>
          </a:r>
          <a:r>
            <a:rPr lang="ja-JP" altLang="ja-JP" sz="1400" b="0" i="0" baseline="0">
              <a:solidFill>
                <a:schemeClr val="dk1"/>
              </a:solidFill>
              <a:latin typeface="+mn-lt"/>
              <a:ea typeface="+mn-ea"/>
              <a:cs typeface="+mn-cs"/>
            </a:rPr>
            <a:t>上昇し、今後も</a:t>
          </a:r>
          <a:r>
            <a:rPr lang="ja-JP" altLang="en-US" sz="1400" b="0" i="0" baseline="0">
              <a:solidFill>
                <a:schemeClr val="dk1"/>
              </a:solidFill>
              <a:latin typeface="+mn-lt"/>
              <a:ea typeface="+mn-ea"/>
              <a:cs typeface="+mn-cs"/>
            </a:rPr>
            <a:t>上昇傾向にある</a:t>
          </a:r>
          <a:r>
            <a:rPr lang="ja-JP" altLang="ja-JP" sz="1400" b="0" i="0" baseline="0">
              <a:solidFill>
                <a:schemeClr val="dk1"/>
              </a:solidFill>
              <a:latin typeface="+mn-lt"/>
              <a:ea typeface="+mn-ea"/>
              <a:cs typeface="+mn-cs"/>
            </a:rPr>
            <a:t>。財政の硬直化を招かぬよう各制度の適切な運用と自主財源の確保に努める。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50800</xdr:rowOff>
    </xdr:to>
    <xdr:cxnSp macro="">
      <xdr:nvCxnSpPr>
        <xdr:cNvPr id="187" name="直線コネクタ 186"/>
        <xdr:cNvCxnSpPr/>
      </xdr:nvCxnSpPr>
      <xdr:spPr>
        <a:xfrm>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31750</xdr:rowOff>
    </xdr:to>
    <xdr:cxnSp macro="">
      <xdr:nvCxnSpPr>
        <xdr:cNvPr id="190" name="直線コネクタ 189"/>
        <xdr:cNvCxnSpPr/>
      </xdr:nvCxnSpPr>
      <xdr:spPr>
        <a:xfrm>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107950</xdr:rowOff>
    </xdr:to>
    <xdr:cxnSp macro="">
      <xdr:nvCxnSpPr>
        <xdr:cNvPr id="193" name="直線コネクタ 192"/>
        <xdr:cNvCxnSpPr/>
      </xdr:nvCxnSpPr>
      <xdr:spPr>
        <a:xfrm>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5" name="テキスト ボックス 194"/>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54</xdr:row>
      <xdr:rowOff>165100</xdr:rowOff>
    </xdr:to>
    <xdr:cxnSp macro="">
      <xdr:nvCxnSpPr>
        <xdr:cNvPr id="196" name="直線コネクタ 195"/>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7"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8" name="円/楕円 207"/>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09" name="テキスト ボックス 20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0" name="円/楕円 209"/>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1" name="テキスト ボックス 210"/>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2" name="円/楕円 211"/>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3" name="テキスト ボックス 21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4" name="円/楕円 213"/>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5" name="テキスト ボックス 21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ea"/>
              <a:ea typeface="+mn-ea"/>
              <a:cs typeface="+mn-cs"/>
            </a:rPr>
            <a:t>類似団体平均を上回っている。主な要因として、町立病院と一部事務組合病院の</a:t>
          </a:r>
          <a:r>
            <a:rPr lang="en-US" altLang="ja-JP" sz="1400" b="0" i="0" baseline="0">
              <a:solidFill>
                <a:schemeClr val="dk1"/>
              </a:solidFill>
              <a:latin typeface="+mn-ea"/>
              <a:ea typeface="+mn-ea"/>
              <a:cs typeface="+mn-cs"/>
            </a:rPr>
            <a:t>2</a:t>
          </a:r>
          <a:r>
            <a:rPr lang="ja-JP" altLang="ja-JP" sz="1400" b="0" i="0" baseline="0">
              <a:solidFill>
                <a:schemeClr val="dk1"/>
              </a:solidFill>
              <a:latin typeface="+mn-ea"/>
              <a:ea typeface="+mn-ea"/>
              <a:cs typeface="+mn-cs"/>
            </a:rPr>
            <a:t>つの病院を有しているために出資金の割合が高くなっていることによる。</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また、維持補修費については、施設の老朽化に伴う所要一般財源が上昇傾向にあることから、</a:t>
          </a:r>
          <a:r>
            <a:rPr lang="ja-JP" altLang="en-US" sz="1400" b="0" i="0" baseline="0">
              <a:solidFill>
                <a:schemeClr val="dk1"/>
              </a:solidFill>
              <a:latin typeface="+mn-ea"/>
              <a:ea typeface="+mn-ea"/>
              <a:cs typeface="+mn-cs"/>
            </a:rPr>
            <a:t>早期に公共施設等総合管理計画を策定し、</a:t>
          </a:r>
          <a:r>
            <a:rPr lang="ja-JP" altLang="ja-JP" sz="1400" b="0" i="0" baseline="0">
              <a:solidFill>
                <a:schemeClr val="dk1"/>
              </a:solidFill>
              <a:latin typeface="+mn-ea"/>
              <a:ea typeface="+mn-ea"/>
              <a:cs typeface="+mn-cs"/>
            </a:rPr>
            <a:t>歳出額の平準化を図る。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81280</xdr:rowOff>
    </xdr:to>
    <xdr:cxnSp macro="">
      <xdr:nvCxnSpPr>
        <xdr:cNvPr id="248" name="直線コネクタ 247"/>
        <xdr:cNvCxnSpPr/>
      </xdr:nvCxnSpPr>
      <xdr:spPr>
        <a:xfrm>
          <a:off x="15671800" y="9964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20320</xdr:rowOff>
    </xdr:to>
    <xdr:cxnSp macro="">
      <xdr:nvCxnSpPr>
        <xdr:cNvPr id="251" name="直線コネクタ 250"/>
        <xdr:cNvCxnSpPr/>
      </xdr:nvCxnSpPr>
      <xdr:spPr>
        <a:xfrm>
          <a:off x="14782800" y="994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57</xdr:row>
      <xdr:rowOff>168910</xdr:rowOff>
    </xdr:to>
    <xdr:cxnSp macro="">
      <xdr:nvCxnSpPr>
        <xdr:cNvPr id="254" name="直線コネクタ 253"/>
        <xdr:cNvCxnSpPr/>
      </xdr:nvCxnSpPr>
      <xdr:spPr>
        <a:xfrm>
          <a:off x="13893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5080</xdr:rowOff>
    </xdr:to>
    <xdr:cxnSp macro="">
      <xdr:nvCxnSpPr>
        <xdr:cNvPr id="257" name="直線コネクタ 256"/>
        <xdr:cNvCxnSpPr/>
      </xdr:nvCxnSpPr>
      <xdr:spPr>
        <a:xfrm flipV="1">
          <a:off x="13004800" y="992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7" name="円/楕円 266"/>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8"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9" name="円/楕円 268"/>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0" name="テキスト ボックス 269"/>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1" name="円/楕円 270"/>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2" name="テキスト ボックス 27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3" name="円/楕円 272"/>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4" name="テキスト ボックス 273"/>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5" name="円/楕円 274"/>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6" name="テキスト ボックス 275"/>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ea"/>
              <a:ea typeface="+mn-ea"/>
              <a:cs typeface="+mn-cs"/>
            </a:rPr>
            <a:t>類似団体平均</a:t>
          </a:r>
          <a:r>
            <a:rPr lang="ja-JP" altLang="en-US" sz="1400" b="0" i="0" baseline="0">
              <a:solidFill>
                <a:schemeClr val="dk1"/>
              </a:solidFill>
              <a:latin typeface="+mn-ea"/>
              <a:ea typeface="+mn-ea"/>
              <a:cs typeface="+mn-cs"/>
            </a:rPr>
            <a:t>と同率となって</a:t>
          </a:r>
          <a:r>
            <a:rPr lang="ja-JP" altLang="ja-JP" sz="1400" b="0" i="0" baseline="0">
              <a:solidFill>
                <a:schemeClr val="dk1"/>
              </a:solidFill>
              <a:latin typeface="+mn-ea"/>
              <a:ea typeface="+mn-ea"/>
              <a:cs typeface="+mn-cs"/>
            </a:rPr>
            <a:t>いる。「蔵王町行政改革推進計画」（</a:t>
          </a:r>
          <a:r>
            <a:rPr lang="en-US" altLang="ja-JP" sz="1400" b="0" i="0" baseline="0">
              <a:solidFill>
                <a:schemeClr val="dk1"/>
              </a:solidFill>
              <a:latin typeface="+mn-ea"/>
              <a:ea typeface="+mn-ea"/>
              <a:cs typeface="+mn-cs"/>
            </a:rPr>
            <a:t>H18</a:t>
          </a:r>
          <a:r>
            <a:rPr lang="ja-JP" altLang="ja-JP" sz="1400" b="0" i="0" baseline="0">
              <a:solidFill>
                <a:schemeClr val="dk1"/>
              </a:solidFill>
              <a:latin typeface="+mn-ea"/>
              <a:ea typeface="+mn-ea"/>
              <a:cs typeface="+mn-cs"/>
            </a:rPr>
            <a:t>～</a:t>
          </a:r>
          <a:r>
            <a:rPr lang="en-US" altLang="ja-JP" sz="1400" b="0" i="0" baseline="0">
              <a:solidFill>
                <a:schemeClr val="dk1"/>
              </a:solidFill>
              <a:latin typeface="+mn-ea"/>
              <a:ea typeface="+mn-ea"/>
              <a:cs typeface="+mn-cs"/>
            </a:rPr>
            <a:t>22</a:t>
          </a:r>
          <a:r>
            <a:rPr lang="ja-JP" altLang="ja-JP" sz="1400" b="0" i="0" baseline="0">
              <a:solidFill>
                <a:schemeClr val="dk1"/>
              </a:solidFill>
              <a:latin typeface="+mn-ea"/>
              <a:ea typeface="+mn-ea"/>
              <a:cs typeface="+mn-cs"/>
            </a:rPr>
            <a:t>年度）に基づき、補助金等の抜本的な見直し（廃止・統合）及び段階的な見直し（減額・隔年交付）並びに事業の終期を設定して定期的な見直しを図っている。</a:t>
          </a:r>
          <a:r>
            <a:rPr lang="ja-JP" altLang="en-US" sz="1400" b="0" i="0" baseline="0">
              <a:solidFill>
                <a:schemeClr val="dk1"/>
              </a:solidFill>
              <a:latin typeface="+mn-ea"/>
              <a:ea typeface="+mn-ea"/>
              <a:cs typeface="+mn-cs"/>
            </a:rPr>
            <a:t>今後、</a:t>
          </a:r>
          <a:r>
            <a:rPr lang="ja-JP" altLang="ja-JP" sz="1400" b="0" i="0" baseline="0">
              <a:solidFill>
                <a:schemeClr val="dk1"/>
              </a:solidFill>
              <a:latin typeface="+mn-ea"/>
              <a:ea typeface="+mn-ea"/>
              <a:cs typeface="+mn-cs"/>
            </a:rPr>
            <a:t>公営企業に対する</a:t>
          </a:r>
          <a:r>
            <a:rPr lang="ja-JP" altLang="ja-JP" sz="1400" b="0" i="0" baseline="0">
              <a:solidFill>
                <a:schemeClr val="dk1"/>
              </a:solidFill>
              <a:latin typeface="+mn-lt"/>
              <a:ea typeface="+mn-ea"/>
              <a:cs typeface="+mn-cs"/>
            </a:rPr>
            <a:t>公費負担の適正化を進め</a:t>
          </a:r>
          <a:r>
            <a:rPr lang="ja-JP" altLang="en-US" sz="1400" b="0" i="0" baseline="0">
              <a:solidFill>
                <a:schemeClr val="dk1"/>
              </a:solidFill>
              <a:latin typeface="+mn-lt"/>
              <a:ea typeface="+mn-ea"/>
              <a:cs typeface="+mn-cs"/>
            </a:rPr>
            <a:t>る</a:t>
          </a:r>
          <a:r>
            <a:rPr lang="ja-JP" altLang="ja-JP" sz="1400" b="0" i="0" baseline="0">
              <a:solidFill>
                <a:schemeClr val="dk1"/>
              </a:solidFill>
              <a:latin typeface="+mn-lt"/>
              <a:ea typeface="+mn-ea"/>
              <a:cs typeface="+mn-cs"/>
            </a:rPr>
            <a:t>。</a:t>
          </a:r>
          <a:endParaRPr lang="ja-JP" altLang="ja-JP" sz="1400" b="0" i="0" baseline="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20864</xdr:rowOff>
    </xdr:from>
    <xdr:to>
      <xdr:col>24</xdr:col>
      <xdr:colOff>31750</xdr:colOff>
      <xdr:row>35</xdr:row>
      <xdr:rowOff>140607</xdr:rowOff>
    </xdr:to>
    <xdr:cxnSp macro="">
      <xdr:nvCxnSpPr>
        <xdr:cNvPr id="311" name="直線コネクタ 310"/>
        <xdr:cNvCxnSpPr/>
      </xdr:nvCxnSpPr>
      <xdr:spPr>
        <a:xfrm>
          <a:off x="15671800" y="6021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2"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20864</xdr:rowOff>
    </xdr:from>
    <xdr:to>
      <xdr:col>22</xdr:col>
      <xdr:colOff>565150</xdr:colOff>
      <xdr:row>36</xdr:row>
      <xdr:rowOff>34472</xdr:rowOff>
    </xdr:to>
    <xdr:cxnSp macro="">
      <xdr:nvCxnSpPr>
        <xdr:cNvPr id="314" name="直線コネクタ 313"/>
        <xdr:cNvCxnSpPr/>
      </xdr:nvCxnSpPr>
      <xdr:spPr>
        <a:xfrm flipV="1">
          <a:off x="14782800" y="60216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34472</xdr:rowOff>
    </xdr:from>
    <xdr:to>
      <xdr:col>21</xdr:col>
      <xdr:colOff>361950</xdr:colOff>
      <xdr:row>36</xdr:row>
      <xdr:rowOff>56243</xdr:rowOff>
    </xdr:to>
    <xdr:cxnSp macro="">
      <xdr:nvCxnSpPr>
        <xdr:cNvPr id="317" name="直線コネクタ 316"/>
        <xdr:cNvCxnSpPr/>
      </xdr:nvCxnSpPr>
      <xdr:spPr>
        <a:xfrm flipV="1">
          <a:off x="13893800" y="6206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19" name="テキスト ボックス 318"/>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56243</xdr:rowOff>
    </xdr:from>
    <xdr:to>
      <xdr:col>20</xdr:col>
      <xdr:colOff>158750</xdr:colOff>
      <xdr:row>36</xdr:row>
      <xdr:rowOff>78014</xdr:rowOff>
    </xdr:to>
    <xdr:cxnSp macro="">
      <xdr:nvCxnSpPr>
        <xdr:cNvPr id="320" name="直線コネクタ 319"/>
        <xdr:cNvCxnSpPr/>
      </xdr:nvCxnSpPr>
      <xdr:spPr>
        <a:xfrm flipV="1">
          <a:off x="13004800" y="622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158041</xdr:rowOff>
    </xdr:from>
    <xdr:ext cx="762000" cy="259045"/>
    <xdr:sp macro="" textlink="">
      <xdr:nvSpPr>
        <xdr:cNvPr id="322" name="テキスト ボックス 321"/>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24" name="テキスト ボックス 323"/>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30" name="円/楕円 329"/>
        <xdr:cNvSpPr/>
      </xdr:nvSpPr>
      <xdr:spPr>
        <a:xfrm>
          <a:off x="16459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61884</xdr:rowOff>
    </xdr:from>
    <xdr:ext cx="762000" cy="259045"/>
    <xdr:sp macro="" textlink="">
      <xdr:nvSpPr>
        <xdr:cNvPr id="331" name="補助費等該当値テキスト"/>
        <xdr:cNvSpPr txBox="1"/>
      </xdr:nvSpPr>
      <xdr:spPr>
        <a:xfrm>
          <a:off x="16598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141514</xdr:rowOff>
    </xdr:from>
    <xdr:to>
      <xdr:col>22</xdr:col>
      <xdr:colOff>615950</xdr:colOff>
      <xdr:row>35</xdr:row>
      <xdr:rowOff>71664</xdr:rowOff>
    </xdr:to>
    <xdr:sp macro="" textlink="">
      <xdr:nvSpPr>
        <xdr:cNvPr id="332" name="円/楕円 331"/>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81841</xdr:rowOff>
    </xdr:from>
    <xdr:ext cx="736600" cy="259045"/>
    <xdr:sp macro="" textlink="">
      <xdr:nvSpPr>
        <xdr:cNvPr id="333" name="テキスト ボックス 332"/>
        <xdr:cNvSpPr txBox="1"/>
      </xdr:nvSpPr>
      <xdr:spPr>
        <a:xfrm>
          <a:off x="15290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155122</xdr:rowOff>
    </xdr:from>
    <xdr:to>
      <xdr:col>21</xdr:col>
      <xdr:colOff>412750</xdr:colOff>
      <xdr:row>36</xdr:row>
      <xdr:rowOff>85272</xdr:rowOff>
    </xdr:to>
    <xdr:sp macro="" textlink="">
      <xdr:nvSpPr>
        <xdr:cNvPr id="334" name="円/楕円 333"/>
        <xdr:cNvSpPr/>
      </xdr:nvSpPr>
      <xdr:spPr>
        <a:xfrm>
          <a:off x="14732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35" name="テキスト ボックス 334"/>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5443</xdr:rowOff>
    </xdr:from>
    <xdr:to>
      <xdr:col>20</xdr:col>
      <xdr:colOff>209550</xdr:colOff>
      <xdr:row>36</xdr:row>
      <xdr:rowOff>107043</xdr:rowOff>
    </xdr:to>
    <xdr:sp macro="" textlink="">
      <xdr:nvSpPr>
        <xdr:cNvPr id="336" name="円/楕円 335"/>
        <xdr:cNvSpPr/>
      </xdr:nvSpPr>
      <xdr:spPr>
        <a:xfrm>
          <a:off x="13843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37" name="テキスト ボックス 336"/>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27214</xdr:rowOff>
    </xdr:from>
    <xdr:to>
      <xdr:col>19</xdr:col>
      <xdr:colOff>6350</xdr:colOff>
      <xdr:row>36</xdr:row>
      <xdr:rowOff>128814</xdr:rowOff>
    </xdr:to>
    <xdr:sp macro="" textlink="">
      <xdr:nvSpPr>
        <xdr:cNvPr id="338" name="円/楕円 337"/>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113591</xdr:rowOff>
    </xdr:from>
    <xdr:ext cx="762000" cy="259045"/>
    <xdr:sp macro="" textlink="">
      <xdr:nvSpPr>
        <xdr:cNvPr id="339" name="テキスト ボックス 338"/>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latin typeface="+mn-ea"/>
              <a:ea typeface="+mn-ea"/>
              <a:cs typeface="+mn-cs"/>
            </a:rPr>
            <a:t>これまで実施してきた新規地方債発行の抑制、平成</a:t>
          </a:r>
          <a:r>
            <a:rPr lang="en-US" altLang="ja-JP" sz="1400" b="0" i="0" baseline="0">
              <a:solidFill>
                <a:schemeClr val="dk1"/>
              </a:solidFill>
              <a:latin typeface="+mn-ea"/>
              <a:ea typeface="+mn-ea"/>
              <a:cs typeface="+mn-cs"/>
            </a:rPr>
            <a:t>20</a:t>
          </a:r>
          <a:r>
            <a:rPr lang="ja-JP" altLang="ja-JP" sz="1400" b="0" i="0" baseline="0">
              <a:solidFill>
                <a:schemeClr val="dk1"/>
              </a:solidFill>
              <a:latin typeface="+mn-ea"/>
              <a:ea typeface="+mn-ea"/>
              <a:cs typeface="+mn-cs"/>
            </a:rPr>
            <a:t>～</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年度の補償金免除繰上償還、</a:t>
          </a:r>
          <a:r>
            <a:rPr lang="en-US" altLang="ja-JP" sz="1400" b="0" i="0" baseline="0">
              <a:solidFill>
                <a:schemeClr val="dk1"/>
              </a:solidFill>
              <a:latin typeface="+mn-ea"/>
              <a:ea typeface="+mn-ea"/>
              <a:cs typeface="+mn-cs"/>
            </a:rPr>
            <a:t>H24</a:t>
          </a:r>
          <a:r>
            <a:rPr lang="ja-JP" altLang="ja-JP" sz="1400" b="0" i="0" baseline="0">
              <a:solidFill>
                <a:schemeClr val="dk1"/>
              </a:solidFill>
              <a:latin typeface="+mn-ea"/>
              <a:ea typeface="+mn-ea"/>
              <a:cs typeface="+mn-cs"/>
            </a:rPr>
            <a:t>年度の任意繰上償還により、比率の減少は進むものと見込まれる。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80736</xdr:rowOff>
    </xdr:from>
    <xdr:to>
      <xdr:col>7</xdr:col>
      <xdr:colOff>15875</xdr:colOff>
      <xdr:row>78</xdr:row>
      <xdr:rowOff>29029</xdr:rowOff>
    </xdr:to>
    <xdr:cxnSp macro="">
      <xdr:nvCxnSpPr>
        <xdr:cNvPr id="374" name="直線コネクタ 373"/>
        <xdr:cNvCxnSpPr/>
      </xdr:nvCxnSpPr>
      <xdr:spPr>
        <a:xfrm flipV="1">
          <a:off x="3987800" y="132823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5"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7257</xdr:rowOff>
    </xdr:from>
    <xdr:to>
      <xdr:col>5</xdr:col>
      <xdr:colOff>549275</xdr:colOff>
      <xdr:row>78</xdr:row>
      <xdr:rowOff>29029</xdr:rowOff>
    </xdr:to>
    <xdr:cxnSp macro="">
      <xdr:nvCxnSpPr>
        <xdr:cNvPr id="377" name="直線コネクタ 376"/>
        <xdr:cNvCxnSpPr/>
      </xdr:nvCxnSpPr>
      <xdr:spPr>
        <a:xfrm>
          <a:off x="3098800" y="13380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79" name="テキスト ボックス 378"/>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7257</xdr:rowOff>
    </xdr:from>
    <xdr:to>
      <xdr:col>4</xdr:col>
      <xdr:colOff>346075</xdr:colOff>
      <xdr:row>78</xdr:row>
      <xdr:rowOff>83457</xdr:rowOff>
    </xdr:to>
    <xdr:cxnSp macro="">
      <xdr:nvCxnSpPr>
        <xdr:cNvPr id="380" name="直線コネクタ 379"/>
        <xdr:cNvCxnSpPr/>
      </xdr:nvCxnSpPr>
      <xdr:spPr>
        <a:xfrm flipV="1">
          <a:off x="2209800" y="1338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82" name="テキスト ボックス 381"/>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83457</xdr:rowOff>
    </xdr:from>
    <xdr:to>
      <xdr:col>3</xdr:col>
      <xdr:colOff>142875</xdr:colOff>
      <xdr:row>79</xdr:row>
      <xdr:rowOff>53521</xdr:rowOff>
    </xdr:to>
    <xdr:cxnSp macro="">
      <xdr:nvCxnSpPr>
        <xdr:cNvPr id="383" name="直線コネクタ 382"/>
        <xdr:cNvCxnSpPr/>
      </xdr:nvCxnSpPr>
      <xdr:spPr>
        <a:xfrm flipV="1">
          <a:off x="1320800" y="134565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99984</xdr:rowOff>
    </xdr:from>
    <xdr:ext cx="762000" cy="259045"/>
    <xdr:sp macro="" textlink="">
      <xdr:nvSpPr>
        <xdr:cNvPr id="385" name="テキスト ボックス 38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7" name="テキスト ボックス 38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29936</xdr:rowOff>
    </xdr:from>
    <xdr:to>
      <xdr:col>7</xdr:col>
      <xdr:colOff>66675</xdr:colOff>
      <xdr:row>77</xdr:row>
      <xdr:rowOff>131536</xdr:rowOff>
    </xdr:to>
    <xdr:sp macro="" textlink="">
      <xdr:nvSpPr>
        <xdr:cNvPr id="393" name="円/楕円 392"/>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2013</xdr:rowOff>
    </xdr:from>
    <xdr:ext cx="762000" cy="259045"/>
    <xdr:sp macro="" textlink="">
      <xdr:nvSpPr>
        <xdr:cNvPr id="394" name="公債費該当値テキスト"/>
        <xdr:cNvSpPr txBox="1"/>
      </xdr:nvSpPr>
      <xdr:spPr>
        <a:xfrm>
          <a:off x="4914900" y="1320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395" name="円/楕円 394"/>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64606</xdr:rowOff>
    </xdr:from>
    <xdr:ext cx="736600" cy="259045"/>
    <xdr:sp macro="" textlink="">
      <xdr:nvSpPr>
        <xdr:cNvPr id="396" name="テキスト ボックス 395"/>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127907</xdr:rowOff>
    </xdr:from>
    <xdr:to>
      <xdr:col>4</xdr:col>
      <xdr:colOff>396875</xdr:colOff>
      <xdr:row>78</xdr:row>
      <xdr:rowOff>58057</xdr:rowOff>
    </xdr:to>
    <xdr:sp macro="" textlink="">
      <xdr:nvSpPr>
        <xdr:cNvPr id="397" name="円/楕円 396"/>
        <xdr:cNvSpPr/>
      </xdr:nvSpPr>
      <xdr:spPr>
        <a:xfrm>
          <a:off x="3048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42834</xdr:rowOff>
    </xdr:from>
    <xdr:ext cx="762000" cy="259045"/>
    <xdr:sp macro="" textlink="">
      <xdr:nvSpPr>
        <xdr:cNvPr id="398" name="テキスト ボックス 397"/>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32657</xdr:rowOff>
    </xdr:from>
    <xdr:to>
      <xdr:col>3</xdr:col>
      <xdr:colOff>193675</xdr:colOff>
      <xdr:row>78</xdr:row>
      <xdr:rowOff>134257</xdr:rowOff>
    </xdr:to>
    <xdr:sp macro="" textlink="">
      <xdr:nvSpPr>
        <xdr:cNvPr id="399" name="円/楕円 398"/>
        <xdr:cNvSpPr/>
      </xdr:nvSpPr>
      <xdr:spPr>
        <a:xfrm>
          <a:off x="2159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144434</xdr:rowOff>
    </xdr:from>
    <xdr:ext cx="762000" cy="259045"/>
    <xdr:sp macro="" textlink="">
      <xdr:nvSpPr>
        <xdr:cNvPr id="400" name="テキスト ボックス 399"/>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401" name="円/楕円 400"/>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114498</xdr:rowOff>
    </xdr:from>
    <xdr:ext cx="762000" cy="259045"/>
    <xdr:sp macro="" textlink="">
      <xdr:nvSpPr>
        <xdr:cNvPr id="402" name="テキスト ボックス 401"/>
        <xdr:cNvSpPr txBox="1"/>
      </xdr:nvSpPr>
      <xdr:spPr>
        <a:xfrm>
          <a:off x="939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latin typeface="+mn-lt"/>
              <a:ea typeface="+mn-ea"/>
              <a:cs typeface="+mn-cs"/>
            </a:rPr>
            <a:t>類似団体平均値を上回っている。主な要因としては、「人件費」と病院に係る出資金が影響している。財政の硬直化を招かぬよう自主財源の確保に努める。</a:t>
          </a:r>
          <a:endParaRPr lang="ja-JP" altLang="ja-JP" sz="1400"/>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147574</xdr:rowOff>
    </xdr:to>
    <xdr:cxnSp macro="">
      <xdr:nvCxnSpPr>
        <xdr:cNvPr id="433" name="直線コネクタ 432"/>
        <xdr:cNvCxnSpPr/>
      </xdr:nvCxnSpPr>
      <xdr:spPr>
        <a:xfrm>
          <a:off x="15671800" y="13248639"/>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4"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145287</xdr:rowOff>
    </xdr:from>
    <xdr:to>
      <xdr:col>22</xdr:col>
      <xdr:colOff>565150</xdr:colOff>
      <xdr:row>77</xdr:row>
      <xdr:rowOff>46989</xdr:rowOff>
    </xdr:to>
    <xdr:cxnSp macro="">
      <xdr:nvCxnSpPr>
        <xdr:cNvPr id="436" name="直線コネクタ 435"/>
        <xdr:cNvCxnSpPr/>
      </xdr:nvCxnSpPr>
      <xdr:spPr>
        <a:xfrm>
          <a:off x="14782800" y="131754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8" name="テキスト ボックス 437"/>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145287</xdr:rowOff>
    </xdr:to>
    <xdr:cxnSp macro="">
      <xdr:nvCxnSpPr>
        <xdr:cNvPr id="439" name="直線コネクタ 438"/>
        <xdr:cNvCxnSpPr/>
      </xdr:nvCxnSpPr>
      <xdr:spPr>
        <a:xfrm>
          <a:off x="13893800" y="131114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32529</xdr:rowOff>
    </xdr:from>
    <xdr:ext cx="762000" cy="259045"/>
    <xdr:sp macro="" textlink="">
      <xdr:nvSpPr>
        <xdr:cNvPr id="441" name="テキスト ボックス 44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168148</xdr:rowOff>
    </xdr:to>
    <xdr:cxnSp macro="">
      <xdr:nvCxnSpPr>
        <xdr:cNvPr id="442" name="直線コネクタ 441"/>
        <xdr:cNvCxnSpPr/>
      </xdr:nvCxnSpPr>
      <xdr:spPr>
        <a:xfrm flipV="1">
          <a:off x="13004800" y="13111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4" name="テキスト ボックス 443"/>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96774</xdr:rowOff>
    </xdr:from>
    <xdr:to>
      <xdr:col>24</xdr:col>
      <xdr:colOff>82550</xdr:colOff>
      <xdr:row>78</xdr:row>
      <xdr:rowOff>26924</xdr:rowOff>
    </xdr:to>
    <xdr:sp macro="" textlink="">
      <xdr:nvSpPr>
        <xdr:cNvPr id="452" name="円/楕円 451"/>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68851</xdr:rowOff>
    </xdr:from>
    <xdr:ext cx="762000" cy="259045"/>
    <xdr:sp macro="" textlink="">
      <xdr:nvSpPr>
        <xdr:cNvPr id="453"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4" name="円/楕円 453"/>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5" name="テキスト ボックス 45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6" name="円/楕円 455"/>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57" name="テキスト ボックス 456"/>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8" name="円/楕円 457"/>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9" name="テキスト ボックス 45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60" name="円/楕円 459"/>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61" name="テキスト ボックス 460"/>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宮城県蔵王町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72502</xdr:rowOff>
    </xdr:from>
    <xdr:to>
      <xdr:col>4</xdr:col>
      <xdr:colOff>1117600</xdr:colOff>
      <xdr:row>17</xdr:row>
      <xdr:rowOff>75702</xdr:rowOff>
    </xdr:to>
    <xdr:cxnSp macro="">
      <xdr:nvCxnSpPr>
        <xdr:cNvPr id="50" name="直線コネクタ 49"/>
        <xdr:cNvCxnSpPr/>
      </xdr:nvCxnSpPr>
      <xdr:spPr bwMode="auto">
        <a:xfrm flipV="1">
          <a:off x="5003800" y="3034777"/>
          <a:ext cx="6477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65171</xdr:rowOff>
    </xdr:from>
    <xdr:to>
      <xdr:col>4</xdr:col>
      <xdr:colOff>469900</xdr:colOff>
      <xdr:row>17</xdr:row>
      <xdr:rowOff>75702</xdr:rowOff>
    </xdr:to>
    <xdr:cxnSp macro="">
      <xdr:nvCxnSpPr>
        <xdr:cNvPr id="53" name="直線コネクタ 52"/>
        <xdr:cNvCxnSpPr/>
      </xdr:nvCxnSpPr>
      <xdr:spPr bwMode="auto">
        <a:xfrm>
          <a:off x="4305300" y="3027446"/>
          <a:ext cx="698500" cy="1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65171</xdr:rowOff>
    </xdr:from>
    <xdr:to>
      <xdr:col>3</xdr:col>
      <xdr:colOff>904875</xdr:colOff>
      <xdr:row>17</xdr:row>
      <xdr:rowOff>128821</xdr:rowOff>
    </xdr:to>
    <xdr:cxnSp macro="">
      <xdr:nvCxnSpPr>
        <xdr:cNvPr id="56" name="直線コネクタ 55"/>
        <xdr:cNvCxnSpPr/>
      </xdr:nvCxnSpPr>
      <xdr:spPr bwMode="auto">
        <a:xfrm flipV="1">
          <a:off x="3606800" y="3027446"/>
          <a:ext cx="698500" cy="6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125644</xdr:rowOff>
    </xdr:from>
    <xdr:to>
      <xdr:col>3</xdr:col>
      <xdr:colOff>206375</xdr:colOff>
      <xdr:row>17</xdr:row>
      <xdr:rowOff>128821</xdr:rowOff>
    </xdr:to>
    <xdr:cxnSp macro="">
      <xdr:nvCxnSpPr>
        <xdr:cNvPr id="59" name="直線コネクタ 58"/>
        <xdr:cNvCxnSpPr/>
      </xdr:nvCxnSpPr>
      <xdr:spPr bwMode="auto">
        <a:xfrm>
          <a:off x="2908300" y="3087919"/>
          <a:ext cx="698500" cy="3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21702</xdr:rowOff>
    </xdr:from>
    <xdr:to>
      <xdr:col>5</xdr:col>
      <xdr:colOff>34925</xdr:colOff>
      <xdr:row>17</xdr:row>
      <xdr:rowOff>123302</xdr:rowOff>
    </xdr:to>
    <xdr:sp macro="" textlink="">
      <xdr:nvSpPr>
        <xdr:cNvPr id="69" name="円/楕円 68"/>
        <xdr:cNvSpPr/>
      </xdr:nvSpPr>
      <xdr:spPr bwMode="auto">
        <a:xfrm>
          <a:off x="5600700" y="298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38229</xdr:rowOff>
    </xdr:from>
    <xdr:ext cx="762000" cy="259045"/>
    <xdr:sp macro="" textlink="">
      <xdr:nvSpPr>
        <xdr:cNvPr id="70" name="人口1人当たり決算額の推移該当値テキスト130"/>
        <xdr:cNvSpPr txBox="1"/>
      </xdr:nvSpPr>
      <xdr:spPr>
        <a:xfrm>
          <a:off x="5740400" y="28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24902</xdr:rowOff>
    </xdr:from>
    <xdr:to>
      <xdr:col>4</xdr:col>
      <xdr:colOff>520700</xdr:colOff>
      <xdr:row>17</xdr:row>
      <xdr:rowOff>126502</xdr:rowOff>
    </xdr:to>
    <xdr:sp macro="" textlink="">
      <xdr:nvSpPr>
        <xdr:cNvPr id="71" name="円/楕円 70"/>
        <xdr:cNvSpPr/>
      </xdr:nvSpPr>
      <xdr:spPr bwMode="auto">
        <a:xfrm>
          <a:off x="4953000" y="298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136679</xdr:rowOff>
    </xdr:from>
    <xdr:ext cx="736600" cy="259045"/>
    <xdr:sp macro="" textlink="">
      <xdr:nvSpPr>
        <xdr:cNvPr id="72" name="テキスト ボックス 71"/>
        <xdr:cNvSpPr txBox="1"/>
      </xdr:nvSpPr>
      <xdr:spPr>
        <a:xfrm>
          <a:off x="4622800" y="275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14371</xdr:rowOff>
    </xdr:from>
    <xdr:to>
      <xdr:col>3</xdr:col>
      <xdr:colOff>955675</xdr:colOff>
      <xdr:row>17</xdr:row>
      <xdr:rowOff>115971</xdr:rowOff>
    </xdr:to>
    <xdr:sp macro="" textlink="">
      <xdr:nvSpPr>
        <xdr:cNvPr id="73" name="円/楕円 72"/>
        <xdr:cNvSpPr/>
      </xdr:nvSpPr>
      <xdr:spPr bwMode="auto">
        <a:xfrm>
          <a:off x="4254500" y="297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126148</xdr:rowOff>
    </xdr:from>
    <xdr:ext cx="762000" cy="259045"/>
    <xdr:sp macro="" textlink="">
      <xdr:nvSpPr>
        <xdr:cNvPr id="74" name="テキスト ボックス 73"/>
        <xdr:cNvSpPr txBox="1"/>
      </xdr:nvSpPr>
      <xdr:spPr>
        <a:xfrm>
          <a:off x="3924300" y="274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78021</xdr:rowOff>
    </xdr:from>
    <xdr:to>
      <xdr:col>3</xdr:col>
      <xdr:colOff>257175</xdr:colOff>
      <xdr:row>18</xdr:row>
      <xdr:rowOff>8171</xdr:rowOff>
    </xdr:to>
    <xdr:sp macro="" textlink="">
      <xdr:nvSpPr>
        <xdr:cNvPr id="75" name="円/楕円 74"/>
        <xdr:cNvSpPr/>
      </xdr:nvSpPr>
      <xdr:spPr bwMode="auto">
        <a:xfrm>
          <a:off x="3556000" y="30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164398</xdr:rowOff>
    </xdr:from>
    <xdr:ext cx="762000" cy="259045"/>
    <xdr:sp macro="" textlink="">
      <xdr:nvSpPr>
        <xdr:cNvPr id="76" name="テキスト ボックス 75"/>
        <xdr:cNvSpPr txBox="1"/>
      </xdr:nvSpPr>
      <xdr:spPr>
        <a:xfrm>
          <a:off x="3225800" y="31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74844</xdr:rowOff>
    </xdr:from>
    <xdr:to>
      <xdr:col>2</xdr:col>
      <xdr:colOff>692150</xdr:colOff>
      <xdr:row>18</xdr:row>
      <xdr:rowOff>4994</xdr:rowOff>
    </xdr:to>
    <xdr:sp macro="" textlink="">
      <xdr:nvSpPr>
        <xdr:cNvPr id="77" name="円/楕円 76"/>
        <xdr:cNvSpPr/>
      </xdr:nvSpPr>
      <xdr:spPr bwMode="auto">
        <a:xfrm>
          <a:off x="2857500" y="303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161221</xdr:rowOff>
    </xdr:from>
    <xdr:ext cx="762000" cy="259045"/>
    <xdr:sp macro="" textlink="">
      <xdr:nvSpPr>
        <xdr:cNvPr id="78" name="テキスト ボックス 77"/>
        <xdr:cNvSpPr txBox="1"/>
      </xdr:nvSpPr>
      <xdr:spPr>
        <a:xfrm>
          <a:off x="2527300" y="312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156170</xdr:rowOff>
    </xdr:from>
    <xdr:to>
      <xdr:col>4</xdr:col>
      <xdr:colOff>1117600</xdr:colOff>
      <xdr:row>36</xdr:row>
      <xdr:rowOff>37480</xdr:rowOff>
    </xdr:to>
    <xdr:cxnSp macro="">
      <xdr:nvCxnSpPr>
        <xdr:cNvPr id="111" name="直線コネクタ 110"/>
        <xdr:cNvCxnSpPr/>
      </xdr:nvCxnSpPr>
      <xdr:spPr bwMode="auto">
        <a:xfrm>
          <a:off x="5003800" y="6766520"/>
          <a:ext cx="647700" cy="22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310977</xdr:rowOff>
    </xdr:from>
    <xdr:to>
      <xdr:col>4</xdr:col>
      <xdr:colOff>469900</xdr:colOff>
      <xdr:row>35</xdr:row>
      <xdr:rowOff>156170</xdr:rowOff>
    </xdr:to>
    <xdr:cxnSp macro="">
      <xdr:nvCxnSpPr>
        <xdr:cNvPr id="114" name="直線コネクタ 113"/>
        <xdr:cNvCxnSpPr/>
      </xdr:nvCxnSpPr>
      <xdr:spPr bwMode="auto">
        <a:xfrm>
          <a:off x="4305300" y="6578427"/>
          <a:ext cx="698500" cy="188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154386</xdr:rowOff>
    </xdr:from>
    <xdr:to>
      <xdr:col>3</xdr:col>
      <xdr:colOff>904875</xdr:colOff>
      <xdr:row>34</xdr:row>
      <xdr:rowOff>310977</xdr:rowOff>
    </xdr:to>
    <xdr:cxnSp macro="">
      <xdr:nvCxnSpPr>
        <xdr:cNvPr id="117" name="直線コネクタ 116"/>
        <xdr:cNvCxnSpPr/>
      </xdr:nvCxnSpPr>
      <xdr:spPr bwMode="auto">
        <a:xfrm>
          <a:off x="3606800" y="6421836"/>
          <a:ext cx="698500" cy="15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154386</xdr:rowOff>
    </xdr:from>
    <xdr:to>
      <xdr:col>3</xdr:col>
      <xdr:colOff>206375</xdr:colOff>
      <xdr:row>34</xdr:row>
      <xdr:rowOff>174503</xdr:rowOff>
    </xdr:to>
    <xdr:cxnSp macro="">
      <xdr:nvCxnSpPr>
        <xdr:cNvPr id="120" name="直線コネクタ 119"/>
        <xdr:cNvCxnSpPr/>
      </xdr:nvCxnSpPr>
      <xdr:spPr bwMode="auto">
        <a:xfrm flipV="1">
          <a:off x="2908300" y="6421836"/>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187246</xdr:rowOff>
    </xdr:from>
    <xdr:ext cx="762000" cy="259045"/>
    <xdr:sp macro="" textlink="">
      <xdr:nvSpPr>
        <xdr:cNvPr id="124" name="テキスト ボックス 123"/>
        <xdr:cNvSpPr txBox="1"/>
      </xdr:nvSpPr>
      <xdr:spPr>
        <a:xfrm>
          <a:off x="2527300" y="61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329580</xdr:rowOff>
    </xdr:from>
    <xdr:to>
      <xdr:col>5</xdr:col>
      <xdr:colOff>34925</xdr:colOff>
      <xdr:row>36</xdr:row>
      <xdr:rowOff>88280</xdr:rowOff>
    </xdr:to>
    <xdr:sp macro="" textlink="">
      <xdr:nvSpPr>
        <xdr:cNvPr id="130" name="円/楕円 129"/>
        <xdr:cNvSpPr/>
      </xdr:nvSpPr>
      <xdr:spPr bwMode="auto">
        <a:xfrm>
          <a:off x="5600700" y="693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301657</xdr:rowOff>
    </xdr:from>
    <xdr:ext cx="762000" cy="259045"/>
    <xdr:sp macro="" textlink="">
      <xdr:nvSpPr>
        <xdr:cNvPr id="131" name="人口1人当たり決算額の推移該当値テキスト445"/>
        <xdr:cNvSpPr txBox="1"/>
      </xdr:nvSpPr>
      <xdr:spPr>
        <a:xfrm>
          <a:off x="5740400" y="691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105370</xdr:rowOff>
    </xdr:from>
    <xdr:to>
      <xdr:col>4</xdr:col>
      <xdr:colOff>520700</xdr:colOff>
      <xdr:row>35</xdr:row>
      <xdr:rowOff>206970</xdr:rowOff>
    </xdr:to>
    <xdr:sp macro="" textlink="">
      <xdr:nvSpPr>
        <xdr:cNvPr id="132" name="円/楕円 131"/>
        <xdr:cNvSpPr/>
      </xdr:nvSpPr>
      <xdr:spPr bwMode="auto">
        <a:xfrm>
          <a:off x="4953000" y="671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191747</xdr:rowOff>
    </xdr:from>
    <xdr:ext cx="736600" cy="259045"/>
    <xdr:sp macro="" textlink="">
      <xdr:nvSpPr>
        <xdr:cNvPr id="133" name="テキスト ボックス 132"/>
        <xdr:cNvSpPr txBox="1"/>
      </xdr:nvSpPr>
      <xdr:spPr>
        <a:xfrm>
          <a:off x="4622800" y="680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260177</xdr:rowOff>
    </xdr:from>
    <xdr:to>
      <xdr:col>3</xdr:col>
      <xdr:colOff>955675</xdr:colOff>
      <xdr:row>35</xdr:row>
      <xdr:rowOff>18877</xdr:rowOff>
    </xdr:to>
    <xdr:sp macro="" textlink="">
      <xdr:nvSpPr>
        <xdr:cNvPr id="134" name="円/楕円 133"/>
        <xdr:cNvSpPr/>
      </xdr:nvSpPr>
      <xdr:spPr bwMode="auto">
        <a:xfrm>
          <a:off x="4254500" y="652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29054</xdr:rowOff>
    </xdr:from>
    <xdr:ext cx="762000" cy="259045"/>
    <xdr:sp macro="" textlink="">
      <xdr:nvSpPr>
        <xdr:cNvPr id="135" name="テキスト ボックス 134"/>
        <xdr:cNvSpPr txBox="1"/>
      </xdr:nvSpPr>
      <xdr:spPr>
        <a:xfrm>
          <a:off x="3924300" y="629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103586</xdr:rowOff>
    </xdr:from>
    <xdr:to>
      <xdr:col>3</xdr:col>
      <xdr:colOff>257175</xdr:colOff>
      <xdr:row>34</xdr:row>
      <xdr:rowOff>205186</xdr:rowOff>
    </xdr:to>
    <xdr:sp macro="" textlink="">
      <xdr:nvSpPr>
        <xdr:cNvPr id="136" name="円/楕円 135"/>
        <xdr:cNvSpPr/>
      </xdr:nvSpPr>
      <xdr:spPr bwMode="auto">
        <a:xfrm>
          <a:off x="3556000" y="637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189963</xdr:rowOff>
    </xdr:from>
    <xdr:ext cx="762000" cy="259045"/>
    <xdr:sp macro="" textlink="">
      <xdr:nvSpPr>
        <xdr:cNvPr id="137" name="テキスト ボックス 136"/>
        <xdr:cNvSpPr txBox="1"/>
      </xdr:nvSpPr>
      <xdr:spPr>
        <a:xfrm>
          <a:off x="3225800" y="645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123703</xdr:rowOff>
    </xdr:from>
    <xdr:to>
      <xdr:col>2</xdr:col>
      <xdr:colOff>692150</xdr:colOff>
      <xdr:row>34</xdr:row>
      <xdr:rowOff>225303</xdr:rowOff>
    </xdr:to>
    <xdr:sp macro="" textlink="">
      <xdr:nvSpPr>
        <xdr:cNvPr id="138" name="円/楕円 137"/>
        <xdr:cNvSpPr/>
      </xdr:nvSpPr>
      <xdr:spPr bwMode="auto">
        <a:xfrm>
          <a:off x="2857500" y="639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210080</xdr:rowOff>
    </xdr:from>
    <xdr:ext cx="762000" cy="259045"/>
    <xdr:sp macro="" textlink="">
      <xdr:nvSpPr>
        <xdr:cNvPr id="139" name="テキスト ボックス 138"/>
        <xdr:cNvSpPr txBox="1"/>
      </xdr:nvSpPr>
      <xdr:spPr>
        <a:xfrm>
          <a:off x="2527300" y="647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18</a:t>
          </a:r>
          <a:r>
            <a:rPr lang="ja-JP" altLang="ja-JP" sz="1200" b="0" i="0" baseline="0">
              <a:solidFill>
                <a:schemeClr val="dk1"/>
              </a:solidFill>
              <a:latin typeface="+mn-ea"/>
              <a:ea typeface="+mn-ea"/>
              <a:cs typeface="+mn-cs"/>
            </a:rPr>
            <a:t>年度末の財政調整基金残高は</a:t>
          </a:r>
          <a:r>
            <a:rPr lang="en-US" altLang="ja-JP" sz="1200" b="0" i="0" baseline="0">
              <a:solidFill>
                <a:schemeClr val="dk1"/>
              </a:solidFill>
              <a:latin typeface="+mn-ea"/>
              <a:ea typeface="+mn-ea"/>
              <a:cs typeface="+mn-cs"/>
            </a:rPr>
            <a:t>387</a:t>
          </a:r>
          <a:r>
            <a:rPr lang="ja-JP" altLang="ja-JP" sz="1200" b="0" i="0" baseline="0">
              <a:solidFill>
                <a:schemeClr val="dk1"/>
              </a:solidFill>
              <a:latin typeface="+mn-ea"/>
              <a:ea typeface="+mn-ea"/>
              <a:cs typeface="+mn-cs"/>
            </a:rPr>
            <a:t>百万円であったが、行政改革を進め、</a:t>
          </a:r>
          <a:r>
            <a:rPr lang="ja-JP" altLang="en-US" sz="1200" b="0" i="0" baseline="0">
              <a:solidFill>
                <a:schemeClr val="dk1"/>
              </a:solidFill>
              <a:latin typeface="+mn-ea"/>
              <a:ea typeface="+mn-ea"/>
              <a:cs typeface="+mn-cs"/>
            </a:rPr>
            <a:t>東日本大震</a:t>
          </a:r>
          <a:r>
            <a:rPr lang="ja-JP" altLang="ja-JP" sz="1200" b="0" i="0" baseline="0">
              <a:solidFill>
                <a:schemeClr val="dk1"/>
              </a:solidFill>
              <a:latin typeface="+mn-ea"/>
              <a:ea typeface="+mn-ea"/>
              <a:cs typeface="+mn-cs"/>
            </a:rPr>
            <a:t>災など緊急的な財政需要に</a:t>
          </a:r>
          <a:r>
            <a:rPr lang="ja-JP" altLang="en-US" sz="1200" b="0" i="0" baseline="0">
              <a:solidFill>
                <a:schemeClr val="dk1"/>
              </a:solidFill>
              <a:latin typeface="+mn-ea"/>
              <a:ea typeface="+mn-ea"/>
              <a:cs typeface="+mn-cs"/>
            </a:rPr>
            <a:t>対応しながらも</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年度末には</a:t>
          </a:r>
          <a:r>
            <a:rPr lang="en-US" altLang="ja-JP" sz="1200" b="0" i="0" baseline="0">
              <a:solidFill>
                <a:schemeClr val="dk1"/>
              </a:solidFill>
              <a:latin typeface="+mn-ea"/>
              <a:ea typeface="+mn-ea"/>
              <a:cs typeface="+mn-cs"/>
            </a:rPr>
            <a:t>677</a:t>
          </a:r>
          <a:r>
            <a:rPr lang="ja-JP" altLang="ja-JP" sz="1200" b="0" i="0" baseline="0">
              <a:solidFill>
                <a:schemeClr val="dk1"/>
              </a:solidFill>
              <a:latin typeface="+mn-ea"/>
              <a:ea typeface="+mn-ea"/>
              <a:cs typeface="+mn-cs"/>
            </a:rPr>
            <a:t>百万円まで</a:t>
          </a:r>
          <a:r>
            <a:rPr lang="ja-JP" altLang="en-US" sz="1200" b="0" i="0" baseline="0">
              <a:solidFill>
                <a:schemeClr val="dk1"/>
              </a:solidFill>
              <a:latin typeface="+mn-ea"/>
              <a:ea typeface="+mn-ea"/>
              <a:cs typeface="+mn-cs"/>
            </a:rPr>
            <a:t>積み立てることができた。</a:t>
          </a:r>
          <a:r>
            <a:rPr lang="ja-JP" altLang="ja-JP" sz="1200" b="0" i="0" baseline="0">
              <a:solidFill>
                <a:schemeClr val="dk1"/>
              </a:solidFill>
              <a:latin typeface="+mn-ea"/>
              <a:ea typeface="+mn-ea"/>
              <a:cs typeface="+mn-cs"/>
            </a:rPr>
            <a:t>今後も必要な行政サービスは適切に実施して、安定した財政運営に努める。</a:t>
          </a:r>
          <a:endParaRPr lang="en-US" altLang="ja-JP" sz="1200" b="0" i="0" baseline="0">
            <a:solidFill>
              <a:schemeClr val="dk1"/>
            </a:solidFill>
            <a:latin typeface="+mn-ea"/>
            <a:ea typeface="+mn-ea"/>
            <a:cs typeface="+mn-cs"/>
          </a:endParaRPr>
        </a:p>
        <a:p>
          <a:pPr rtl="0" fontAlgn="base"/>
          <a:r>
            <a:rPr lang="ja-JP" altLang="en-US" sz="1200" b="0" i="0" baseline="0">
              <a:solidFill>
                <a:schemeClr val="dk1"/>
              </a:solidFill>
              <a:latin typeface="+mn-ea"/>
              <a:ea typeface="+mn-ea"/>
              <a:cs typeface="+mn-cs"/>
            </a:rPr>
            <a:t>また、実質収支額においては、災害復旧事業（凍上災）が施越事業になったことで、</a:t>
          </a:r>
          <a:r>
            <a:rPr lang="ja-JP" altLang="ja-JP" sz="1200" b="0" i="0" baseline="0">
              <a:solidFill>
                <a:schemeClr val="dk1"/>
              </a:solidFill>
              <a:latin typeface="+mn-lt"/>
              <a:ea typeface="+mn-ea"/>
              <a:cs typeface="+mn-cs"/>
            </a:rPr>
            <a:t>、</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25</a:t>
          </a:r>
          <a:r>
            <a:rPr lang="ja-JP" altLang="ja-JP" sz="1200" b="0" i="0" baseline="0">
              <a:solidFill>
                <a:schemeClr val="dk1"/>
              </a:solidFill>
              <a:latin typeface="+mn-ea"/>
              <a:ea typeface="+mn-ea"/>
              <a:cs typeface="+mn-cs"/>
            </a:rPr>
            <a:t>年度に</a:t>
          </a:r>
          <a:r>
            <a:rPr lang="ja-JP" altLang="en-US" sz="1200" b="0" i="0" baseline="0">
              <a:solidFill>
                <a:schemeClr val="dk1"/>
              </a:solidFill>
              <a:latin typeface="+mn-ea"/>
              <a:ea typeface="+mn-ea"/>
              <a:cs typeface="+mn-cs"/>
            </a:rPr>
            <a:t>国庫負担金が交付されたことから、対前年比増となっている。</a:t>
          </a:r>
          <a:endParaRPr lang="ja-JP" altLang="ja-JP" sz="1200" b="0" i="0" baseline="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ea"/>
              <a:ea typeface="+mn-ea"/>
              <a:cs typeface="+mn-cs"/>
            </a:rPr>
            <a:t>各公営事業会計で、赤字額は発生していない。</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標準財政規模に対して年々黒字割合が高くなっている水道事業会計については、平成</a:t>
          </a:r>
          <a:r>
            <a:rPr lang="en-US" altLang="ja-JP" sz="1400" b="0" i="0" baseline="0">
              <a:solidFill>
                <a:schemeClr val="dk1"/>
              </a:solidFill>
              <a:latin typeface="+mn-ea"/>
              <a:ea typeface="+mn-ea"/>
              <a:cs typeface="+mn-cs"/>
            </a:rPr>
            <a:t>20</a:t>
          </a:r>
          <a:r>
            <a:rPr lang="ja-JP" altLang="ja-JP" sz="1400" b="0" i="0" baseline="0">
              <a:solidFill>
                <a:schemeClr val="dk1"/>
              </a:solidFill>
              <a:latin typeface="+mn-ea"/>
              <a:ea typeface="+mn-ea"/>
              <a:cs typeface="+mn-cs"/>
            </a:rPr>
            <a:t>年度から高料金対策補助金を繰り出している。</a:t>
          </a:r>
          <a:endParaRPr lang="en-US" altLang="ja-JP" sz="1400" b="0" i="0" baseline="0">
            <a:solidFill>
              <a:schemeClr val="dk1"/>
            </a:solidFill>
            <a:latin typeface="+mn-ea"/>
            <a:ea typeface="+mn-ea"/>
            <a:cs typeface="+mn-cs"/>
          </a:endParaRPr>
        </a:p>
        <a:p>
          <a:pPr rtl="0" fontAlgn="base"/>
          <a:r>
            <a:rPr lang="ja-JP" altLang="ja-JP" sz="1400" b="0" i="0" baseline="0">
              <a:solidFill>
                <a:schemeClr val="dk1"/>
              </a:solidFill>
              <a:latin typeface="+mn-ea"/>
              <a:ea typeface="+mn-ea"/>
              <a:cs typeface="+mn-cs"/>
            </a:rPr>
            <a:t>また、蔵王病院事業会計についても、平成</a:t>
          </a:r>
          <a:r>
            <a:rPr lang="en-US" altLang="ja-JP" sz="1400" b="0" i="0" baseline="0">
              <a:solidFill>
                <a:schemeClr val="dk1"/>
              </a:solidFill>
              <a:latin typeface="+mn-ea"/>
              <a:ea typeface="+mn-ea"/>
              <a:cs typeface="+mn-cs"/>
            </a:rPr>
            <a:t>21</a:t>
          </a:r>
          <a:r>
            <a:rPr lang="ja-JP" altLang="ja-JP" sz="1400" b="0" i="0" baseline="0">
              <a:solidFill>
                <a:schemeClr val="dk1"/>
              </a:solidFill>
              <a:latin typeface="+mn-ea"/>
              <a:ea typeface="+mn-ea"/>
              <a:cs typeface="+mn-cs"/>
            </a:rPr>
            <a:t>年</a:t>
          </a:r>
          <a:r>
            <a:rPr lang="en-US" altLang="ja-JP" sz="1400" b="0" i="0" baseline="0">
              <a:solidFill>
                <a:schemeClr val="dk1"/>
              </a:solidFill>
              <a:latin typeface="+mn-ea"/>
              <a:ea typeface="+mn-ea"/>
              <a:cs typeface="+mn-cs"/>
            </a:rPr>
            <a:t>2</a:t>
          </a:r>
          <a:r>
            <a:rPr lang="ja-JP" altLang="ja-JP" sz="1400" b="0" i="0" baseline="0">
              <a:solidFill>
                <a:schemeClr val="dk1"/>
              </a:solidFill>
              <a:latin typeface="+mn-ea"/>
              <a:ea typeface="+mn-ea"/>
              <a:cs typeface="+mn-cs"/>
            </a:rPr>
            <a:t>月に策定した病院改革プランに基づき、経営健全化のため補助金を繰り出している</a:t>
          </a:r>
          <a:r>
            <a:rPr lang="ja-JP" altLang="en-US" sz="1400" b="0" i="0" baseline="0">
              <a:solidFill>
                <a:schemeClr val="dk1"/>
              </a:solidFill>
              <a:latin typeface="+mn-ea"/>
              <a:ea typeface="+mn-ea"/>
              <a:cs typeface="+mn-cs"/>
            </a:rPr>
            <a:t>が、</a:t>
          </a:r>
          <a:r>
            <a:rPr lang="ja-JP" altLang="ja-JP" sz="1400" b="0" i="0" baseline="0">
              <a:solidFill>
                <a:schemeClr val="dk1"/>
              </a:solidFill>
              <a:latin typeface="+mn-ea"/>
              <a:ea typeface="+mn-ea"/>
              <a:cs typeface="+mn-cs"/>
            </a:rPr>
            <a:t>今後、下水道事業も含めた公費負担の適正化を進め</a:t>
          </a:r>
          <a:r>
            <a:rPr lang="ja-JP" altLang="en-US" sz="1400" b="0" i="0" baseline="0">
              <a:solidFill>
                <a:schemeClr val="dk1"/>
              </a:solidFill>
              <a:latin typeface="+mn-ea"/>
              <a:ea typeface="+mn-ea"/>
              <a:cs typeface="+mn-cs"/>
            </a:rPr>
            <a:t>る</a:t>
          </a:r>
          <a:r>
            <a:rPr lang="ja-JP" altLang="ja-JP" sz="1400" b="0" i="0" baseline="0">
              <a:solidFill>
                <a:schemeClr val="dk1"/>
              </a:solidFill>
              <a:latin typeface="+mn-ea"/>
              <a:ea typeface="+mn-ea"/>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a:t>
          </a:r>
          <a:r>
            <a:rPr lang="ja-JP" altLang="en-US" sz="1400" b="0" i="0" baseline="0">
              <a:solidFill>
                <a:schemeClr val="dk1"/>
              </a:solidFill>
              <a:latin typeface="+mn-ea"/>
              <a:ea typeface="+mn-ea"/>
              <a:cs typeface="+mn-cs"/>
            </a:rPr>
            <a:t>の</a:t>
          </a:r>
          <a:r>
            <a:rPr lang="ja-JP" altLang="ja-JP" sz="1400" b="0" i="0" baseline="0">
              <a:solidFill>
                <a:schemeClr val="dk1"/>
              </a:solidFill>
              <a:latin typeface="+mn-ea"/>
              <a:ea typeface="+mn-ea"/>
              <a:cs typeface="+mn-cs"/>
            </a:rPr>
            <a:t>実質公債費比率は、</a:t>
          </a:r>
          <a:r>
            <a:rPr lang="en-US" altLang="ja-JP" sz="1400" b="0" i="0" baseline="0">
              <a:solidFill>
                <a:schemeClr val="dk1"/>
              </a:solidFill>
              <a:latin typeface="+mn-ea"/>
              <a:ea typeface="+mn-ea"/>
              <a:cs typeface="+mn-cs"/>
            </a:rPr>
            <a:t>9.3%(</a:t>
          </a:r>
          <a:r>
            <a:rPr lang="ja-JP" altLang="ja-JP" sz="1400" b="0" i="0" baseline="0">
              <a:solidFill>
                <a:schemeClr val="dk1"/>
              </a:solidFill>
              <a:latin typeface="+mn-ea"/>
              <a:ea typeface="+mn-ea"/>
              <a:cs typeface="+mn-cs"/>
            </a:rPr>
            <a:t>前年度比△</a:t>
          </a:r>
          <a:r>
            <a:rPr lang="en-US" altLang="ja-JP" sz="1400" b="0" i="0" baseline="0">
              <a:solidFill>
                <a:schemeClr val="dk1"/>
              </a:solidFill>
              <a:latin typeface="+mn-ea"/>
              <a:ea typeface="+mn-ea"/>
              <a:cs typeface="+mn-cs"/>
            </a:rPr>
            <a:t>1.4%)</a:t>
          </a:r>
          <a:r>
            <a:rPr lang="ja-JP" altLang="ja-JP" sz="1400" b="0" i="0" baseline="0">
              <a:solidFill>
                <a:schemeClr val="dk1"/>
              </a:solidFill>
              <a:latin typeface="+mn-ea"/>
              <a:ea typeface="+mn-ea"/>
              <a:cs typeface="+mn-cs"/>
            </a:rPr>
            <a:t>となった。これまで実施してきた新規地方債発行の抑制、</a:t>
          </a:r>
          <a:r>
            <a:rPr lang="ja-JP" altLang="en-US"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20</a:t>
          </a:r>
          <a:r>
            <a:rPr lang="ja-JP" altLang="ja-JP" sz="1400" b="0" i="0" baseline="0">
              <a:solidFill>
                <a:schemeClr val="dk1"/>
              </a:solidFill>
              <a:latin typeface="+mn-ea"/>
              <a:ea typeface="+mn-ea"/>
              <a:cs typeface="+mn-cs"/>
            </a:rPr>
            <a:t>～</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年度の補償金免除繰上償還、</a:t>
          </a:r>
          <a:r>
            <a:rPr lang="en-US" altLang="ja-JP" sz="1400" b="0" i="0" baseline="0">
              <a:solidFill>
                <a:schemeClr val="dk1"/>
              </a:solidFill>
              <a:latin typeface="+mn-ea"/>
              <a:ea typeface="+mn-ea"/>
              <a:cs typeface="+mn-cs"/>
            </a:rPr>
            <a:t>H24</a:t>
          </a:r>
          <a:r>
            <a:rPr lang="ja-JP" altLang="ja-JP" sz="1400" b="0" i="0" baseline="0">
              <a:solidFill>
                <a:schemeClr val="dk1"/>
              </a:solidFill>
              <a:latin typeface="+mn-ea"/>
              <a:ea typeface="+mn-ea"/>
              <a:cs typeface="+mn-cs"/>
            </a:rPr>
            <a:t>年度の任意繰上償還により、分子となる額が小さくなったことが要因である。</a:t>
          </a:r>
          <a:endParaRPr lang="en-US" altLang="ja-JP" sz="1400" b="0" i="0" baseline="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ea"/>
              <a:ea typeface="+mn-ea"/>
              <a:cs typeface="+mn-cs"/>
            </a:rPr>
            <a:t>平成</a:t>
          </a:r>
          <a:r>
            <a:rPr lang="en-US" altLang="ja-JP" sz="1400" b="0" i="0" baseline="0">
              <a:solidFill>
                <a:schemeClr val="dk1"/>
              </a:solidFill>
              <a:latin typeface="+mn-ea"/>
              <a:ea typeface="+mn-ea"/>
              <a:cs typeface="+mn-cs"/>
            </a:rPr>
            <a:t>25</a:t>
          </a:r>
          <a:r>
            <a:rPr lang="ja-JP" altLang="ja-JP" sz="1400" b="0" i="0" baseline="0">
              <a:solidFill>
                <a:schemeClr val="dk1"/>
              </a:solidFill>
              <a:latin typeface="+mn-ea"/>
              <a:ea typeface="+mn-ea"/>
              <a:cs typeface="+mn-cs"/>
            </a:rPr>
            <a:t>年度</a:t>
          </a:r>
          <a:r>
            <a:rPr lang="ja-JP" altLang="en-US" sz="1400" b="0" i="0" baseline="0">
              <a:solidFill>
                <a:schemeClr val="dk1"/>
              </a:solidFill>
              <a:latin typeface="+mn-ea"/>
              <a:ea typeface="+mn-ea"/>
              <a:cs typeface="+mn-cs"/>
            </a:rPr>
            <a:t>の</a:t>
          </a:r>
          <a:r>
            <a:rPr lang="ja-JP" altLang="ja-JP" sz="1400" b="0" i="0" baseline="0">
              <a:solidFill>
                <a:schemeClr val="dk1"/>
              </a:solidFill>
              <a:latin typeface="+mn-ea"/>
              <a:ea typeface="+mn-ea"/>
              <a:cs typeface="+mn-cs"/>
            </a:rPr>
            <a:t>将来負担比率は、</a:t>
          </a:r>
          <a:r>
            <a:rPr lang="en-US" altLang="ja-JP" sz="1400" b="0" i="0" baseline="0">
              <a:solidFill>
                <a:schemeClr val="dk1"/>
              </a:solidFill>
              <a:latin typeface="+mn-ea"/>
              <a:ea typeface="+mn-ea"/>
              <a:cs typeface="+mn-cs"/>
            </a:rPr>
            <a:t>38.8%(</a:t>
          </a:r>
          <a:r>
            <a:rPr lang="ja-JP" altLang="ja-JP" sz="1400" b="0" i="0" baseline="0">
              <a:solidFill>
                <a:schemeClr val="dk1"/>
              </a:solidFill>
              <a:latin typeface="+mn-ea"/>
              <a:ea typeface="+mn-ea"/>
              <a:cs typeface="+mn-cs"/>
            </a:rPr>
            <a:t>前年度比△</a:t>
          </a:r>
          <a:r>
            <a:rPr lang="en-US" altLang="ja-JP" sz="1400" b="0" i="0" baseline="0">
              <a:solidFill>
                <a:schemeClr val="dk1"/>
              </a:solidFill>
              <a:latin typeface="+mn-ea"/>
              <a:ea typeface="+mn-ea"/>
              <a:cs typeface="+mn-cs"/>
            </a:rPr>
            <a:t>22.6%)</a:t>
          </a:r>
          <a:r>
            <a:rPr lang="ja-JP" altLang="ja-JP" sz="1400" b="0" i="0" baseline="0">
              <a:solidFill>
                <a:schemeClr val="dk1"/>
              </a:solidFill>
              <a:latin typeface="+mn-ea"/>
              <a:ea typeface="+mn-ea"/>
              <a:cs typeface="+mn-cs"/>
            </a:rPr>
            <a:t>となった。地方債現在高及び公営企業債等繰入見込額の減少により、分子となる額が小さくなったことが要因である。</a:t>
          </a:r>
          <a:endParaRPr kumimoji="1" lang="ja-JP" altLang="ja-JP" sz="1400" b="0">
            <a:solidFill>
              <a:schemeClr val="dk1"/>
            </a:solidFill>
            <a:effectLst>
              <a:outerShdw blurRad="50800" dist="38100" algn="tr" rotWithShape="0">
                <a:prstClr val="black">
                  <a:alpha val="40000"/>
                </a:prstClr>
              </a:outerShdw>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6" sqref="AC6:AL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6125649</v>
      </c>
      <c r="BO4" s="379"/>
      <c r="BP4" s="379"/>
      <c r="BQ4" s="379"/>
      <c r="BR4" s="379"/>
      <c r="BS4" s="379"/>
      <c r="BT4" s="379"/>
      <c r="BU4" s="380"/>
      <c r="BV4" s="378">
        <v>6475166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5.3</v>
      </c>
      <c r="CU4" s="554"/>
      <c r="CV4" s="554"/>
      <c r="CW4" s="554"/>
      <c r="CX4" s="554"/>
      <c r="CY4" s="554"/>
      <c r="CZ4" s="554"/>
      <c r="DA4" s="555"/>
      <c r="DB4" s="553">
        <v>2.8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5896032</v>
      </c>
      <c r="BO5" s="384"/>
      <c r="BP5" s="384"/>
      <c r="BQ5" s="384"/>
      <c r="BR5" s="384"/>
      <c r="BS5" s="384"/>
      <c r="BT5" s="384"/>
      <c r="BU5" s="385"/>
      <c r="BV5" s="383">
        <v>6329549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229617</v>
      </c>
      <c r="BO6" s="384"/>
      <c r="BP6" s="384"/>
      <c r="BQ6" s="384"/>
      <c r="BR6" s="384"/>
      <c r="BS6" s="384"/>
      <c r="BT6" s="384"/>
      <c r="BU6" s="385"/>
      <c r="BV6" s="383">
        <v>145617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v>
      </c>
      <c r="CU6" s="528"/>
      <c r="CV6" s="528"/>
      <c r="CW6" s="528"/>
      <c r="CX6" s="528"/>
      <c r="CY6" s="528"/>
      <c r="CZ6" s="528"/>
      <c r="DA6" s="529"/>
      <c r="DB6" s="527">
        <v>93.8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14037</v>
      </c>
      <c r="BO7" s="384"/>
      <c r="BP7" s="384"/>
      <c r="BQ7" s="384"/>
      <c r="BR7" s="384"/>
      <c r="BS7" s="384"/>
      <c r="BT7" s="384"/>
      <c r="BU7" s="385"/>
      <c r="BV7" s="383">
        <v>33547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4053721</v>
      </c>
      <c r="CU7" s="384"/>
      <c r="CV7" s="384"/>
      <c r="CW7" s="384"/>
      <c r="CX7" s="384"/>
      <c r="CY7" s="384"/>
      <c r="CZ7" s="384"/>
      <c r="DA7" s="385"/>
      <c r="DB7" s="383">
        <v>4050334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215580</v>
      </c>
      <c r="BO8" s="384"/>
      <c r="BP8" s="384"/>
      <c r="BQ8" s="384"/>
      <c r="BR8" s="384"/>
      <c r="BS8" s="384"/>
      <c r="BT8" s="384"/>
      <c r="BU8" s="385"/>
      <c r="BV8" s="383">
        <v>112070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0.45</v>
      </c>
      <c r="CU8" s="491"/>
      <c r="CV8" s="491"/>
      <c r="CW8" s="491"/>
      <c r="CX8" s="491"/>
      <c r="CY8" s="491"/>
      <c r="CZ8" s="491"/>
      <c r="DA8" s="492"/>
      <c r="DB8" s="490">
        <v>0.44</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12882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103510</v>
      </c>
      <c r="BO9" s="384"/>
      <c r="BP9" s="384"/>
      <c r="BQ9" s="384"/>
      <c r="BR9" s="384"/>
      <c r="BS9" s="384"/>
      <c r="BT9" s="384"/>
      <c r="BU9" s="385"/>
      <c r="BV9" s="383">
        <v>-105546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19.5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13318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184</v>
      </c>
      <c r="BO10" s="384"/>
      <c r="BP10" s="384"/>
      <c r="BQ10" s="384"/>
      <c r="BR10" s="384"/>
      <c r="BS10" s="384"/>
      <c r="BT10" s="384"/>
      <c r="BU10" s="385"/>
      <c r="BV10" s="383">
        <v>190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54380</v>
      </c>
      <c r="BO11" s="384"/>
      <c r="BP11" s="384"/>
      <c r="BQ11" s="384"/>
      <c r="BR11" s="384"/>
      <c r="BS11" s="384"/>
      <c r="BT11" s="384"/>
      <c r="BU11" s="385"/>
      <c r="BV11" s="383">
        <v>400988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12866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100122</v>
      </c>
      <c r="BO12" s="384"/>
      <c r="BP12" s="384"/>
      <c r="BQ12" s="384"/>
      <c r="BR12" s="384"/>
      <c r="BS12" s="384"/>
      <c r="BT12" s="384"/>
      <c r="BU12" s="385"/>
      <c r="BV12" s="383">
        <v>70000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12822</v>
      </c>
      <c r="S13" s="483"/>
      <c r="T13" s="483"/>
      <c r="U13" s="483"/>
      <c r="V13" s="484"/>
      <c r="W13" s="470" t="s">
        <v>123</v>
      </c>
      <c r="X13" s="396"/>
      <c r="Y13" s="396"/>
      <c r="Z13" s="396"/>
      <c r="AA13" s="396"/>
      <c r="AB13" s="397"/>
      <c r="AC13" s="359">
        <v>864</v>
      </c>
      <c r="AD13" s="360"/>
      <c r="AE13" s="360"/>
      <c r="AF13" s="360"/>
      <c r="AG13" s="361"/>
      <c r="AH13" s="359">
        <v>1025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57952</v>
      </c>
      <c r="BO13" s="384"/>
      <c r="BP13" s="384"/>
      <c r="BQ13" s="384"/>
      <c r="BR13" s="384"/>
      <c r="BS13" s="384"/>
      <c r="BT13" s="384"/>
      <c r="BU13" s="385"/>
      <c r="BV13" s="383">
        <v>225632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12948</v>
      </c>
      <c r="S14" s="483"/>
      <c r="T14" s="483"/>
      <c r="U14" s="483"/>
      <c r="V14" s="484"/>
      <c r="W14" s="485"/>
      <c r="X14" s="399"/>
      <c r="Y14" s="399"/>
      <c r="Z14" s="399"/>
      <c r="AA14" s="399"/>
      <c r="AB14" s="400"/>
      <c r="AC14" s="475">
        <v>14.1</v>
      </c>
      <c r="AD14" s="476"/>
      <c r="AE14" s="476"/>
      <c r="AF14" s="476"/>
      <c r="AG14" s="477"/>
      <c r="AH14" s="475">
        <v>15.6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38.799999999999997</v>
      </c>
      <c r="CU14" s="454"/>
      <c r="CV14" s="454"/>
      <c r="CW14" s="454"/>
      <c r="CX14" s="454"/>
      <c r="CY14" s="454"/>
      <c r="CZ14" s="454"/>
      <c r="DA14" s="455"/>
      <c r="DB14" s="486">
        <v>60.4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12908</v>
      </c>
      <c r="S15" s="483"/>
      <c r="T15" s="483"/>
      <c r="U15" s="483"/>
      <c r="V15" s="484"/>
      <c r="W15" s="470" t="s">
        <v>130</v>
      </c>
      <c r="X15" s="396"/>
      <c r="Y15" s="396"/>
      <c r="Z15" s="396"/>
      <c r="AA15" s="396"/>
      <c r="AB15" s="397"/>
      <c r="AC15" s="359">
        <v>1928</v>
      </c>
      <c r="AD15" s="360"/>
      <c r="AE15" s="360"/>
      <c r="AF15" s="360"/>
      <c r="AG15" s="361"/>
      <c r="AH15" s="359">
        <v>2149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1543202</v>
      </c>
      <c r="BO15" s="379"/>
      <c r="BP15" s="379"/>
      <c r="BQ15" s="379"/>
      <c r="BR15" s="379"/>
      <c r="BS15" s="379"/>
      <c r="BT15" s="379"/>
      <c r="BU15" s="380"/>
      <c r="BV15" s="378">
        <v>1464984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31.5</v>
      </c>
      <c r="AD16" s="476"/>
      <c r="AE16" s="476"/>
      <c r="AF16" s="476"/>
      <c r="AG16" s="477"/>
      <c r="AH16" s="475">
        <v>32.6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3315019</v>
      </c>
      <c r="BO16" s="384"/>
      <c r="BP16" s="384"/>
      <c r="BQ16" s="384"/>
      <c r="BR16" s="384"/>
      <c r="BS16" s="384"/>
      <c r="BT16" s="384"/>
      <c r="BU16" s="385"/>
      <c r="BV16" s="383">
        <v>3320140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3333</v>
      </c>
      <c r="AD17" s="360"/>
      <c r="AE17" s="360"/>
      <c r="AF17" s="360"/>
      <c r="AG17" s="361"/>
      <c r="AH17" s="359">
        <v>3407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1998115</v>
      </c>
      <c r="BO17" s="384"/>
      <c r="BP17" s="384"/>
      <c r="BQ17" s="384"/>
      <c r="BR17" s="384"/>
      <c r="BS17" s="384"/>
      <c r="BT17" s="384"/>
      <c r="BU17" s="385"/>
      <c r="BV17" s="383">
        <v>1890244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152.85</v>
      </c>
      <c r="M18" s="446"/>
      <c r="N18" s="446"/>
      <c r="O18" s="446"/>
      <c r="P18" s="446"/>
      <c r="Q18" s="446"/>
      <c r="R18" s="447"/>
      <c r="S18" s="447"/>
      <c r="T18" s="447"/>
      <c r="U18" s="447"/>
      <c r="V18" s="448"/>
      <c r="W18" s="462"/>
      <c r="X18" s="463"/>
      <c r="Y18" s="463"/>
      <c r="Z18" s="463"/>
      <c r="AA18" s="463"/>
      <c r="AB18" s="471"/>
      <c r="AC18" s="347">
        <v>54.4</v>
      </c>
      <c r="AD18" s="348"/>
      <c r="AE18" s="348"/>
      <c r="AF18" s="348"/>
      <c r="AG18" s="449"/>
      <c r="AH18" s="347">
        <v>51.7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3604427</v>
      </c>
      <c r="BO18" s="384"/>
      <c r="BP18" s="384"/>
      <c r="BQ18" s="384"/>
      <c r="BR18" s="384"/>
      <c r="BS18" s="384"/>
      <c r="BT18" s="384"/>
      <c r="BU18" s="385"/>
      <c r="BV18" s="383">
        <v>3607239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84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4688274</v>
      </c>
      <c r="BO19" s="384"/>
      <c r="BP19" s="384"/>
      <c r="BQ19" s="384"/>
      <c r="BR19" s="384"/>
      <c r="BS19" s="384"/>
      <c r="BT19" s="384"/>
      <c r="BU19" s="385"/>
      <c r="BV19" s="383">
        <v>5099886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3890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4897598</v>
      </c>
      <c r="BO23" s="384"/>
      <c r="BP23" s="384"/>
      <c r="BQ23" s="384"/>
      <c r="BR23" s="384"/>
      <c r="BS23" s="384"/>
      <c r="BT23" s="384"/>
      <c r="BU23" s="385"/>
      <c r="BV23" s="383">
        <v>5144768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8460</v>
      </c>
      <c r="R24" s="360"/>
      <c r="S24" s="360"/>
      <c r="T24" s="360"/>
      <c r="U24" s="360"/>
      <c r="V24" s="361"/>
      <c r="W24" s="425"/>
      <c r="X24" s="416"/>
      <c r="Y24" s="417"/>
      <c r="Z24" s="356" t="s">
        <v>154</v>
      </c>
      <c r="AA24" s="357"/>
      <c r="AB24" s="357"/>
      <c r="AC24" s="357"/>
      <c r="AD24" s="357"/>
      <c r="AE24" s="357"/>
      <c r="AF24" s="357"/>
      <c r="AG24" s="358"/>
      <c r="AH24" s="359">
        <v>136</v>
      </c>
      <c r="AI24" s="360"/>
      <c r="AJ24" s="360"/>
      <c r="AK24" s="360"/>
      <c r="AL24" s="361"/>
      <c r="AM24" s="359">
        <v>404736</v>
      </c>
      <c r="AN24" s="360"/>
      <c r="AO24" s="360"/>
      <c r="AP24" s="360"/>
      <c r="AQ24" s="360"/>
      <c r="AR24" s="361"/>
      <c r="AS24" s="359">
        <v>2976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4057328</v>
      </c>
      <c r="BO24" s="384"/>
      <c r="BP24" s="384"/>
      <c r="BQ24" s="384"/>
      <c r="BR24" s="384"/>
      <c r="BS24" s="384"/>
      <c r="BT24" s="384"/>
      <c r="BU24" s="385"/>
      <c r="BV24" s="383">
        <v>4242055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6100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219385</v>
      </c>
      <c r="BO25" s="379"/>
      <c r="BP25" s="379"/>
      <c r="BQ25" s="379"/>
      <c r="BR25" s="379"/>
      <c r="BS25" s="379"/>
      <c r="BT25" s="379"/>
      <c r="BU25" s="380"/>
      <c r="BV25" s="378">
        <v>133554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5470</v>
      </c>
      <c r="R26" s="360"/>
      <c r="S26" s="360"/>
      <c r="T26" s="360"/>
      <c r="U26" s="360"/>
      <c r="V26" s="361"/>
      <c r="W26" s="425"/>
      <c r="X26" s="416"/>
      <c r="Y26" s="417"/>
      <c r="Z26" s="356" t="s">
        <v>160</v>
      </c>
      <c r="AA26" s="436"/>
      <c r="AB26" s="436"/>
      <c r="AC26" s="436"/>
      <c r="AD26" s="436"/>
      <c r="AE26" s="436"/>
      <c r="AF26" s="436"/>
      <c r="AG26" s="437"/>
      <c r="AH26" s="359">
        <v>9</v>
      </c>
      <c r="AI26" s="360"/>
      <c r="AJ26" s="360"/>
      <c r="AK26" s="360"/>
      <c r="AL26" s="361"/>
      <c r="AM26" s="359">
        <v>23067</v>
      </c>
      <c r="AN26" s="360"/>
      <c r="AO26" s="360"/>
      <c r="AP26" s="360"/>
      <c r="AQ26" s="360"/>
      <c r="AR26" s="361"/>
      <c r="AS26" s="359">
        <v>2563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3050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31126</v>
      </c>
      <c r="AN27" s="360"/>
      <c r="AO27" s="360"/>
      <c r="AP27" s="360"/>
      <c r="AQ27" s="360"/>
      <c r="AR27" s="361"/>
      <c r="AS27" s="359">
        <v>2594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224019</v>
      </c>
      <c r="BO27" s="387"/>
      <c r="BP27" s="387"/>
      <c r="BQ27" s="387"/>
      <c r="BR27" s="387"/>
      <c r="BS27" s="387"/>
      <c r="BT27" s="387"/>
      <c r="BU27" s="388"/>
      <c r="BV27" s="386">
        <v>223994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2570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677376</v>
      </c>
      <c r="BO28" s="379"/>
      <c r="BP28" s="379"/>
      <c r="BQ28" s="379"/>
      <c r="BR28" s="379"/>
      <c r="BS28" s="379"/>
      <c r="BT28" s="379"/>
      <c r="BU28" s="380"/>
      <c r="BV28" s="378">
        <v>717314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13</v>
      </c>
      <c r="M29" s="360"/>
      <c r="N29" s="360"/>
      <c r="O29" s="360"/>
      <c r="P29" s="361"/>
      <c r="Q29" s="359">
        <v>2470</v>
      </c>
      <c r="R29" s="360"/>
      <c r="S29" s="360"/>
      <c r="T29" s="360"/>
      <c r="U29" s="360"/>
      <c r="V29" s="361"/>
      <c r="W29" s="425"/>
      <c r="X29" s="416"/>
      <c r="Y29" s="417"/>
      <c r="Z29" s="356" t="s">
        <v>170</v>
      </c>
      <c r="AA29" s="357"/>
      <c r="AB29" s="357"/>
      <c r="AC29" s="357"/>
      <c r="AD29" s="357"/>
      <c r="AE29" s="357"/>
      <c r="AF29" s="357"/>
      <c r="AG29" s="358"/>
      <c r="AH29" s="359">
        <v>148</v>
      </c>
      <c r="AI29" s="360"/>
      <c r="AJ29" s="360"/>
      <c r="AK29" s="360"/>
      <c r="AL29" s="361"/>
      <c r="AM29" s="359">
        <v>435862</v>
      </c>
      <c r="AN29" s="360"/>
      <c r="AO29" s="360"/>
      <c r="AP29" s="360"/>
      <c r="AQ29" s="360"/>
      <c r="AR29" s="361"/>
      <c r="AS29" s="359">
        <v>2945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356825</v>
      </c>
      <c r="BO29" s="384"/>
      <c r="BP29" s="384"/>
      <c r="BQ29" s="384"/>
      <c r="BR29" s="384"/>
      <c r="BS29" s="384"/>
      <c r="BT29" s="384"/>
      <c r="BU29" s="385"/>
      <c r="BV29" s="383">
        <v>313782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576353</v>
      </c>
      <c r="BO30" s="387"/>
      <c r="BP30" s="387"/>
      <c r="BQ30" s="387"/>
      <c r="BR30" s="387"/>
      <c r="BS30" s="387"/>
      <c r="BT30" s="387"/>
      <c r="BU30" s="388"/>
      <c r="BV30" s="386">
        <v>457791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国民健康保険蔵王病院事業会計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仙南地域広域行政事務組合：一般会計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白石市外二町組合：一般会計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白石市外二町組合：病院会計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宮城県市町村職員退職手当組合：一般会計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宮城県市町村非常勤消防団員補償報償組合：一般会計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宮城県市町村自治振興センター：一般会計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宮城県後期高齢者広域連合：特別会計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60" zoomScaleNormal="60" zoomScaleSheetLayoutView="100" workbookViewId="0">
      <selection activeCell="AK8" sqref="AK8:AO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8" t="s">
        <v>24</v>
      </c>
      <c r="C41" s="1179"/>
      <c r="D41" s="81"/>
      <c r="E41" s="1180" t="s">
        <v>25</v>
      </c>
      <c r="F41" s="1180"/>
      <c r="G41" s="1180"/>
      <c r="H41" s="1181"/>
      <c r="I41" s="82">
        <v>6127</v>
      </c>
      <c r="J41" s="83">
        <v>5904</v>
      </c>
      <c r="K41" s="83">
        <v>5698</v>
      </c>
      <c r="L41" s="83">
        <v>5145</v>
      </c>
      <c r="M41" s="84">
        <v>4898</v>
      </c>
    </row>
    <row r="42" spans="2:13" ht="27.75" customHeight="1" x14ac:dyDescent="0.15">
      <c r="B42" s="1168"/>
      <c r="C42" s="1169"/>
      <c r="D42" s="85"/>
      <c r="E42" s="1172" t="s">
        <v>26</v>
      </c>
      <c r="F42" s="1172"/>
      <c r="G42" s="1172"/>
      <c r="H42" s="1173"/>
      <c r="I42" s="86">
        <v>1</v>
      </c>
      <c r="J42" s="87">
        <v>1</v>
      </c>
      <c r="K42" s="87">
        <v>1</v>
      </c>
      <c r="L42" s="87">
        <v>1</v>
      </c>
      <c r="M42" s="88">
        <v>0</v>
      </c>
    </row>
    <row r="43" spans="2:13" ht="27.75" customHeight="1" x14ac:dyDescent="0.15">
      <c r="B43" s="1168"/>
      <c r="C43" s="1169"/>
      <c r="D43" s="85"/>
      <c r="E43" s="1172" t="s">
        <v>27</v>
      </c>
      <c r="F43" s="1172"/>
      <c r="G43" s="1172"/>
      <c r="H43" s="1173"/>
      <c r="I43" s="86">
        <v>3731</v>
      </c>
      <c r="J43" s="87">
        <v>3931</v>
      </c>
      <c r="K43" s="87">
        <v>3795</v>
      </c>
      <c r="L43" s="87">
        <v>3540</v>
      </c>
      <c r="M43" s="88">
        <v>3141</v>
      </c>
    </row>
    <row r="44" spans="2:13" ht="27.75" customHeight="1" x14ac:dyDescent="0.15">
      <c r="B44" s="1168"/>
      <c r="C44" s="1169"/>
      <c r="D44" s="85"/>
      <c r="E44" s="1172" t="s">
        <v>28</v>
      </c>
      <c r="F44" s="1172"/>
      <c r="G44" s="1172"/>
      <c r="H44" s="1173"/>
      <c r="I44" s="86">
        <v>656</v>
      </c>
      <c r="J44" s="87">
        <v>720</v>
      </c>
      <c r="K44" s="87">
        <v>683</v>
      </c>
      <c r="L44" s="87">
        <v>649</v>
      </c>
      <c r="M44" s="88">
        <v>628</v>
      </c>
    </row>
    <row r="45" spans="2:13" ht="27.75" customHeight="1" x14ac:dyDescent="0.15">
      <c r="B45" s="1168"/>
      <c r="C45" s="1169"/>
      <c r="D45" s="85"/>
      <c r="E45" s="1172" t="s">
        <v>29</v>
      </c>
      <c r="F45" s="1172"/>
      <c r="G45" s="1172"/>
      <c r="H45" s="1173"/>
      <c r="I45" s="86">
        <v>1074</v>
      </c>
      <c r="J45" s="87">
        <v>1062</v>
      </c>
      <c r="K45" s="87">
        <v>1006</v>
      </c>
      <c r="L45" s="87">
        <v>1004</v>
      </c>
      <c r="M45" s="88">
        <v>936</v>
      </c>
    </row>
    <row r="46" spans="2:13" ht="27.75" customHeight="1" x14ac:dyDescent="0.15">
      <c r="B46" s="1168"/>
      <c r="C46" s="1169"/>
      <c r="D46" s="85"/>
      <c r="E46" s="1172" t="s">
        <v>30</v>
      </c>
      <c r="F46" s="1172"/>
      <c r="G46" s="1172"/>
      <c r="H46" s="1173"/>
      <c r="I46" s="86" t="s">
        <v>477</v>
      </c>
      <c r="J46" s="87">
        <v>1</v>
      </c>
      <c r="K46" s="87" t="s">
        <v>477</v>
      </c>
      <c r="L46" s="87" t="s">
        <v>477</v>
      </c>
      <c r="M46" s="88" t="s">
        <v>477</v>
      </c>
    </row>
    <row r="47" spans="2:13" ht="27.75" customHeight="1" x14ac:dyDescent="0.15">
      <c r="B47" s="1168"/>
      <c r="C47" s="1169"/>
      <c r="D47" s="85"/>
      <c r="E47" s="1172" t="s">
        <v>31</v>
      </c>
      <c r="F47" s="1172"/>
      <c r="G47" s="1172"/>
      <c r="H47" s="1173"/>
      <c r="I47" s="86" t="s">
        <v>477</v>
      </c>
      <c r="J47" s="87" t="s">
        <v>477</v>
      </c>
      <c r="K47" s="87" t="s">
        <v>477</v>
      </c>
      <c r="L47" s="87" t="s">
        <v>477</v>
      </c>
      <c r="M47" s="88" t="s">
        <v>477</v>
      </c>
    </row>
    <row r="48" spans="2:13" ht="27.75" customHeight="1" x14ac:dyDescent="0.15">
      <c r="B48" s="1170"/>
      <c r="C48" s="1171"/>
      <c r="D48" s="85"/>
      <c r="E48" s="1172" t="s">
        <v>32</v>
      </c>
      <c r="F48" s="1172"/>
      <c r="G48" s="1172"/>
      <c r="H48" s="1173"/>
      <c r="I48" s="86" t="s">
        <v>477</v>
      </c>
      <c r="J48" s="87" t="s">
        <v>477</v>
      </c>
      <c r="K48" s="87" t="s">
        <v>477</v>
      </c>
      <c r="L48" s="87" t="s">
        <v>477</v>
      </c>
      <c r="M48" s="88" t="s">
        <v>477</v>
      </c>
    </row>
    <row r="49" spans="2:13" ht="27.75" customHeight="1" x14ac:dyDescent="0.15">
      <c r="B49" s="1166" t="s">
        <v>33</v>
      </c>
      <c r="C49" s="1167"/>
      <c r="D49" s="89"/>
      <c r="E49" s="1172" t="s">
        <v>34</v>
      </c>
      <c r="F49" s="1172"/>
      <c r="G49" s="1172"/>
      <c r="H49" s="1173"/>
      <c r="I49" s="86">
        <v>1326</v>
      </c>
      <c r="J49" s="87">
        <v>1522</v>
      </c>
      <c r="K49" s="87">
        <v>1891</v>
      </c>
      <c r="L49" s="87">
        <v>1725</v>
      </c>
      <c r="M49" s="88">
        <v>1843</v>
      </c>
    </row>
    <row r="50" spans="2:13" ht="27.75" customHeight="1" x14ac:dyDescent="0.15">
      <c r="B50" s="1168"/>
      <c r="C50" s="1169"/>
      <c r="D50" s="85"/>
      <c r="E50" s="1172" t="s">
        <v>35</v>
      </c>
      <c r="F50" s="1172"/>
      <c r="G50" s="1172"/>
      <c r="H50" s="1173"/>
      <c r="I50" s="86">
        <v>126</v>
      </c>
      <c r="J50" s="87">
        <v>140</v>
      </c>
      <c r="K50" s="87">
        <v>111</v>
      </c>
      <c r="L50" s="87">
        <v>87</v>
      </c>
      <c r="M50" s="88">
        <v>70</v>
      </c>
    </row>
    <row r="51" spans="2:13" ht="27.75" customHeight="1" x14ac:dyDescent="0.15">
      <c r="B51" s="1170"/>
      <c r="C51" s="1171"/>
      <c r="D51" s="85"/>
      <c r="E51" s="1172" t="s">
        <v>36</v>
      </c>
      <c r="F51" s="1172"/>
      <c r="G51" s="1172"/>
      <c r="H51" s="1173"/>
      <c r="I51" s="86">
        <v>6421</v>
      </c>
      <c r="J51" s="87">
        <v>6532</v>
      </c>
      <c r="K51" s="87">
        <v>6467</v>
      </c>
      <c r="L51" s="87">
        <v>6411</v>
      </c>
      <c r="M51" s="88">
        <v>6331</v>
      </c>
    </row>
    <row r="52" spans="2:13" ht="27.75" customHeight="1" thickBot="1" x14ac:dyDescent="0.2">
      <c r="B52" s="1174" t="s">
        <v>37</v>
      </c>
      <c r="C52" s="1175"/>
      <c r="D52" s="90"/>
      <c r="E52" s="1176" t="s">
        <v>38</v>
      </c>
      <c r="F52" s="1176"/>
      <c r="G52" s="1176"/>
      <c r="H52" s="1177"/>
      <c r="I52" s="91">
        <v>3715</v>
      </c>
      <c r="J52" s="92">
        <v>3425</v>
      </c>
      <c r="K52" s="92">
        <v>2714</v>
      </c>
      <c r="L52" s="92">
        <v>2116</v>
      </c>
      <c r="M52" s="93">
        <v>1359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33741</v>
      </c>
      <c r="E3" s="116"/>
      <c r="F3" s="117">
        <v>86910</v>
      </c>
      <c r="G3" s="118"/>
      <c r="H3" s="119"/>
    </row>
    <row r="4" spans="1:8" x14ac:dyDescent="0.15">
      <c r="A4" s="120"/>
      <c r="B4" s="121"/>
      <c r="C4" s="122"/>
      <c r="D4" s="123">
        <v>15554</v>
      </c>
      <c r="E4" s="124"/>
      <c r="F4" s="125">
        <v>50891</v>
      </c>
      <c r="G4" s="126"/>
      <c r="H4" s="127"/>
    </row>
    <row r="5" spans="1:8" x14ac:dyDescent="0.15">
      <c r="A5" s="108" t="s">
        <v>510</v>
      </c>
      <c r="B5" s="113"/>
      <c r="C5" s="114"/>
      <c r="D5" s="115">
        <v>38606</v>
      </c>
      <c r="E5" s="116"/>
      <c r="F5" s="117">
        <v>95443</v>
      </c>
      <c r="G5" s="118"/>
      <c r="H5" s="119"/>
    </row>
    <row r="6" spans="1:8" x14ac:dyDescent="0.15">
      <c r="A6" s="120"/>
      <c r="B6" s="121"/>
      <c r="C6" s="122"/>
      <c r="D6" s="123">
        <v>18470</v>
      </c>
      <c r="E6" s="124"/>
      <c r="F6" s="125">
        <v>48538</v>
      </c>
      <c r="G6" s="126"/>
      <c r="H6" s="127"/>
    </row>
    <row r="7" spans="1:8" x14ac:dyDescent="0.15">
      <c r="A7" s="108" t="s">
        <v>511</v>
      </c>
      <c r="B7" s="113"/>
      <c r="C7" s="114"/>
      <c r="D7" s="115">
        <v>20368</v>
      </c>
      <c r="E7" s="116"/>
      <c r="F7" s="117">
        <v>72729</v>
      </c>
      <c r="G7" s="118"/>
      <c r="H7" s="119"/>
    </row>
    <row r="8" spans="1:8" x14ac:dyDescent="0.15">
      <c r="A8" s="120"/>
      <c r="B8" s="121"/>
      <c r="C8" s="122"/>
      <c r="D8" s="123">
        <v>12948</v>
      </c>
      <c r="E8" s="124"/>
      <c r="F8" s="125">
        <v>36291</v>
      </c>
      <c r="G8" s="126"/>
      <c r="H8" s="127"/>
    </row>
    <row r="9" spans="1:8" x14ac:dyDescent="0.15">
      <c r="A9" s="108" t="s">
        <v>512</v>
      </c>
      <c r="B9" s="113"/>
      <c r="C9" s="114"/>
      <c r="D9" s="115">
        <v>23317</v>
      </c>
      <c r="E9" s="116"/>
      <c r="F9" s="117">
        <v>70317</v>
      </c>
      <c r="G9" s="118"/>
      <c r="H9" s="119"/>
    </row>
    <row r="10" spans="1:8" x14ac:dyDescent="0.15">
      <c r="A10" s="120"/>
      <c r="B10" s="121"/>
      <c r="C10" s="122"/>
      <c r="D10" s="123">
        <v>10645</v>
      </c>
      <c r="E10" s="124"/>
      <c r="F10" s="125">
        <v>35725</v>
      </c>
      <c r="G10" s="126"/>
      <c r="H10" s="127"/>
    </row>
    <row r="11" spans="1:8" x14ac:dyDescent="0.15">
      <c r="A11" s="108" t="s">
        <v>513</v>
      </c>
      <c r="B11" s="113"/>
      <c r="C11" s="114"/>
      <c r="D11" s="115">
        <v>31066</v>
      </c>
      <c r="E11" s="116"/>
      <c r="F11" s="117">
        <v>105751</v>
      </c>
      <c r="G11" s="118"/>
      <c r="H11" s="119"/>
    </row>
    <row r="12" spans="1:8" x14ac:dyDescent="0.15">
      <c r="A12" s="120"/>
      <c r="B12" s="121"/>
      <c r="C12" s="128"/>
      <c r="D12" s="123">
        <v>10157</v>
      </c>
      <c r="E12" s="124"/>
      <c r="F12" s="125">
        <v>49969</v>
      </c>
      <c r="G12" s="126"/>
      <c r="H12" s="127"/>
    </row>
    <row r="13" spans="1:8" x14ac:dyDescent="0.15">
      <c r="A13" s="108"/>
      <c r="B13" s="113"/>
      <c r="C13" s="129"/>
      <c r="D13" s="130">
        <v>29420</v>
      </c>
      <c r="E13" s="131"/>
      <c r="F13" s="132">
        <v>86230</v>
      </c>
      <c r="G13" s="133"/>
      <c r="H13" s="119"/>
    </row>
    <row r="14" spans="1:8" x14ac:dyDescent="0.15">
      <c r="A14" s="120"/>
      <c r="B14" s="121"/>
      <c r="C14" s="122"/>
      <c r="D14" s="123">
        <v>13555</v>
      </c>
      <c r="E14" s="124"/>
      <c r="F14" s="125">
        <v>44283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4.3499999999999996</v>
      </c>
      <c r="C19" s="134">
        <f>ROUND(VALUE(SUBSTITUTE(実質収支比率等に係る経年分析!G$48,"▲","-")),2)</f>
        <v>4.25</v>
      </c>
      <c r="D19" s="134">
        <f>ROUND(VALUE(SUBSTITUTE(実質収支比率等に係る経年分析!H$48,"▲","-")),2)</f>
        <v>5.34</v>
      </c>
      <c r="E19" s="134">
        <f>ROUND(VALUE(SUBSTITUTE(実質収支比率等に係る経年分析!I$48,"▲","-")),2)</f>
        <v>2.77</v>
      </c>
      <c r="F19" s="134">
        <f>ROUND(VALUE(SUBSTITUTE(実質収支比率等に係る経年分析!J$48,"▲","-")),2)</f>
        <v>5.32</v>
      </c>
    </row>
    <row r="20" spans="1:11" x14ac:dyDescent="0.15">
      <c r="A20" s="134" t="s">
        <v>43</v>
      </c>
      <c r="B20" s="134">
        <f>ROUND(VALUE(SUBSTITUTE(実質収支比率等に係る経年分析!F$47,"▲","-")),2)</f>
        <v>10.78</v>
      </c>
      <c r="C20" s="134">
        <f>ROUND(VALUE(SUBSTITUTE(実質収支比率等に係る経年分析!G$47,"▲","-")),2)</f>
        <v>12.58</v>
      </c>
      <c r="D20" s="134">
        <f>ROUND(VALUE(SUBSTITUTE(実質収支比率等に係る経年分析!H$47,"▲","-")),2)</f>
        <v>16.61</v>
      </c>
      <c r="E20" s="134">
        <f>ROUND(VALUE(SUBSTITUTE(実質収支比率等に係る経年分析!I$47,"▲","-")),2)</f>
        <v>17.71</v>
      </c>
      <c r="F20" s="134">
        <f>ROUND(VALUE(SUBSTITUTE(実質収支比率等に係る経年分析!J$47,"▲","-")),2)</f>
        <v>16.71</v>
      </c>
    </row>
    <row r="21" spans="1:11" x14ac:dyDescent="0.15">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2.65</v>
      </c>
      <c r="E21" s="134">
        <f>IF(ISNUMBER(VALUE(SUBSTITUTE(実質収支比率等に係る経年分析!I$49,"▲","-"))),ROUND(VALUE(SUBSTITUTE(実質収支比率等に係る経年分析!I$49,"▲","-")),2),NA())</f>
        <v>5.57</v>
      </c>
      <c r="F21" s="134">
        <f>IF(ISNUMBER(VALUE(SUBSTITUTE(実質収支比率等に係る経年分析!J$49,"▲","-"))),ROUND(VALUE(SUBSTITUTE(実質収支比率等に係る経年分析!J$49,"▲","-")),2),NA())</f>
        <v>1.43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1.1299999999999999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5.32</v>
      </c>
    </row>
    <row r="35" spans="1:16" x14ac:dyDescent="0.15">
      <c r="A35" s="135" t="str">
        <f>IF(連結実質赤字比率に係る赤字・黒字の構成分析!C$35="",NA(),連結実質赤字比率に係る赤字・黒字の構成分析!C$35)</f>
        <v>国民健康保険蔵王病院事業会計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4.1500000000000004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10.050000000000001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15.66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534</v>
      </c>
      <c r="E42" s="136"/>
      <c r="F42" s="136"/>
      <c r="G42" s="136">
        <f>'実質公債費比率（分子）の構造'!L$52</f>
        <v>546</v>
      </c>
      <c r="H42" s="136"/>
      <c r="I42" s="136"/>
      <c r="J42" s="136">
        <f>'実質公債費比率（分子）の構造'!M$52</f>
        <v>556</v>
      </c>
      <c r="K42" s="136"/>
      <c r="L42" s="136"/>
      <c r="M42" s="136">
        <f>'実質公債費比率（分子）の構造'!N$52</f>
        <v>561</v>
      </c>
      <c r="N42" s="136"/>
      <c r="O42" s="136"/>
      <c r="P42" s="136">
        <f>'実質公債費比率（分子）の構造'!O$52</f>
        <v>568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52</v>
      </c>
      <c r="C45" s="136"/>
      <c r="D45" s="136"/>
      <c r="E45" s="136">
        <f>'実質公債費比率（分子）の構造'!L$49</f>
        <v>55</v>
      </c>
      <c r="F45" s="136"/>
      <c r="G45" s="136"/>
      <c r="H45" s="136">
        <f>'実質公債費比率（分子）の構造'!M$49</f>
        <v>60</v>
      </c>
      <c r="I45" s="136"/>
      <c r="J45" s="136"/>
      <c r="K45" s="136">
        <f>'実質公債費比率（分子）の構造'!N$49</f>
        <v>52</v>
      </c>
      <c r="L45" s="136"/>
      <c r="M45" s="136"/>
      <c r="N45" s="136">
        <f>'実質公債費比率（分子）の構造'!O$49</f>
        <v>53</v>
      </c>
      <c r="O45" s="136"/>
      <c r="P45" s="136"/>
    </row>
    <row r="46" spans="1:16" x14ac:dyDescent="0.15">
      <c r="A46" s="136" t="s">
        <v>55</v>
      </c>
      <c r="B46" s="136">
        <f>'実質公債費比率（分子）の構造'!K$48</f>
        <v>264</v>
      </c>
      <c r="C46" s="136"/>
      <c r="D46" s="136"/>
      <c r="E46" s="136">
        <f>'実質公債費比率（分子）の構造'!L$48</f>
        <v>293</v>
      </c>
      <c r="F46" s="136"/>
      <c r="G46" s="136"/>
      <c r="H46" s="136">
        <f>'実質公債費比率（分子）の構造'!M$48</f>
        <v>273</v>
      </c>
      <c r="I46" s="136"/>
      <c r="J46" s="136"/>
      <c r="K46" s="136">
        <f>'実質公債費比率（分子）の構造'!N$48</f>
        <v>235</v>
      </c>
      <c r="L46" s="136"/>
      <c r="M46" s="136"/>
      <c r="N46" s="136">
        <f>'実質公債費比率（分子）の構造'!O$48</f>
        <v>231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651</v>
      </c>
      <c r="C49" s="136"/>
      <c r="D49" s="136"/>
      <c r="E49" s="136">
        <f>'実質公債費比率（分子）の構造'!L$45</f>
        <v>632</v>
      </c>
      <c r="F49" s="136"/>
      <c r="G49" s="136"/>
      <c r="H49" s="136">
        <f>'実質公債費比率（分子）の構造'!M$45</f>
        <v>610</v>
      </c>
      <c r="I49" s="136"/>
      <c r="J49" s="136"/>
      <c r="K49" s="136">
        <f>'実質公債費比率（分子）の構造'!N$45</f>
        <v>604</v>
      </c>
      <c r="L49" s="136"/>
      <c r="M49" s="136"/>
      <c r="N49" s="136">
        <f>'実質公債費比率（分子）の構造'!O$45</f>
        <v>550</v>
      </c>
      <c r="O49" s="136"/>
      <c r="P49" s="136"/>
    </row>
    <row r="50" spans="1:16" x14ac:dyDescent="0.15">
      <c r="A50" s="136" t="s">
        <v>59</v>
      </c>
      <c r="B50" s="136" t="e">
        <f>NA()</f>
        <v>#N/A</v>
      </c>
      <c r="C50" s="136">
        <f>IF(ISNUMBER('実質公債費比率（分子）の構造'!K$53),'実質公債費比率（分子）の構造'!K$53,NA())</f>
        <v>434</v>
      </c>
      <c r="D50" s="136" t="e">
        <f>NA()</f>
        <v>#N/A</v>
      </c>
      <c r="E50" s="136" t="e">
        <f>NA()</f>
        <v>#N/A</v>
      </c>
      <c r="F50" s="136">
        <f>IF(ISNUMBER('実質公債費比率（分子）の構造'!L$53),'実質公債費比率（分子）の構造'!L$53,NA())</f>
        <v>435</v>
      </c>
      <c r="G50" s="136" t="e">
        <f>NA()</f>
        <v>#N/A</v>
      </c>
      <c r="H50" s="136" t="e">
        <f>NA()</f>
        <v>#N/A</v>
      </c>
      <c r="I50" s="136">
        <f>IF(ISNUMBER('実質公債費比率（分子）の構造'!M$53),'実質公債費比率（分子）の構造'!M$53,NA())</f>
        <v>388</v>
      </c>
      <c r="J50" s="136" t="e">
        <f>NA()</f>
        <v>#N/A</v>
      </c>
      <c r="K50" s="136" t="e">
        <f>NA()</f>
        <v>#N/A</v>
      </c>
      <c r="L50" s="136">
        <f>IF(ISNUMBER('実質公債費比率（分子）の構造'!N$53),'実質公債費比率（分子）の構造'!N$53,NA())</f>
        <v>331</v>
      </c>
      <c r="M50" s="136" t="e">
        <f>NA()</f>
        <v>#N/A</v>
      </c>
      <c r="N50" s="136" t="e">
        <f>NA()</f>
        <v>#N/A</v>
      </c>
      <c r="O50" s="136">
        <f>IF(ISNUMBER('実質公債費比率（分子）の構造'!O$53),'実質公債費比率（分子）の構造'!O$53,NA())</f>
        <v>267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6421</v>
      </c>
      <c r="E56" s="135"/>
      <c r="F56" s="135"/>
      <c r="G56" s="135">
        <f>'将来負担比率（分子）の構造'!J$51</f>
        <v>6532</v>
      </c>
      <c r="H56" s="135"/>
      <c r="I56" s="135"/>
      <c r="J56" s="135">
        <f>'将来負担比率（分子）の構造'!K$51</f>
        <v>6467</v>
      </c>
      <c r="K56" s="135"/>
      <c r="L56" s="135"/>
      <c r="M56" s="135">
        <f>'将来負担比率（分子）の構造'!L$51</f>
        <v>6411</v>
      </c>
      <c r="N56" s="135"/>
      <c r="O56" s="135"/>
      <c r="P56" s="135">
        <f>'将来負担比率（分子）の構造'!M$51</f>
        <v>6331</v>
      </c>
    </row>
    <row r="57" spans="1:16" x14ac:dyDescent="0.15">
      <c r="A57" s="135" t="s">
        <v>35</v>
      </c>
      <c r="B57" s="135"/>
      <c r="C57" s="135"/>
      <c r="D57" s="135">
        <f>'将来負担比率（分子）の構造'!I$50</f>
        <v>126</v>
      </c>
      <c r="E57" s="135"/>
      <c r="F57" s="135"/>
      <c r="G57" s="135">
        <f>'将来負担比率（分子）の構造'!J$50</f>
        <v>140</v>
      </c>
      <c r="H57" s="135"/>
      <c r="I57" s="135"/>
      <c r="J57" s="135">
        <f>'将来負担比率（分子）の構造'!K$50</f>
        <v>111</v>
      </c>
      <c r="K57" s="135"/>
      <c r="L57" s="135"/>
      <c r="M57" s="135">
        <f>'将来負担比率（分子）の構造'!L$50</f>
        <v>87</v>
      </c>
      <c r="N57" s="135"/>
      <c r="O57" s="135"/>
      <c r="P57" s="135">
        <f>'将来負担比率（分子）の構造'!M$50</f>
        <v>70</v>
      </c>
    </row>
    <row r="58" spans="1:16" x14ac:dyDescent="0.15">
      <c r="A58" s="135" t="s">
        <v>34</v>
      </c>
      <c r="B58" s="135"/>
      <c r="C58" s="135"/>
      <c r="D58" s="135">
        <f>'将来負担比率（分子）の構造'!I$49</f>
        <v>1326</v>
      </c>
      <c r="E58" s="135"/>
      <c r="F58" s="135"/>
      <c r="G58" s="135">
        <f>'将来負担比率（分子）の構造'!J$49</f>
        <v>1522</v>
      </c>
      <c r="H58" s="135"/>
      <c r="I58" s="135"/>
      <c r="J58" s="135">
        <f>'将来負担比率（分子）の構造'!K$49</f>
        <v>1891</v>
      </c>
      <c r="K58" s="135"/>
      <c r="L58" s="135"/>
      <c r="M58" s="135">
        <f>'将来負担比率（分子）の構造'!L$49</f>
        <v>1725</v>
      </c>
      <c r="N58" s="135"/>
      <c r="O58" s="135"/>
      <c r="P58" s="135">
        <f>'将来負担比率（分子）の構造'!M$49</f>
        <v>1843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1074</v>
      </c>
      <c r="C62" s="135"/>
      <c r="D62" s="135"/>
      <c r="E62" s="135">
        <f>'将来負担比率（分子）の構造'!J$45</f>
        <v>1062</v>
      </c>
      <c r="F62" s="135"/>
      <c r="G62" s="135"/>
      <c r="H62" s="135">
        <f>'将来負担比率（分子）の構造'!K$45</f>
        <v>1006</v>
      </c>
      <c r="I62" s="135"/>
      <c r="J62" s="135"/>
      <c r="K62" s="135">
        <f>'将来負担比率（分子）の構造'!L$45</f>
        <v>1004</v>
      </c>
      <c r="L62" s="135"/>
      <c r="M62" s="135"/>
      <c r="N62" s="135">
        <f>'将来負担比率（分子）の構造'!M$45</f>
        <v>936</v>
      </c>
      <c r="O62" s="135"/>
      <c r="P62" s="135"/>
    </row>
    <row r="63" spans="1:16" x14ac:dyDescent="0.15">
      <c r="A63" s="135" t="s">
        <v>28</v>
      </c>
      <c r="B63" s="135">
        <f>'将来負担比率（分子）の構造'!I$44</f>
        <v>656</v>
      </c>
      <c r="C63" s="135"/>
      <c r="D63" s="135"/>
      <c r="E63" s="135">
        <f>'将来負担比率（分子）の構造'!J$44</f>
        <v>720</v>
      </c>
      <c r="F63" s="135"/>
      <c r="G63" s="135"/>
      <c r="H63" s="135">
        <f>'将来負担比率（分子）の構造'!K$44</f>
        <v>683</v>
      </c>
      <c r="I63" s="135"/>
      <c r="J63" s="135"/>
      <c r="K63" s="135">
        <f>'将来負担比率（分子）の構造'!L$44</f>
        <v>649</v>
      </c>
      <c r="L63" s="135"/>
      <c r="M63" s="135"/>
      <c r="N63" s="135">
        <f>'将来負担比率（分子）の構造'!M$44</f>
        <v>628</v>
      </c>
      <c r="O63" s="135"/>
      <c r="P63" s="135"/>
    </row>
    <row r="64" spans="1:16" x14ac:dyDescent="0.15">
      <c r="A64" s="135" t="s">
        <v>27</v>
      </c>
      <c r="B64" s="135">
        <f>'将来負担比率（分子）の構造'!I$43</f>
        <v>3731</v>
      </c>
      <c r="C64" s="135"/>
      <c r="D64" s="135"/>
      <c r="E64" s="135">
        <f>'将来負担比率（分子）の構造'!J$43</f>
        <v>3931</v>
      </c>
      <c r="F64" s="135"/>
      <c r="G64" s="135"/>
      <c r="H64" s="135">
        <f>'将来負担比率（分子）の構造'!K$43</f>
        <v>3795</v>
      </c>
      <c r="I64" s="135"/>
      <c r="J64" s="135"/>
      <c r="K64" s="135">
        <f>'将来負担比率（分子）の構造'!L$43</f>
        <v>3540</v>
      </c>
      <c r="L64" s="135"/>
      <c r="M64" s="135"/>
      <c r="N64" s="135">
        <f>'将来負担比率（分子）の構造'!M$43</f>
        <v>3141</v>
      </c>
      <c r="O64" s="135"/>
      <c r="P64" s="135"/>
    </row>
    <row r="65" spans="1:16" x14ac:dyDescent="0.15">
      <c r="A65" s="135" t="s">
        <v>26</v>
      </c>
      <c r="B65" s="135">
        <f>'将来負担比率（分子）の構造'!I$42</f>
        <v>1</v>
      </c>
      <c r="C65" s="135"/>
      <c r="D65" s="135"/>
      <c r="E65" s="135">
        <f>'将来負担比率（分子）の構造'!J$42</f>
        <v>1</v>
      </c>
      <c r="F65" s="135"/>
      <c r="G65" s="135"/>
      <c r="H65" s="135">
        <f>'将来負担比率（分子）の構造'!K$42</f>
        <v>1</v>
      </c>
      <c r="I65" s="135"/>
      <c r="J65" s="135"/>
      <c r="K65" s="135">
        <f>'将来負担比率（分子）の構造'!L$42</f>
        <v>1</v>
      </c>
      <c r="L65" s="135"/>
      <c r="M65" s="135"/>
      <c r="N65" s="135">
        <f>'将来負担比率（分子）の構造'!M$42</f>
        <v>0</v>
      </c>
      <c r="O65" s="135"/>
      <c r="P65" s="135"/>
    </row>
    <row r="66" spans="1:16" x14ac:dyDescent="0.15">
      <c r="A66" s="135" t="s">
        <v>25</v>
      </c>
      <c r="B66" s="135">
        <f>'将来負担比率（分子）の構造'!I$41</f>
        <v>6127</v>
      </c>
      <c r="C66" s="135"/>
      <c r="D66" s="135"/>
      <c r="E66" s="135">
        <f>'将来負担比率（分子）の構造'!J$41</f>
        <v>5904</v>
      </c>
      <c r="F66" s="135"/>
      <c r="G66" s="135"/>
      <c r="H66" s="135">
        <f>'将来負担比率（分子）の構造'!K$41</f>
        <v>5698</v>
      </c>
      <c r="I66" s="135"/>
      <c r="J66" s="135"/>
      <c r="K66" s="135">
        <f>'将来負担比率（分子）の構造'!L$41</f>
        <v>5145</v>
      </c>
      <c r="L66" s="135"/>
      <c r="M66" s="135"/>
      <c r="N66" s="135">
        <f>'将来負担比率（分子）の構造'!M$41</f>
        <v>4898</v>
      </c>
      <c r="O66" s="135"/>
      <c r="P66" s="135"/>
    </row>
    <row r="67" spans="1:16" x14ac:dyDescent="0.15">
      <c r="A67" s="135" t="s">
        <v>63</v>
      </c>
      <c r="B67" s="135" t="e">
        <f>NA()</f>
        <v>#N/A</v>
      </c>
      <c r="C67" s="135">
        <f>IF(ISNUMBER('将来負担比率（分子）の構造'!I$52), IF('将来負担比率（分子）の構造'!I$52 &lt; 0, 0, '将来負担比率（分子）の構造'!I$52), NA())</f>
        <v>3715</v>
      </c>
      <c r="D67" s="135" t="e">
        <f>NA()</f>
        <v>#N/A</v>
      </c>
      <c r="E67" s="135" t="e">
        <f>NA()</f>
        <v>#N/A</v>
      </c>
      <c r="F67" s="135">
        <f>IF(ISNUMBER('将来負担比率（分子）の構造'!J$52), IF('将来負担比率（分子）の構造'!J$52 &lt; 0, 0, '将来負担比率（分子）の構造'!J$52), NA())</f>
        <v>3425</v>
      </c>
      <c r="G67" s="135" t="e">
        <f>NA()</f>
        <v>#N/A</v>
      </c>
      <c r="H67" s="135" t="e">
        <f>NA()</f>
        <v>#N/A</v>
      </c>
      <c r="I67" s="135">
        <f>IF(ISNUMBER('将来負担比率（分子）の構造'!K$52), IF('将来負担比率（分子）の構造'!K$52 &lt; 0, 0, '将来負担比率（分子）の構造'!K$52), NA())</f>
        <v>2714</v>
      </c>
      <c r="J67" s="135" t="e">
        <f>NA()</f>
        <v>#N/A</v>
      </c>
      <c r="K67" s="135" t="e">
        <f>NA()</f>
        <v>#N/A</v>
      </c>
      <c r="L67" s="135">
        <f>IF(ISNUMBER('将来負担比率（分子）の構造'!L$52), IF('将来負担比率（分子）の構造'!L$52 &lt; 0, 0, '将来負担比率（分子）の構造'!L$52), NA())</f>
        <v>2116</v>
      </c>
      <c r="M67" s="135" t="e">
        <f>NA()</f>
        <v>#N/A</v>
      </c>
      <c r="N67" s="135" t="e">
        <f>NA()</f>
        <v>#N/A</v>
      </c>
      <c r="O67" s="135">
        <f>IF(ISNUMBER('将来負担比率（分子）の構造'!M$52), IF('将来負担比率（分子）の構造'!M$52 &lt; 0, 0, '将来負担比率（分子）の構造'!M$52), NA())</f>
        <v>1359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R33" sqref="R33:Y33"/>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1757948</v>
      </c>
      <c r="S5" s="637"/>
      <c r="T5" s="637"/>
      <c r="U5" s="637"/>
      <c r="V5" s="637"/>
      <c r="W5" s="637"/>
      <c r="X5" s="637"/>
      <c r="Y5" s="684"/>
      <c r="Z5" s="697">
        <v>28.7</v>
      </c>
      <c r="AA5" s="697"/>
      <c r="AB5" s="697"/>
      <c r="AC5" s="697"/>
      <c r="AD5" s="698">
        <v>1757948</v>
      </c>
      <c r="AE5" s="698"/>
      <c r="AF5" s="698"/>
      <c r="AG5" s="698"/>
      <c r="AH5" s="698"/>
      <c r="AI5" s="698"/>
      <c r="AJ5" s="698"/>
      <c r="AK5" s="698"/>
      <c r="AL5" s="685">
        <v>46.3</v>
      </c>
      <c r="AM5" s="654"/>
      <c r="AN5" s="654"/>
      <c r="AO5" s="686"/>
      <c r="AP5" s="673" t="s">
        <v>208</v>
      </c>
      <c r="AQ5" s="674"/>
      <c r="AR5" s="674"/>
      <c r="AS5" s="674"/>
      <c r="AT5" s="674"/>
      <c r="AU5" s="674"/>
      <c r="AV5" s="674"/>
      <c r="AW5" s="674"/>
      <c r="AX5" s="674"/>
      <c r="AY5" s="674"/>
      <c r="AZ5" s="674"/>
      <c r="BA5" s="674"/>
      <c r="BB5" s="674"/>
      <c r="BC5" s="674"/>
      <c r="BD5" s="674"/>
      <c r="BE5" s="674"/>
      <c r="BF5" s="675"/>
      <c r="BG5" s="586">
        <v>1717056</v>
      </c>
      <c r="BH5" s="587"/>
      <c r="BI5" s="587"/>
      <c r="BJ5" s="587"/>
      <c r="BK5" s="587"/>
      <c r="BL5" s="587"/>
      <c r="BM5" s="587"/>
      <c r="BN5" s="588"/>
      <c r="BO5" s="639">
        <v>97.7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78938</v>
      </c>
      <c r="S6" s="587"/>
      <c r="T6" s="587"/>
      <c r="U6" s="587"/>
      <c r="V6" s="587"/>
      <c r="W6" s="587"/>
      <c r="X6" s="587"/>
      <c r="Y6" s="588"/>
      <c r="Z6" s="639">
        <v>1.3</v>
      </c>
      <c r="AA6" s="639"/>
      <c r="AB6" s="639"/>
      <c r="AC6" s="639"/>
      <c r="AD6" s="640">
        <v>78938</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1717056</v>
      </c>
      <c r="BH6" s="587"/>
      <c r="BI6" s="587"/>
      <c r="BJ6" s="587"/>
      <c r="BK6" s="587"/>
      <c r="BL6" s="587"/>
      <c r="BM6" s="587"/>
      <c r="BN6" s="588"/>
      <c r="BO6" s="639">
        <v>97.7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114995</v>
      </c>
      <c r="CS6" s="587"/>
      <c r="CT6" s="587"/>
      <c r="CU6" s="587"/>
      <c r="CV6" s="587"/>
      <c r="CW6" s="587"/>
      <c r="CX6" s="587"/>
      <c r="CY6" s="588"/>
      <c r="CZ6" s="639">
        <v>2</v>
      </c>
      <c r="DA6" s="639"/>
      <c r="DB6" s="639"/>
      <c r="DC6" s="639"/>
      <c r="DD6" s="592" t="s">
        <v>209</v>
      </c>
      <c r="DE6" s="587"/>
      <c r="DF6" s="587"/>
      <c r="DG6" s="587"/>
      <c r="DH6" s="587"/>
      <c r="DI6" s="587"/>
      <c r="DJ6" s="587"/>
      <c r="DK6" s="587"/>
      <c r="DL6" s="587"/>
      <c r="DM6" s="587"/>
      <c r="DN6" s="587"/>
      <c r="DO6" s="587"/>
      <c r="DP6" s="588"/>
      <c r="DQ6" s="592">
        <v>114995</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2072</v>
      </c>
      <c r="S7" s="587"/>
      <c r="T7" s="587"/>
      <c r="U7" s="587"/>
      <c r="V7" s="587"/>
      <c r="W7" s="587"/>
      <c r="X7" s="587"/>
      <c r="Y7" s="588"/>
      <c r="Z7" s="639">
        <v>0</v>
      </c>
      <c r="AA7" s="639"/>
      <c r="AB7" s="639"/>
      <c r="AC7" s="639"/>
      <c r="AD7" s="640">
        <v>2072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499937</v>
      </c>
      <c r="BH7" s="587"/>
      <c r="BI7" s="587"/>
      <c r="BJ7" s="587"/>
      <c r="BK7" s="587"/>
      <c r="BL7" s="587"/>
      <c r="BM7" s="587"/>
      <c r="BN7" s="588"/>
      <c r="BO7" s="639">
        <v>28.4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942819</v>
      </c>
      <c r="CS7" s="587"/>
      <c r="CT7" s="587"/>
      <c r="CU7" s="587"/>
      <c r="CV7" s="587"/>
      <c r="CW7" s="587"/>
      <c r="CX7" s="587"/>
      <c r="CY7" s="588"/>
      <c r="CZ7" s="639">
        <v>16</v>
      </c>
      <c r="DA7" s="639"/>
      <c r="DB7" s="639"/>
      <c r="DC7" s="639"/>
      <c r="DD7" s="592">
        <v>7595</v>
      </c>
      <c r="DE7" s="587"/>
      <c r="DF7" s="587"/>
      <c r="DG7" s="587"/>
      <c r="DH7" s="587"/>
      <c r="DI7" s="587"/>
      <c r="DJ7" s="587"/>
      <c r="DK7" s="587"/>
      <c r="DL7" s="587"/>
      <c r="DM7" s="587"/>
      <c r="DN7" s="587"/>
      <c r="DO7" s="587"/>
      <c r="DP7" s="588"/>
      <c r="DQ7" s="592">
        <v>880521</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2516</v>
      </c>
      <c r="S8" s="587"/>
      <c r="T8" s="587"/>
      <c r="U8" s="587"/>
      <c r="V8" s="587"/>
      <c r="W8" s="587"/>
      <c r="X8" s="587"/>
      <c r="Y8" s="588"/>
      <c r="Z8" s="639">
        <v>0</v>
      </c>
      <c r="AA8" s="639"/>
      <c r="AB8" s="639"/>
      <c r="AC8" s="639"/>
      <c r="AD8" s="640">
        <v>2516</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22767</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1311569</v>
      </c>
      <c r="CS8" s="587"/>
      <c r="CT8" s="587"/>
      <c r="CU8" s="587"/>
      <c r="CV8" s="587"/>
      <c r="CW8" s="587"/>
      <c r="CX8" s="587"/>
      <c r="CY8" s="588"/>
      <c r="CZ8" s="639">
        <v>22.2</v>
      </c>
      <c r="DA8" s="639"/>
      <c r="DB8" s="639"/>
      <c r="DC8" s="639"/>
      <c r="DD8" s="592">
        <v>22062</v>
      </c>
      <c r="DE8" s="587"/>
      <c r="DF8" s="587"/>
      <c r="DG8" s="587"/>
      <c r="DH8" s="587"/>
      <c r="DI8" s="587"/>
      <c r="DJ8" s="587"/>
      <c r="DK8" s="587"/>
      <c r="DL8" s="587"/>
      <c r="DM8" s="587"/>
      <c r="DN8" s="587"/>
      <c r="DO8" s="587"/>
      <c r="DP8" s="588"/>
      <c r="DQ8" s="592">
        <v>806854</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3634</v>
      </c>
      <c r="S9" s="587"/>
      <c r="T9" s="587"/>
      <c r="U9" s="587"/>
      <c r="V9" s="587"/>
      <c r="W9" s="587"/>
      <c r="X9" s="587"/>
      <c r="Y9" s="588"/>
      <c r="Z9" s="639">
        <v>0.1</v>
      </c>
      <c r="AA9" s="639"/>
      <c r="AB9" s="639"/>
      <c r="AC9" s="639"/>
      <c r="AD9" s="640">
        <v>3634</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363631</v>
      </c>
      <c r="BH9" s="587"/>
      <c r="BI9" s="587"/>
      <c r="BJ9" s="587"/>
      <c r="BK9" s="587"/>
      <c r="BL9" s="587"/>
      <c r="BM9" s="587"/>
      <c r="BN9" s="588"/>
      <c r="BO9" s="639">
        <v>20.7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679859</v>
      </c>
      <c r="CS9" s="587"/>
      <c r="CT9" s="587"/>
      <c r="CU9" s="587"/>
      <c r="CV9" s="587"/>
      <c r="CW9" s="587"/>
      <c r="CX9" s="587"/>
      <c r="CY9" s="588"/>
      <c r="CZ9" s="639">
        <v>11.5</v>
      </c>
      <c r="DA9" s="639"/>
      <c r="DB9" s="639"/>
      <c r="DC9" s="639"/>
      <c r="DD9" s="592">
        <v>19662</v>
      </c>
      <c r="DE9" s="587"/>
      <c r="DF9" s="587"/>
      <c r="DG9" s="587"/>
      <c r="DH9" s="587"/>
      <c r="DI9" s="587"/>
      <c r="DJ9" s="587"/>
      <c r="DK9" s="587"/>
      <c r="DL9" s="587"/>
      <c r="DM9" s="587"/>
      <c r="DN9" s="587"/>
      <c r="DO9" s="587"/>
      <c r="DP9" s="588"/>
      <c r="DQ9" s="592">
        <v>650820</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123945</v>
      </c>
      <c r="S10" s="587"/>
      <c r="T10" s="587"/>
      <c r="U10" s="587"/>
      <c r="V10" s="587"/>
      <c r="W10" s="587"/>
      <c r="X10" s="587"/>
      <c r="Y10" s="588"/>
      <c r="Z10" s="639">
        <v>2</v>
      </c>
      <c r="AA10" s="639"/>
      <c r="AB10" s="639"/>
      <c r="AC10" s="639"/>
      <c r="AD10" s="640">
        <v>123945</v>
      </c>
      <c r="AE10" s="640"/>
      <c r="AF10" s="640"/>
      <c r="AG10" s="640"/>
      <c r="AH10" s="640"/>
      <c r="AI10" s="640"/>
      <c r="AJ10" s="640"/>
      <c r="AK10" s="640"/>
      <c r="AL10" s="609">
        <v>3.3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39278</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76797</v>
      </c>
      <c r="CS10" s="587"/>
      <c r="CT10" s="587"/>
      <c r="CU10" s="587"/>
      <c r="CV10" s="587"/>
      <c r="CW10" s="587"/>
      <c r="CX10" s="587"/>
      <c r="CY10" s="588"/>
      <c r="CZ10" s="639">
        <v>1.3</v>
      </c>
      <c r="DA10" s="639"/>
      <c r="DB10" s="639"/>
      <c r="DC10" s="639"/>
      <c r="DD10" s="592" t="s">
        <v>112</v>
      </c>
      <c r="DE10" s="587"/>
      <c r="DF10" s="587"/>
      <c r="DG10" s="587"/>
      <c r="DH10" s="587"/>
      <c r="DI10" s="587"/>
      <c r="DJ10" s="587"/>
      <c r="DK10" s="587"/>
      <c r="DL10" s="587"/>
      <c r="DM10" s="587"/>
      <c r="DN10" s="587"/>
      <c r="DO10" s="587"/>
      <c r="DP10" s="588"/>
      <c r="DQ10" s="592">
        <v>3398</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10682</v>
      </c>
      <c r="S11" s="587"/>
      <c r="T11" s="587"/>
      <c r="U11" s="587"/>
      <c r="V11" s="587"/>
      <c r="W11" s="587"/>
      <c r="X11" s="587"/>
      <c r="Y11" s="588"/>
      <c r="Z11" s="639">
        <v>0.2</v>
      </c>
      <c r="AA11" s="639"/>
      <c r="AB11" s="639"/>
      <c r="AC11" s="639"/>
      <c r="AD11" s="640">
        <v>10682</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74261</v>
      </c>
      <c r="BH11" s="587"/>
      <c r="BI11" s="587"/>
      <c r="BJ11" s="587"/>
      <c r="BK11" s="587"/>
      <c r="BL11" s="587"/>
      <c r="BM11" s="587"/>
      <c r="BN11" s="588"/>
      <c r="BO11" s="639">
        <v>4.2</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303156</v>
      </c>
      <c r="CS11" s="587"/>
      <c r="CT11" s="587"/>
      <c r="CU11" s="587"/>
      <c r="CV11" s="587"/>
      <c r="CW11" s="587"/>
      <c r="CX11" s="587"/>
      <c r="CY11" s="588"/>
      <c r="CZ11" s="639">
        <v>5.0999999999999996</v>
      </c>
      <c r="DA11" s="639"/>
      <c r="DB11" s="639"/>
      <c r="DC11" s="639"/>
      <c r="DD11" s="592">
        <v>137565</v>
      </c>
      <c r="DE11" s="587"/>
      <c r="DF11" s="587"/>
      <c r="DG11" s="587"/>
      <c r="DH11" s="587"/>
      <c r="DI11" s="587"/>
      <c r="DJ11" s="587"/>
      <c r="DK11" s="587"/>
      <c r="DL11" s="587"/>
      <c r="DM11" s="587"/>
      <c r="DN11" s="587"/>
      <c r="DO11" s="587"/>
      <c r="DP11" s="588"/>
      <c r="DQ11" s="592">
        <v>147334</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1065315</v>
      </c>
      <c r="BH12" s="587"/>
      <c r="BI12" s="587"/>
      <c r="BJ12" s="587"/>
      <c r="BK12" s="587"/>
      <c r="BL12" s="587"/>
      <c r="BM12" s="587"/>
      <c r="BN12" s="588"/>
      <c r="BO12" s="639">
        <v>60.6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134642</v>
      </c>
      <c r="CS12" s="587"/>
      <c r="CT12" s="587"/>
      <c r="CU12" s="587"/>
      <c r="CV12" s="587"/>
      <c r="CW12" s="587"/>
      <c r="CX12" s="587"/>
      <c r="CY12" s="588"/>
      <c r="CZ12" s="639">
        <v>2.2999999999999998</v>
      </c>
      <c r="DA12" s="639"/>
      <c r="DB12" s="639"/>
      <c r="DC12" s="639"/>
      <c r="DD12" s="592">
        <v>438</v>
      </c>
      <c r="DE12" s="587"/>
      <c r="DF12" s="587"/>
      <c r="DG12" s="587"/>
      <c r="DH12" s="587"/>
      <c r="DI12" s="587"/>
      <c r="DJ12" s="587"/>
      <c r="DK12" s="587"/>
      <c r="DL12" s="587"/>
      <c r="DM12" s="587"/>
      <c r="DN12" s="587"/>
      <c r="DO12" s="587"/>
      <c r="DP12" s="588"/>
      <c r="DQ12" s="592">
        <v>100782</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30502</v>
      </c>
      <c r="S13" s="587"/>
      <c r="T13" s="587"/>
      <c r="U13" s="587"/>
      <c r="V13" s="587"/>
      <c r="W13" s="587"/>
      <c r="X13" s="587"/>
      <c r="Y13" s="588"/>
      <c r="Z13" s="639">
        <v>0.5</v>
      </c>
      <c r="AA13" s="639"/>
      <c r="AB13" s="639"/>
      <c r="AC13" s="639"/>
      <c r="AD13" s="640">
        <v>30502</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1061513</v>
      </c>
      <c r="BH13" s="587"/>
      <c r="BI13" s="587"/>
      <c r="BJ13" s="587"/>
      <c r="BK13" s="587"/>
      <c r="BL13" s="587"/>
      <c r="BM13" s="587"/>
      <c r="BN13" s="588"/>
      <c r="BO13" s="639">
        <v>60.4</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459952</v>
      </c>
      <c r="CS13" s="587"/>
      <c r="CT13" s="587"/>
      <c r="CU13" s="587"/>
      <c r="CV13" s="587"/>
      <c r="CW13" s="587"/>
      <c r="CX13" s="587"/>
      <c r="CY13" s="588"/>
      <c r="CZ13" s="639">
        <v>7.8</v>
      </c>
      <c r="DA13" s="639"/>
      <c r="DB13" s="639"/>
      <c r="DC13" s="639"/>
      <c r="DD13" s="592">
        <v>132504</v>
      </c>
      <c r="DE13" s="587"/>
      <c r="DF13" s="587"/>
      <c r="DG13" s="587"/>
      <c r="DH13" s="587"/>
      <c r="DI13" s="587"/>
      <c r="DJ13" s="587"/>
      <c r="DK13" s="587"/>
      <c r="DL13" s="587"/>
      <c r="DM13" s="587"/>
      <c r="DN13" s="587"/>
      <c r="DO13" s="587"/>
      <c r="DP13" s="588"/>
      <c r="DQ13" s="592">
        <v>327753</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35427</v>
      </c>
      <c r="BH14" s="587"/>
      <c r="BI14" s="587"/>
      <c r="BJ14" s="587"/>
      <c r="BK14" s="587"/>
      <c r="BL14" s="587"/>
      <c r="BM14" s="587"/>
      <c r="BN14" s="588"/>
      <c r="BO14" s="639">
        <v>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241851</v>
      </c>
      <c r="CS14" s="587"/>
      <c r="CT14" s="587"/>
      <c r="CU14" s="587"/>
      <c r="CV14" s="587"/>
      <c r="CW14" s="587"/>
      <c r="CX14" s="587"/>
      <c r="CY14" s="588"/>
      <c r="CZ14" s="639">
        <v>4.0999999999999996</v>
      </c>
      <c r="DA14" s="639"/>
      <c r="DB14" s="639"/>
      <c r="DC14" s="639"/>
      <c r="DD14" s="592">
        <v>35889</v>
      </c>
      <c r="DE14" s="587"/>
      <c r="DF14" s="587"/>
      <c r="DG14" s="587"/>
      <c r="DH14" s="587"/>
      <c r="DI14" s="587"/>
      <c r="DJ14" s="587"/>
      <c r="DK14" s="587"/>
      <c r="DL14" s="587"/>
      <c r="DM14" s="587"/>
      <c r="DN14" s="587"/>
      <c r="DO14" s="587"/>
      <c r="DP14" s="588"/>
      <c r="DQ14" s="592">
        <v>205412</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2835</v>
      </c>
      <c r="S15" s="587"/>
      <c r="T15" s="587"/>
      <c r="U15" s="587"/>
      <c r="V15" s="587"/>
      <c r="W15" s="587"/>
      <c r="X15" s="587"/>
      <c r="Y15" s="588"/>
      <c r="Z15" s="639">
        <v>0</v>
      </c>
      <c r="AA15" s="639"/>
      <c r="AB15" s="639"/>
      <c r="AC15" s="639"/>
      <c r="AD15" s="640">
        <v>2835</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116377</v>
      </c>
      <c r="BH15" s="587"/>
      <c r="BI15" s="587"/>
      <c r="BJ15" s="587"/>
      <c r="BK15" s="587"/>
      <c r="BL15" s="587"/>
      <c r="BM15" s="587"/>
      <c r="BN15" s="588"/>
      <c r="BO15" s="639">
        <v>6.6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703531</v>
      </c>
      <c r="CS15" s="587"/>
      <c r="CT15" s="587"/>
      <c r="CU15" s="587"/>
      <c r="CV15" s="587"/>
      <c r="CW15" s="587"/>
      <c r="CX15" s="587"/>
      <c r="CY15" s="588"/>
      <c r="CZ15" s="639">
        <v>11.9</v>
      </c>
      <c r="DA15" s="639"/>
      <c r="DB15" s="639"/>
      <c r="DC15" s="639"/>
      <c r="DD15" s="592">
        <v>43974</v>
      </c>
      <c r="DE15" s="587"/>
      <c r="DF15" s="587"/>
      <c r="DG15" s="587"/>
      <c r="DH15" s="587"/>
      <c r="DI15" s="587"/>
      <c r="DJ15" s="587"/>
      <c r="DK15" s="587"/>
      <c r="DL15" s="587"/>
      <c r="DM15" s="587"/>
      <c r="DN15" s="587"/>
      <c r="DO15" s="587"/>
      <c r="DP15" s="588"/>
      <c r="DQ15" s="592">
        <v>602746</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2048468</v>
      </c>
      <c r="S16" s="587"/>
      <c r="T16" s="587"/>
      <c r="U16" s="587"/>
      <c r="V16" s="587"/>
      <c r="W16" s="587"/>
      <c r="X16" s="587"/>
      <c r="Y16" s="588"/>
      <c r="Z16" s="639">
        <v>33.4</v>
      </c>
      <c r="AA16" s="639"/>
      <c r="AB16" s="639"/>
      <c r="AC16" s="639"/>
      <c r="AD16" s="640">
        <v>1770257</v>
      </c>
      <c r="AE16" s="640"/>
      <c r="AF16" s="640"/>
      <c r="AG16" s="640"/>
      <c r="AH16" s="640"/>
      <c r="AI16" s="640"/>
      <c r="AJ16" s="640"/>
      <c r="AK16" s="640"/>
      <c r="AL16" s="609">
        <v>46.7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322001</v>
      </c>
      <c r="CS16" s="587"/>
      <c r="CT16" s="587"/>
      <c r="CU16" s="587"/>
      <c r="CV16" s="587"/>
      <c r="CW16" s="587"/>
      <c r="CX16" s="587"/>
      <c r="CY16" s="588"/>
      <c r="CZ16" s="639">
        <v>5.5</v>
      </c>
      <c r="DA16" s="639"/>
      <c r="DB16" s="639"/>
      <c r="DC16" s="639"/>
      <c r="DD16" s="592" t="s">
        <v>112</v>
      </c>
      <c r="DE16" s="587"/>
      <c r="DF16" s="587"/>
      <c r="DG16" s="587"/>
      <c r="DH16" s="587"/>
      <c r="DI16" s="587"/>
      <c r="DJ16" s="587"/>
      <c r="DK16" s="587"/>
      <c r="DL16" s="587"/>
      <c r="DM16" s="587"/>
      <c r="DN16" s="587"/>
      <c r="DO16" s="587"/>
      <c r="DP16" s="588"/>
      <c r="DQ16" s="592">
        <v>22281</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1770257</v>
      </c>
      <c r="S17" s="587"/>
      <c r="T17" s="587"/>
      <c r="U17" s="587"/>
      <c r="V17" s="587"/>
      <c r="W17" s="587"/>
      <c r="X17" s="587"/>
      <c r="Y17" s="588"/>
      <c r="Z17" s="639">
        <v>28.9</v>
      </c>
      <c r="AA17" s="639"/>
      <c r="AB17" s="639"/>
      <c r="AC17" s="639"/>
      <c r="AD17" s="640">
        <v>1770257</v>
      </c>
      <c r="AE17" s="640"/>
      <c r="AF17" s="640"/>
      <c r="AG17" s="640"/>
      <c r="AH17" s="640"/>
      <c r="AI17" s="640"/>
      <c r="AJ17" s="640"/>
      <c r="AK17" s="640"/>
      <c r="AL17" s="609">
        <v>46.7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604860</v>
      </c>
      <c r="CS17" s="587"/>
      <c r="CT17" s="587"/>
      <c r="CU17" s="587"/>
      <c r="CV17" s="587"/>
      <c r="CW17" s="587"/>
      <c r="CX17" s="587"/>
      <c r="CY17" s="588"/>
      <c r="CZ17" s="639">
        <v>10.3</v>
      </c>
      <c r="DA17" s="639"/>
      <c r="DB17" s="639"/>
      <c r="DC17" s="639"/>
      <c r="DD17" s="592" t="s">
        <v>112</v>
      </c>
      <c r="DE17" s="587"/>
      <c r="DF17" s="587"/>
      <c r="DG17" s="587"/>
      <c r="DH17" s="587"/>
      <c r="DI17" s="587"/>
      <c r="DJ17" s="587"/>
      <c r="DK17" s="587"/>
      <c r="DL17" s="587"/>
      <c r="DM17" s="587"/>
      <c r="DN17" s="587"/>
      <c r="DO17" s="587"/>
      <c r="DP17" s="588"/>
      <c r="DQ17" s="592">
        <v>595761</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223061</v>
      </c>
      <c r="S18" s="587"/>
      <c r="T18" s="587"/>
      <c r="U18" s="587"/>
      <c r="V18" s="587"/>
      <c r="W18" s="587"/>
      <c r="X18" s="587"/>
      <c r="Y18" s="588"/>
      <c r="Z18" s="639">
        <v>3.6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55150</v>
      </c>
      <c r="S19" s="587"/>
      <c r="T19" s="587"/>
      <c r="U19" s="587"/>
      <c r="V19" s="587"/>
      <c r="W19" s="587"/>
      <c r="X19" s="587"/>
      <c r="Y19" s="588"/>
      <c r="Z19" s="639">
        <v>0.9</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40892</v>
      </c>
      <c r="BH19" s="587"/>
      <c r="BI19" s="587"/>
      <c r="BJ19" s="587"/>
      <c r="BK19" s="587"/>
      <c r="BL19" s="587"/>
      <c r="BM19" s="587"/>
      <c r="BN19" s="588"/>
      <c r="BO19" s="639">
        <v>2.2999999999999998</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4061540</v>
      </c>
      <c r="S20" s="587"/>
      <c r="T20" s="587"/>
      <c r="U20" s="587"/>
      <c r="V20" s="587"/>
      <c r="W20" s="587"/>
      <c r="X20" s="587"/>
      <c r="Y20" s="588"/>
      <c r="Z20" s="639">
        <v>66.3</v>
      </c>
      <c r="AA20" s="639"/>
      <c r="AB20" s="639"/>
      <c r="AC20" s="639"/>
      <c r="AD20" s="640">
        <v>3783329</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40892</v>
      </c>
      <c r="BH20" s="587"/>
      <c r="BI20" s="587"/>
      <c r="BJ20" s="587"/>
      <c r="BK20" s="587"/>
      <c r="BL20" s="587"/>
      <c r="BM20" s="587"/>
      <c r="BN20" s="588"/>
      <c r="BO20" s="639">
        <v>2.2999999999999998</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5896032</v>
      </c>
      <c r="CS20" s="587"/>
      <c r="CT20" s="587"/>
      <c r="CU20" s="587"/>
      <c r="CV20" s="587"/>
      <c r="CW20" s="587"/>
      <c r="CX20" s="587"/>
      <c r="CY20" s="588"/>
      <c r="CZ20" s="639">
        <v>100</v>
      </c>
      <c r="DA20" s="639"/>
      <c r="DB20" s="639"/>
      <c r="DC20" s="639"/>
      <c r="DD20" s="592">
        <v>399689</v>
      </c>
      <c r="DE20" s="587"/>
      <c r="DF20" s="587"/>
      <c r="DG20" s="587"/>
      <c r="DH20" s="587"/>
      <c r="DI20" s="587"/>
      <c r="DJ20" s="587"/>
      <c r="DK20" s="587"/>
      <c r="DL20" s="587"/>
      <c r="DM20" s="587"/>
      <c r="DN20" s="587"/>
      <c r="DO20" s="587"/>
      <c r="DP20" s="588"/>
      <c r="DQ20" s="592">
        <v>4458657</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1604</v>
      </c>
      <c r="S21" s="587"/>
      <c r="T21" s="587"/>
      <c r="U21" s="587"/>
      <c r="V21" s="587"/>
      <c r="W21" s="587"/>
      <c r="X21" s="587"/>
      <c r="Y21" s="588"/>
      <c r="Z21" s="639">
        <v>0</v>
      </c>
      <c r="AA21" s="639"/>
      <c r="AB21" s="639"/>
      <c r="AC21" s="639"/>
      <c r="AD21" s="640">
        <v>1604</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40892</v>
      </c>
      <c r="BH21" s="587"/>
      <c r="BI21" s="587"/>
      <c r="BJ21" s="587"/>
      <c r="BK21" s="587"/>
      <c r="BL21" s="587"/>
      <c r="BM21" s="587"/>
      <c r="BN21" s="588"/>
      <c r="BO21" s="639">
        <v>2.2999999999999998</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2059</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120742</v>
      </c>
      <c r="S23" s="587"/>
      <c r="T23" s="587"/>
      <c r="U23" s="587"/>
      <c r="V23" s="587"/>
      <c r="W23" s="587"/>
      <c r="X23" s="587"/>
      <c r="Y23" s="588"/>
      <c r="Z23" s="639">
        <v>2</v>
      </c>
      <c r="AA23" s="639"/>
      <c r="AB23" s="639"/>
      <c r="AC23" s="639"/>
      <c r="AD23" s="640">
        <v>7279</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17434</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2394682</v>
      </c>
      <c r="CS24" s="637"/>
      <c r="CT24" s="637"/>
      <c r="CU24" s="637"/>
      <c r="CV24" s="637"/>
      <c r="CW24" s="637"/>
      <c r="CX24" s="637"/>
      <c r="CY24" s="684"/>
      <c r="CZ24" s="688">
        <v>40.6</v>
      </c>
      <c r="DA24" s="689"/>
      <c r="DB24" s="689"/>
      <c r="DC24" s="690"/>
      <c r="DD24" s="683">
        <v>1968938</v>
      </c>
      <c r="DE24" s="637"/>
      <c r="DF24" s="637"/>
      <c r="DG24" s="637"/>
      <c r="DH24" s="637"/>
      <c r="DI24" s="637"/>
      <c r="DJ24" s="637"/>
      <c r="DK24" s="684"/>
      <c r="DL24" s="683">
        <v>1886868</v>
      </c>
      <c r="DM24" s="637"/>
      <c r="DN24" s="637"/>
      <c r="DO24" s="637"/>
      <c r="DP24" s="637"/>
      <c r="DQ24" s="637"/>
      <c r="DR24" s="637"/>
      <c r="DS24" s="637"/>
      <c r="DT24" s="637"/>
      <c r="DU24" s="637"/>
      <c r="DV24" s="684"/>
      <c r="DW24" s="685">
        <v>47.3</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804665</v>
      </c>
      <c r="S25" s="587"/>
      <c r="T25" s="587"/>
      <c r="U25" s="587"/>
      <c r="V25" s="587"/>
      <c r="W25" s="587"/>
      <c r="X25" s="587"/>
      <c r="Y25" s="588"/>
      <c r="Z25" s="639">
        <v>13.1</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1220613</v>
      </c>
      <c r="CS25" s="605"/>
      <c r="CT25" s="605"/>
      <c r="CU25" s="605"/>
      <c r="CV25" s="605"/>
      <c r="CW25" s="605"/>
      <c r="CX25" s="605"/>
      <c r="CY25" s="606"/>
      <c r="CZ25" s="589">
        <v>20.7</v>
      </c>
      <c r="DA25" s="607"/>
      <c r="DB25" s="607"/>
      <c r="DC25" s="608"/>
      <c r="DD25" s="592">
        <v>1159618</v>
      </c>
      <c r="DE25" s="605"/>
      <c r="DF25" s="605"/>
      <c r="DG25" s="605"/>
      <c r="DH25" s="605"/>
      <c r="DI25" s="605"/>
      <c r="DJ25" s="605"/>
      <c r="DK25" s="606"/>
      <c r="DL25" s="592">
        <v>1147439</v>
      </c>
      <c r="DM25" s="605"/>
      <c r="DN25" s="605"/>
      <c r="DO25" s="605"/>
      <c r="DP25" s="605"/>
      <c r="DQ25" s="605"/>
      <c r="DR25" s="605"/>
      <c r="DS25" s="605"/>
      <c r="DT25" s="605"/>
      <c r="DU25" s="605"/>
      <c r="DV25" s="606"/>
      <c r="DW25" s="609">
        <v>28.7</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748557</v>
      </c>
      <c r="CS26" s="587"/>
      <c r="CT26" s="587"/>
      <c r="CU26" s="587"/>
      <c r="CV26" s="587"/>
      <c r="CW26" s="587"/>
      <c r="CX26" s="587"/>
      <c r="CY26" s="588"/>
      <c r="CZ26" s="589">
        <v>12.7</v>
      </c>
      <c r="DA26" s="607"/>
      <c r="DB26" s="607"/>
      <c r="DC26" s="608"/>
      <c r="DD26" s="592">
        <v>693676</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429692</v>
      </c>
      <c r="S27" s="587"/>
      <c r="T27" s="587"/>
      <c r="U27" s="587"/>
      <c r="V27" s="587"/>
      <c r="W27" s="587"/>
      <c r="X27" s="587"/>
      <c r="Y27" s="588"/>
      <c r="Z27" s="639">
        <v>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1757948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569209</v>
      </c>
      <c r="CS27" s="605"/>
      <c r="CT27" s="605"/>
      <c r="CU27" s="605"/>
      <c r="CV27" s="605"/>
      <c r="CW27" s="605"/>
      <c r="CX27" s="605"/>
      <c r="CY27" s="606"/>
      <c r="CZ27" s="589">
        <v>9.6999999999999993</v>
      </c>
      <c r="DA27" s="607"/>
      <c r="DB27" s="607"/>
      <c r="DC27" s="608"/>
      <c r="DD27" s="592">
        <v>213559</v>
      </c>
      <c r="DE27" s="605"/>
      <c r="DF27" s="605"/>
      <c r="DG27" s="605"/>
      <c r="DH27" s="605"/>
      <c r="DI27" s="605"/>
      <c r="DJ27" s="605"/>
      <c r="DK27" s="606"/>
      <c r="DL27" s="592">
        <v>198048</v>
      </c>
      <c r="DM27" s="605"/>
      <c r="DN27" s="605"/>
      <c r="DO27" s="605"/>
      <c r="DP27" s="605"/>
      <c r="DQ27" s="605"/>
      <c r="DR27" s="605"/>
      <c r="DS27" s="605"/>
      <c r="DT27" s="605"/>
      <c r="DU27" s="605"/>
      <c r="DV27" s="606"/>
      <c r="DW27" s="609">
        <v>5</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2848</v>
      </c>
      <c r="S28" s="587"/>
      <c r="T28" s="587"/>
      <c r="U28" s="587"/>
      <c r="V28" s="587"/>
      <c r="W28" s="587"/>
      <c r="X28" s="587"/>
      <c r="Y28" s="588"/>
      <c r="Z28" s="639">
        <v>0</v>
      </c>
      <c r="AA28" s="639"/>
      <c r="AB28" s="639"/>
      <c r="AC28" s="639"/>
      <c r="AD28" s="640">
        <v>445</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604860</v>
      </c>
      <c r="CS28" s="587"/>
      <c r="CT28" s="587"/>
      <c r="CU28" s="587"/>
      <c r="CV28" s="587"/>
      <c r="CW28" s="587"/>
      <c r="CX28" s="587"/>
      <c r="CY28" s="588"/>
      <c r="CZ28" s="589">
        <v>10.3</v>
      </c>
      <c r="DA28" s="607"/>
      <c r="DB28" s="607"/>
      <c r="DC28" s="608"/>
      <c r="DD28" s="592">
        <v>595761</v>
      </c>
      <c r="DE28" s="587"/>
      <c r="DF28" s="587"/>
      <c r="DG28" s="587"/>
      <c r="DH28" s="587"/>
      <c r="DI28" s="587"/>
      <c r="DJ28" s="587"/>
      <c r="DK28" s="588"/>
      <c r="DL28" s="592">
        <v>541381</v>
      </c>
      <c r="DM28" s="587"/>
      <c r="DN28" s="587"/>
      <c r="DO28" s="587"/>
      <c r="DP28" s="587"/>
      <c r="DQ28" s="587"/>
      <c r="DR28" s="587"/>
      <c r="DS28" s="587"/>
      <c r="DT28" s="587"/>
      <c r="DU28" s="587"/>
      <c r="DV28" s="588"/>
      <c r="DW28" s="609">
        <v>13.6</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4477</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604860</v>
      </c>
      <c r="CS29" s="605"/>
      <c r="CT29" s="605"/>
      <c r="CU29" s="605"/>
      <c r="CV29" s="605"/>
      <c r="CW29" s="605"/>
      <c r="CX29" s="605"/>
      <c r="CY29" s="606"/>
      <c r="CZ29" s="589">
        <v>10.3</v>
      </c>
      <c r="DA29" s="607"/>
      <c r="DB29" s="607"/>
      <c r="DC29" s="608"/>
      <c r="DD29" s="592">
        <v>595761</v>
      </c>
      <c r="DE29" s="605"/>
      <c r="DF29" s="605"/>
      <c r="DG29" s="605"/>
      <c r="DH29" s="605"/>
      <c r="DI29" s="605"/>
      <c r="DJ29" s="605"/>
      <c r="DK29" s="606"/>
      <c r="DL29" s="592">
        <v>541381</v>
      </c>
      <c r="DM29" s="605"/>
      <c r="DN29" s="605"/>
      <c r="DO29" s="605"/>
      <c r="DP29" s="605"/>
      <c r="DQ29" s="605"/>
      <c r="DR29" s="605"/>
      <c r="DS29" s="605"/>
      <c r="DT29" s="605"/>
      <c r="DU29" s="605"/>
      <c r="DV29" s="606"/>
      <c r="DW29" s="609">
        <v>13.6</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179517</v>
      </c>
      <c r="S30" s="587"/>
      <c r="T30" s="587"/>
      <c r="U30" s="587"/>
      <c r="V30" s="587"/>
      <c r="W30" s="587"/>
      <c r="X30" s="587"/>
      <c r="Y30" s="588"/>
      <c r="Z30" s="639">
        <v>2.9</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97.8</v>
      </c>
      <c r="BH30" s="653"/>
      <c r="BI30" s="653"/>
      <c r="BJ30" s="653"/>
      <c r="BK30" s="653"/>
      <c r="BL30" s="653"/>
      <c r="BM30" s="654">
        <v>86.2</v>
      </c>
      <c r="BN30" s="653"/>
      <c r="BO30" s="653"/>
      <c r="BP30" s="653"/>
      <c r="BQ30" s="655"/>
      <c r="BR30" s="652">
        <v>96.6</v>
      </c>
      <c r="BS30" s="653"/>
      <c r="BT30" s="653"/>
      <c r="BU30" s="653"/>
      <c r="BV30" s="653"/>
      <c r="BW30" s="653"/>
      <c r="BX30" s="654">
        <v>81.3</v>
      </c>
      <c r="BY30" s="653"/>
      <c r="BZ30" s="653"/>
      <c r="CA30" s="653"/>
      <c r="CB30" s="655"/>
      <c r="CD30" s="658"/>
      <c r="CE30" s="659"/>
      <c r="CF30" s="623" t="s">
        <v>292</v>
      </c>
      <c r="CG30" s="620"/>
      <c r="CH30" s="620"/>
      <c r="CI30" s="620"/>
      <c r="CJ30" s="620"/>
      <c r="CK30" s="620"/>
      <c r="CL30" s="620"/>
      <c r="CM30" s="620"/>
      <c r="CN30" s="620"/>
      <c r="CO30" s="620"/>
      <c r="CP30" s="620"/>
      <c r="CQ30" s="621"/>
      <c r="CR30" s="586">
        <v>531570</v>
      </c>
      <c r="CS30" s="587"/>
      <c r="CT30" s="587"/>
      <c r="CU30" s="587"/>
      <c r="CV30" s="587"/>
      <c r="CW30" s="587"/>
      <c r="CX30" s="587"/>
      <c r="CY30" s="588"/>
      <c r="CZ30" s="589">
        <v>9</v>
      </c>
      <c r="DA30" s="607"/>
      <c r="DB30" s="607"/>
      <c r="DC30" s="608"/>
      <c r="DD30" s="592">
        <v>522471</v>
      </c>
      <c r="DE30" s="587"/>
      <c r="DF30" s="587"/>
      <c r="DG30" s="587"/>
      <c r="DH30" s="587"/>
      <c r="DI30" s="587"/>
      <c r="DJ30" s="587"/>
      <c r="DK30" s="588"/>
      <c r="DL30" s="592">
        <v>468091</v>
      </c>
      <c r="DM30" s="587"/>
      <c r="DN30" s="587"/>
      <c r="DO30" s="587"/>
      <c r="DP30" s="587"/>
      <c r="DQ30" s="587"/>
      <c r="DR30" s="587"/>
      <c r="DS30" s="587"/>
      <c r="DT30" s="587"/>
      <c r="DU30" s="587"/>
      <c r="DV30" s="588"/>
      <c r="DW30" s="609">
        <v>11.7</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85617</v>
      </c>
      <c r="S31" s="587"/>
      <c r="T31" s="587"/>
      <c r="U31" s="587"/>
      <c r="V31" s="587"/>
      <c r="W31" s="587"/>
      <c r="X31" s="587"/>
      <c r="Y31" s="588"/>
      <c r="Z31" s="639">
        <v>1.4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90.4</v>
      </c>
      <c r="BN31" s="651"/>
      <c r="BO31" s="651"/>
      <c r="BP31" s="651"/>
      <c r="BQ31" s="615"/>
      <c r="BR31" s="650">
        <v>98.4</v>
      </c>
      <c r="BS31" s="605"/>
      <c r="BT31" s="605"/>
      <c r="BU31" s="605"/>
      <c r="BV31" s="605"/>
      <c r="BW31" s="605"/>
      <c r="BX31" s="641">
        <v>89.7</v>
      </c>
      <c r="BY31" s="651"/>
      <c r="BZ31" s="651"/>
      <c r="CA31" s="651"/>
      <c r="CB31" s="615"/>
      <c r="CD31" s="658"/>
      <c r="CE31" s="659"/>
      <c r="CF31" s="623" t="s">
        <v>296</v>
      </c>
      <c r="CG31" s="620"/>
      <c r="CH31" s="620"/>
      <c r="CI31" s="620"/>
      <c r="CJ31" s="620"/>
      <c r="CK31" s="620"/>
      <c r="CL31" s="620"/>
      <c r="CM31" s="620"/>
      <c r="CN31" s="620"/>
      <c r="CO31" s="620"/>
      <c r="CP31" s="620"/>
      <c r="CQ31" s="621"/>
      <c r="CR31" s="586">
        <v>73290</v>
      </c>
      <c r="CS31" s="605"/>
      <c r="CT31" s="605"/>
      <c r="CU31" s="605"/>
      <c r="CV31" s="605"/>
      <c r="CW31" s="605"/>
      <c r="CX31" s="605"/>
      <c r="CY31" s="606"/>
      <c r="CZ31" s="589">
        <v>1.2</v>
      </c>
      <c r="DA31" s="607"/>
      <c r="DB31" s="607"/>
      <c r="DC31" s="608"/>
      <c r="DD31" s="592">
        <v>73290</v>
      </c>
      <c r="DE31" s="605"/>
      <c r="DF31" s="605"/>
      <c r="DG31" s="605"/>
      <c r="DH31" s="605"/>
      <c r="DI31" s="605"/>
      <c r="DJ31" s="605"/>
      <c r="DK31" s="606"/>
      <c r="DL31" s="592">
        <v>73290</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131054</v>
      </c>
      <c r="S32" s="587"/>
      <c r="T32" s="587"/>
      <c r="U32" s="587"/>
      <c r="V32" s="587"/>
      <c r="W32" s="587"/>
      <c r="X32" s="587"/>
      <c r="Y32" s="588"/>
      <c r="Z32" s="639">
        <v>2.1</v>
      </c>
      <c r="AA32" s="639"/>
      <c r="AB32" s="639"/>
      <c r="AC32" s="639"/>
      <c r="AD32" s="640">
        <v>251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97.2</v>
      </c>
      <c r="BH32" s="571"/>
      <c r="BI32" s="571"/>
      <c r="BJ32" s="571"/>
      <c r="BK32" s="571"/>
      <c r="BL32" s="571"/>
      <c r="BM32" s="634">
        <v>82.6</v>
      </c>
      <c r="BN32" s="571"/>
      <c r="BO32" s="571"/>
      <c r="BP32" s="571"/>
      <c r="BQ32" s="628"/>
      <c r="BR32" s="649">
        <v>95.3</v>
      </c>
      <c r="BS32" s="571"/>
      <c r="BT32" s="571"/>
      <c r="BU32" s="571"/>
      <c r="BV32" s="571"/>
      <c r="BW32" s="571"/>
      <c r="BX32" s="634">
        <v>75.599999999999994</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284400</v>
      </c>
      <c r="S33" s="587"/>
      <c r="T33" s="587"/>
      <c r="U33" s="587"/>
      <c r="V33" s="587"/>
      <c r="W33" s="587"/>
      <c r="X33" s="587"/>
      <c r="Y33" s="588"/>
      <c r="Z33" s="639">
        <v>4.5999999999999996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2780536</v>
      </c>
      <c r="CS33" s="605"/>
      <c r="CT33" s="605"/>
      <c r="CU33" s="605"/>
      <c r="CV33" s="605"/>
      <c r="CW33" s="605"/>
      <c r="CX33" s="605"/>
      <c r="CY33" s="606"/>
      <c r="CZ33" s="589">
        <v>47.2</v>
      </c>
      <c r="DA33" s="607"/>
      <c r="DB33" s="607"/>
      <c r="DC33" s="608"/>
      <c r="DD33" s="592">
        <v>2359562</v>
      </c>
      <c r="DE33" s="605"/>
      <c r="DF33" s="605"/>
      <c r="DG33" s="605"/>
      <c r="DH33" s="605"/>
      <c r="DI33" s="605"/>
      <c r="DJ33" s="605"/>
      <c r="DK33" s="606"/>
      <c r="DL33" s="592">
        <v>1717559</v>
      </c>
      <c r="DM33" s="605"/>
      <c r="DN33" s="605"/>
      <c r="DO33" s="605"/>
      <c r="DP33" s="605"/>
      <c r="DQ33" s="605"/>
      <c r="DR33" s="605"/>
      <c r="DS33" s="605"/>
      <c r="DT33" s="605"/>
      <c r="DU33" s="605"/>
      <c r="DV33" s="606"/>
      <c r="DW33" s="609">
        <v>43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948273</v>
      </c>
      <c r="CS34" s="587"/>
      <c r="CT34" s="587"/>
      <c r="CU34" s="587"/>
      <c r="CV34" s="587"/>
      <c r="CW34" s="587"/>
      <c r="CX34" s="587"/>
      <c r="CY34" s="588"/>
      <c r="CZ34" s="589">
        <v>16.100000000000001</v>
      </c>
      <c r="DA34" s="607"/>
      <c r="DB34" s="607"/>
      <c r="DC34" s="608"/>
      <c r="DD34" s="592">
        <v>684887</v>
      </c>
      <c r="DE34" s="587"/>
      <c r="DF34" s="587"/>
      <c r="DG34" s="587"/>
      <c r="DH34" s="587"/>
      <c r="DI34" s="587"/>
      <c r="DJ34" s="587"/>
      <c r="DK34" s="588"/>
      <c r="DL34" s="592">
        <v>463684</v>
      </c>
      <c r="DM34" s="587"/>
      <c r="DN34" s="587"/>
      <c r="DO34" s="587"/>
      <c r="DP34" s="587"/>
      <c r="DQ34" s="587"/>
      <c r="DR34" s="587"/>
      <c r="DS34" s="587"/>
      <c r="DT34" s="587"/>
      <c r="DU34" s="587"/>
      <c r="DV34" s="588"/>
      <c r="DW34" s="609">
        <v>11.6</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200000</v>
      </c>
      <c r="S35" s="587"/>
      <c r="T35" s="587"/>
      <c r="U35" s="587"/>
      <c r="V35" s="587"/>
      <c r="W35" s="587"/>
      <c r="X35" s="587"/>
      <c r="Y35" s="588"/>
      <c r="Z35" s="639">
        <v>3.3</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970059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111459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121411</v>
      </c>
      <c r="CS35" s="605"/>
      <c r="CT35" s="605"/>
      <c r="CU35" s="605"/>
      <c r="CV35" s="605"/>
      <c r="CW35" s="605"/>
      <c r="CX35" s="605"/>
      <c r="CY35" s="606"/>
      <c r="CZ35" s="589">
        <v>2.1</v>
      </c>
      <c r="DA35" s="607"/>
      <c r="DB35" s="607"/>
      <c r="DC35" s="608"/>
      <c r="DD35" s="592">
        <v>110143</v>
      </c>
      <c r="DE35" s="605"/>
      <c r="DF35" s="605"/>
      <c r="DG35" s="605"/>
      <c r="DH35" s="605"/>
      <c r="DI35" s="605"/>
      <c r="DJ35" s="605"/>
      <c r="DK35" s="606"/>
      <c r="DL35" s="592">
        <v>90874</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6125649</v>
      </c>
      <c r="S36" s="627"/>
      <c r="T36" s="627"/>
      <c r="U36" s="627"/>
      <c r="V36" s="627"/>
      <c r="W36" s="627"/>
      <c r="X36" s="627"/>
      <c r="Y36" s="630"/>
      <c r="Z36" s="631">
        <v>100</v>
      </c>
      <c r="AA36" s="631"/>
      <c r="AB36" s="631"/>
      <c r="AC36" s="631"/>
      <c r="AD36" s="632">
        <v>3792908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247837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100455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729110</v>
      </c>
      <c r="CS36" s="587"/>
      <c r="CT36" s="587"/>
      <c r="CU36" s="587"/>
      <c r="CV36" s="587"/>
      <c r="CW36" s="587"/>
      <c r="CX36" s="587"/>
      <c r="CY36" s="588"/>
      <c r="CZ36" s="589">
        <v>12.4</v>
      </c>
      <c r="DA36" s="607"/>
      <c r="DB36" s="607"/>
      <c r="DC36" s="608"/>
      <c r="DD36" s="592">
        <v>686371</v>
      </c>
      <c r="DE36" s="587"/>
      <c r="DF36" s="587"/>
      <c r="DG36" s="587"/>
      <c r="DH36" s="587"/>
      <c r="DI36" s="587"/>
      <c r="DJ36" s="587"/>
      <c r="DK36" s="588"/>
      <c r="DL36" s="592">
        <v>557274</v>
      </c>
      <c r="DM36" s="587"/>
      <c r="DN36" s="587"/>
      <c r="DO36" s="587"/>
      <c r="DP36" s="587"/>
      <c r="DQ36" s="587"/>
      <c r="DR36" s="587"/>
      <c r="DS36" s="587"/>
      <c r="DT36" s="587"/>
      <c r="DU36" s="587"/>
      <c r="DV36" s="588"/>
      <c r="DW36" s="609">
        <v>14</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157974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2028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279622</v>
      </c>
      <c r="CS37" s="605"/>
      <c r="CT37" s="605"/>
      <c r="CU37" s="605"/>
      <c r="CV37" s="605"/>
      <c r="CW37" s="605"/>
      <c r="CX37" s="605"/>
      <c r="CY37" s="606"/>
      <c r="CZ37" s="589">
        <v>4.7</v>
      </c>
      <c r="DA37" s="607"/>
      <c r="DB37" s="607"/>
      <c r="DC37" s="608"/>
      <c r="DD37" s="592">
        <v>279551</v>
      </c>
      <c r="DE37" s="605"/>
      <c r="DF37" s="605"/>
      <c r="DG37" s="605"/>
      <c r="DH37" s="605"/>
      <c r="DI37" s="605"/>
      <c r="DJ37" s="605"/>
      <c r="DK37" s="606"/>
      <c r="DL37" s="592">
        <v>221529</v>
      </c>
      <c r="DM37" s="605"/>
      <c r="DN37" s="605"/>
      <c r="DO37" s="605"/>
      <c r="DP37" s="605"/>
      <c r="DQ37" s="605"/>
      <c r="DR37" s="605"/>
      <c r="DS37" s="605"/>
      <c r="DT37" s="605"/>
      <c r="DU37" s="605"/>
      <c r="DV37" s="606"/>
      <c r="DW37" s="609">
        <v>5.5</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110118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3486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612104</v>
      </c>
      <c r="CS38" s="587"/>
      <c r="CT38" s="587"/>
      <c r="CU38" s="587"/>
      <c r="CV38" s="587"/>
      <c r="CW38" s="587"/>
      <c r="CX38" s="587"/>
      <c r="CY38" s="588"/>
      <c r="CZ38" s="589">
        <v>10.4</v>
      </c>
      <c r="DA38" s="607"/>
      <c r="DB38" s="607"/>
      <c r="DC38" s="608"/>
      <c r="DD38" s="592">
        <v>543853</v>
      </c>
      <c r="DE38" s="587"/>
      <c r="DF38" s="587"/>
      <c r="DG38" s="587"/>
      <c r="DH38" s="587"/>
      <c r="DI38" s="587"/>
      <c r="DJ38" s="587"/>
      <c r="DK38" s="588"/>
      <c r="DL38" s="592">
        <v>525636</v>
      </c>
      <c r="DM38" s="587"/>
      <c r="DN38" s="587"/>
      <c r="DO38" s="587"/>
      <c r="DP38" s="587"/>
      <c r="DQ38" s="587"/>
      <c r="DR38" s="587"/>
      <c r="DS38" s="587"/>
      <c r="DT38" s="587"/>
      <c r="DU38" s="587"/>
      <c r="DV38" s="588"/>
      <c r="DW38" s="609">
        <v>13.2</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111</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229848</v>
      </c>
      <c r="CS39" s="605"/>
      <c r="CT39" s="605"/>
      <c r="CU39" s="605"/>
      <c r="CV39" s="605"/>
      <c r="CW39" s="605"/>
      <c r="CX39" s="605"/>
      <c r="CY39" s="606"/>
      <c r="CZ39" s="589">
        <v>3.9</v>
      </c>
      <c r="DA39" s="607"/>
      <c r="DB39" s="607"/>
      <c r="DC39" s="608"/>
      <c r="DD39" s="592">
        <v>229518</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103640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135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139790</v>
      </c>
      <c r="CS40" s="587"/>
      <c r="CT40" s="587"/>
      <c r="CU40" s="587"/>
      <c r="CV40" s="587"/>
      <c r="CW40" s="587"/>
      <c r="CX40" s="587"/>
      <c r="CY40" s="588"/>
      <c r="CZ40" s="589">
        <v>2.4</v>
      </c>
      <c r="DA40" s="607"/>
      <c r="DB40" s="607"/>
      <c r="DC40" s="608"/>
      <c r="DD40" s="592">
        <v>104790</v>
      </c>
      <c r="DE40" s="587"/>
      <c r="DF40" s="587"/>
      <c r="DG40" s="587"/>
      <c r="DH40" s="587"/>
      <c r="DI40" s="587"/>
      <c r="DJ40" s="587"/>
      <c r="DK40" s="588"/>
      <c r="DL40" s="592">
        <v>80091</v>
      </c>
      <c r="DM40" s="587"/>
      <c r="DN40" s="587"/>
      <c r="DO40" s="587"/>
      <c r="DP40" s="587"/>
      <c r="DQ40" s="587"/>
      <c r="DR40" s="587"/>
      <c r="DS40" s="587"/>
      <c r="DT40" s="587"/>
      <c r="DU40" s="587"/>
      <c r="DV40" s="588"/>
      <c r="DW40" s="609">
        <v>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350490</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720814</v>
      </c>
      <c r="CS42" s="587"/>
      <c r="CT42" s="587"/>
      <c r="CU42" s="587"/>
      <c r="CV42" s="587"/>
      <c r="CW42" s="587"/>
      <c r="CX42" s="587"/>
      <c r="CY42" s="588"/>
      <c r="CZ42" s="589">
        <v>12.2</v>
      </c>
      <c r="DA42" s="590"/>
      <c r="DB42" s="590"/>
      <c r="DC42" s="591"/>
      <c r="DD42" s="592">
        <v>130157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20427</v>
      </c>
      <c r="CS43" s="605"/>
      <c r="CT43" s="605"/>
      <c r="CU43" s="605"/>
      <c r="CV43" s="605"/>
      <c r="CW43" s="605"/>
      <c r="CX43" s="605"/>
      <c r="CY43" s="606"/>
      <c r="CZ43" s="589">
        <v>0.3</v>
      </c>
      <c r="DA43" s="607"/>
      <c r="DB43" s="607"/>
      <c r="DC43" s="608"/>
      <c r="DD43" s="592">
        <v>20427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399689</v>
      </c>
      <c r="CS44" s="587"/>
      <c r="CT44" s="587"/>
      <c r="CU44" s="587"/>
      <c r="CV44" s="587"/>
      <c r="CW44" s="587"/>
      <c r="CX44" s="587"/>
      <c r="CY44" s="588"/>
      <c r="CZ44" s="589">
        <v>6.8</v>
      </c>
      <c r="DA44" s="590"/>
      <c r="DB44" s="590"/>
      <c r="DC44" s="591"/>
      <c r="DD44" s="592">
        <v>108752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228628</v>
      </c>
      <c r="CS45" s="605"/>
      <c r="CT45" s="605"/>
      <c r="CU45" s="605"/>
      <c r="CV45" s="605"/>
      <c r="CW45" s="605"/>
      <c r="CX45" s="605"/>
      <c r="CY45" s="606"/>
      <c r="CZ45" s="589">
        <v>3.9</v>
      </c>
      <c r="DA45" s="607"/>
      <c r="DB45" s="607"/>
      <c r="DC45" s="608"/>
      <c r="DD45" s="592">
        <v>6165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130674</v>
      </c>
      <c r="CS46" s="587"/>
      <c r="CT46" s="587"/>
      <c r="CU46" s="587"/>
      <c r="CV46" s="587"/>
      <c r="CW46" s="587"/>
      <c r="CX46" s="587"/>
      <c r="CY46" s="588"/>
      <c r="CZ46" s="589">
        <v>2.2000000000000002</v>
      </c>
      <c r="DA46" s="590"/>
      <c r="DB46" s="590"/>
      <c r="DC46" s="591"/>
      <c r="DD46" s="592">
        <v>97200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321125</v>
      </c>
      <c r="CS47" s="605"/>
      <c r="CT47" s="605"/>
      <c r="CU47" s="605"/>
      <c r="CV47" s="605"/>
      <c r="CW47" s="605"/>
      <c r="CX47" s="605"/>
      <c r="CY47" s="606"/>
      <c r="CZ47" s="589">
        <v>5.4</v>
      </c>
      <c r="DA47" s="607"/>
      <c r="DB47" s="607"/>
      <c r="DC47" s="608"/>
      <c r="DD47" s="592">
        <v>21405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5896032</v>
      </c>
      <c r="CS49" s="571"/>
      <c r="CT49" s="571"/>
      <c r="CU49" s="571"/>
      <c r="CV49" s="571"/>
      <c r="CW49" s="571"/>
      <c r="CX49" s="571"/>
      <c r="CY49" s="572"/>
      <c r="CZ49" s="573">
        <v>100</v>
      </c>
      <c r="DA49" s="574"/>
      <c r="DB49" s="574"/>
      <c r="DC49" s="575"/>
      <c r="DD49" s="576">
        <v>4458657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60" zoomScaleNormal="60" zoomScaleSheetLayoutView="70" workbookViewId="0">
      <selection activeCell="AA70" sqref="AA70:AE7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345</v>
      </c>
      <c r="DK2" s="1104"/>
      <c r="DL2" s="1104"/>
      <c r="DM2" s="1104"/>
      <c r="DN2" s="1104"/>
      <c r="DO2" s="1105"/>
      <c r="DP2" s="200"/>
      <c r="DQ2" s="1103" t="s">
        <v>346</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347</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6"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1" t="s">
        <v>363</v>
      </c>
      <c r="DH5" s="1092"/>
      <c r="DI5" s="1092"/>
      <c r="DJ5" s="1092"/>
      <c r="DK5" s="1093"/>
      <c r="DL5" s="1091" t="s">
        <v>364</v>
      </c>
      <c r="DM5" s="1092"/>
      <c r="DN5" s="1092"/>
      <c r="DO5" s="1092"/>
      <c r="DP5" s="1093"/>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3" t="s">
        <v>366</v>
      </c>
      <c r="C7" s="1044"/>
      <c r="D7" s="1044"/>
      <c r="E7" s="1044"/>
      <c r="F7" s="1044"/>
      <c r="G7" s="1044"/>
      <c r="H7" s="1044"/>
      <c r="I7" s="1044"/>
      <c r="J7" s="1044"/>
      <c r="K7" s="1044"/>
      <c r="L7" s="1044"/>
      <c r="M7" s="1044"/>
      <c r="N7" s="1044"/>
      <c r="O7" s="1044"/>
      <c r="P7" s="1045"/>
      <c r="Q7" s="1097">
        <v>6126</v>
      </c>
      <c r="R7" s="1098"/>
      <c r="S7" s="1098"/>
      <c r="T7" s="1098"/>
      <c r="U7" s="1098"/>
      <c r="V7" s="1098">
        <v>5896</v>
      </c>
      <c r="W7" s="1098"/>
      <c r="X7" s="1098"/>
      <c r="Y7" s="1098"/>
      <c r="Z7" s="1098"/>
      <c r="AA7" s="1098">
        <v>230</v>
      </c>
      <c r="AB7" s="1098"/>
      <c r="AC7" s="1098"/>
      <c r="AD7" s="1098"/>
      <c r="AE7" s="1099"/>
      <c r="AF7" s="1100">
        <v>216</v>
      </c>
      <c r="AG7" s="1101"/>
      <c r="AH7" s="1101"/>
      <c r="AI7" s="1101"/>
      <c r="AJ7" s="1102"/>
      <c r="AK7" s="1084">
        <v>180</v>
      </c>
      <c r="AL7" s="1085"/>
      <c r="AM7" s="1085"/>
      <c r="AN7" s="1085"/>
      <c r="AO7" s="1085"/>
      <c r="AP7" s="1085">
        <v>4898</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1">
        <f>Q7</f>
        <v>6126</v>
      </c>
      <c r="R23" s="1062"/>
      <c r="S23" s="1062"/>
      <c r="T23" s="1062"/>
      <c r="U23" s="1062"/>
      <c r="V23" s="1062">
        <f>V7</f>
        <v>5896</v>
      </c>
      <c r="W23" s="1062"/>
      <c r="X23" s="1062"/>
      <c r="Y23" s="1062"/>
      <c r="Z23" s="1062"/>
      <c r="AA23" s="1062">
        <f>AA7</f>
        <v>230</v>
      </c>
      <c r="AB23" s="1062"/>
      <c r="AC23" s="1062"/>
      <c r="AD23" s="1062"/>
      <c r="AE23" s="1063"/>
      <c r="AF23" s="1064">
        <v>216</v>
      </c>
      <c r="AG23" s="1062"/>
      <c r="AH23" s="1062"/>
      <c r="AI23" s="1062"/>
      <c r="AJ23" s="1065"/>
      <c r="AK23" s="1066"/>
      <c r="AL23" s="1067"/>
      <c r="AM23" s="1067"/>
      <c r="AN23" s="1067"/>
      <c r="AO23" s="1067"/>
      <c r="AP23" s="1062">
        <f>AP7</f>
        <v>4898</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7" t="s">
        <v>370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6" t="s">
        <v>371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2" t="s">
        <v>375</v>
      </c>
      <c r="AG26" s="1002"/>
      <c r="AH26" s="1002"/>
      <c r="AI26" s="1002"/>
      <c r="AJ26" s="1053"/>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3" t="s">
        <v>380</v>
      </c>
      <c r="C28" s="1044"/>
      <c r="D28" s="1044"/>
      <c r="E28" s="1044"/>
      <c r="F28" s="1044"/>
      <c r="G28" s="1044"/>
      <c r="H28" s="1044"/>
      <c r="I28" s="1044"/>
      <c r="J28" s="1044"/>
      <c r="K28" s="1044"/>
      <c r="L28" s="1044"/>
      <c r="M28" s="1044"/>
      <c r="N28" s="1044"/>
      <c r="O28" s="1044"/>
      <c r="P28" s="1045"/>
      <c r="Q28" s="1046">
        <v>1548</v>
      </c>
      <c r="R28" s="1047"/>
      <c r="S28" s="1047"/>
      <c r="T28" s="1047"/>
      <c r="U28" s="1047"/>
      <c r="V28" s="1047">
        <v>1437</v>
      </c>
      <c r="W28" s="1047"/>
      <c r="X28" s="1047"/>
      <c r="Y28" s="1047"/>
      <c r="Z28" s="1047"/>
      <c r="AA28" s="1047">
        <v>111</v>
      </c>
      <c r="AB28" s="1047"/>
      <c r="AC28" s="1047"/>
      <c r="AD28" s="1047"/>
      <c r="AE28" s="1048"/>
      <c r="AF28" s="1049">
        <v>111</v>
      </c>
      <c r="AG28" s="1047"/>
      <c r="AH28" s="1047"/>
      <c r="AI28" s="1047"/>
      <c r="AJ28" s="1050"/>
      <c r="AK28" s="1051">
        <v>88</v>
      </c>
      <c r="AL28" s="1040"/>
      <c r="AM28" s="1040"/>
      <c r="AN28" s="1040"/>
      <c r="AO28" s="1040"/>
      <c r="AP28" s="1040" t="s">
        <v>477</v>
      </c>
      <c r="AQ28" s="1040"/>
      <c r="AR28" s="1040"/>
      <c r="AS28" s="1040"/>
      <c r="AT28" s="1040"/>
      <c r="AU28" s="1040" t="s">
        <v>477</v>
      </c>
      <c r="AV28" s="1040"/>
      <c r="AW28" s="1040"/>
      <c r="AX28" s="1040"/>
      <c r="AY28" s="1040"/>
      <c r="AZ28" s="1040" t="s">
        <v>477</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941</v>
      </c>
      <c r="R29" s="1038"/>
      <c r="S29" s="1038"/>
      <c r="T29" s="1038"/>
      <c r="U29" s="1038"/>
      <c r="V29" s="1038">
        <v>896</v>
      </c>
      <c r="W29" s="1038"/>
      <c r="X29" s="1038"/>
      <c r="Y29" s="1038"/>
      <c r="Z29" s="1038"/>
      <c r="AA29" s="1038">
        <v>46</v>
      </c>
      <c r="AB29" s="1038"/>
      <c r="AC29" s="1038"/>
      <c r="AD29" s="1038"/>
      <c r="AE29" s="1039"/>
      <c r="AF29" s="1013">
        <v>46</v>
      </c>
      <c r="AG29" s="1014"/>
      <c r="AH29" s="1014"/>
      <c r="AI29" s="1014"/>
      <c r="AJ29" s="1015"/>
      <c r="AK29" s="974">
        <v>144</v>
      </c>
      <c r="AL29" s="965"/>
      <c r="AM29" s="965"/>
      <c r="AN29" s="965"/>
      <c r="AO29" s="965"/>
      <c r="AP29" s="965" t="s">
        <v>477</v>
      </c>
      <c r="AQ29" s="965"/>
      <c r="AR29" s="965"/>
      <c r="AS29" s="965"/>
      <c r="AT29" s="965"/>
      <c r="AU29" s="965" t="s">
        <v>477</v>
      </c>
      <c r="AV29" s="965"/>
      <c r="AW29" s="965"/>
      <c r="AX29" s="965"/>
      <c r="AY29" s="965"/>
      <c r="AZ29" s="965" t="s">
        <v>477</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109</v>
      </c>
      <c r="R30" s="1038"/>
      <c r="S30" s="1038"/>
      <c r="T30" s="1038"/>
      <c r="U30" s="1038"/>
      <c r="V30" s="1038">
        <v>109</v>
      </c>
      <c r="W30" s="1038"/>
      <c r="X30" s="1038"/>
      <c r="Y30" s="1038"/>
      <c r="Z30" s="1038"/>
      <c r="AA30" s="1038">
        <v>0</v>
      </c>
      <c r="AB30" s="1038"/>
      <c r="AC30" s="1038"/>
      <c r="AD30" s="1038"/>
      <c r="AE30" s="1039"/>
      <c r="AF30" s="1013">
        <v>0</v>
      </c>
      <c r="AG30" s="1014"/>
      <c r="AH30" s="1014"/>
      <c r="AI30" s="1014"/>
      <c r="AJ30" s="1015"/>
      <c r="AK30" s="974">
        <v>38</v>
      </c>
      <c r="AL30" s="965"/>
      <c r="AM30" s="965"/>
      <c r="AN30" s="965"/>
      <c r="AO30" s="965"/>
      <c r="AP30" s="965" t="s">
        <v>477</v>
      </c>
      <c r="AQ30" s="965"/>
      <c r="AR30" s="965"/>
      <c r="AS30" s="965"/>
      <c r="AT30" s="965"/>
      <c r="AU30" s="965" t="s">
        <v>477</v>
      </c>
      <c r="AV30" s="965"/>
      <c r="AW30" s="965"/>
      <c r="AX30" s="965"/>
      <c r="AY30" s="965"/>
      <c r="AZ30" s="965" t="s">
        <v>477</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419</v>
      </c>
      <c r="R31" s="1038"/>
      <c r="S31" s="1038"/>
      <c r="T31" s="1038"/>
      <c r="U31" s="1038"/>
      <c r="V31" s="1038">
        <v>404</v>
      </c>
      <c r="W31" s="1038"/>
      <c r="X31" s="1038"/>
      <c r="Y31" s="1038"/>
      <c r="Z31" s="1038"/>
      <c r="AA31" s="1038">
        <v>15</v>
      </c>
      <c r="AB31" s="1038"/>
      <c r="AC31" s="1038"/>
      <c r="AD31" s="1038"/>
      <c r="AE31" s="1039"/>
      <c r="AF31" s="1013">
        <v>252</v>
      </c>
      <c r="AG31" s="1014"/>
      <c r="AH31" s="1014"/>
      <c r="AI31" s="1014"/>
      <c r="AJ31" s="1015"/>
      <c r="AK31" s="974">
        <v>129</v>
      </c>
      <c r="AL31" s="965"/>
      <c r="AM31" s="965"/>
      <c r="AN31" s="965"/>
      <c r="AO31" s="965"/>
      <c r="AP31" s="965">
        <v>30</v>
      </c>
      <c r="AQ31" s="965"/>
      <c r="AR31" s="965"/>
      <c r="AS31" s="965"/>
      <c r="AT31" s="965"/>
      <c r="AU31" s="965">
        <v>20</v>
      </c>
      <c r="AV31" s="965"/>
      <c r="AW31" s="965"/>
      <c r="AX31" s="965"/>
      <c r="AY31" s="965"/>
      <c r="AZ31" s="965" t="s">
        <v>477</v>
      </c>
      <c r="BA31" s="965"/>
      <c r="BB31" s="965"/>
      <c r="BC31" s="965"/>
      <c r="BD31" s="965"/>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521</v>
      </c>
      <c r="R32" s="1038"/>
      <c r="S32" s="1038"/>
      <c r="T32" s="1038"/>
      <c r="U32" s="1038"/>
      <c r="V32" s="1038">
        <v>458</v>
      </c>
      <c r="W32" s="1038"/>
      <c r="X32" s="1038"/>
      <c r="Y32" s="1038"/>
      <c r="Z32" s="1038"/>
      <c r="AA32" s="1038">
        <v>63</v>
      </c>
      <c r="AB32" s="1038"/>
      <c r="AC32" s="1038"/>
      <c r="AD32" s="1038"/>
      <c r="AE32" s="1039"/>
      <c r="AF32" s="1013">
        <v>635</v>
      </c>
      <c r="AG32" s="1014"/>
      <c r="AH32" s="1014"/>
      <c r="AI32" s="1014"/>
      <c r="AJ32" s="1015"/>
      <c r="AK32" s="974">
        <v>70</v>
      </c>
      <c r="AL32" s="965"/>
      <c r="AM32" s="965"/>
      <c r="AN32" s="965"/>
      <c r="AO32" s="965"/>
      <c r="AP32" s="965">
        <v>1884</v>
      </c>
      <c r="AQ32" s="965"/>
      <c r="AR32" s="965"/>
      <c r="AS32" s="965"/>
      <c r="AT32" s="965"/>
      <c r="AU32" s="965">
        <v>595</v>
      </c>
      <c r="AV32" s="965"/>
      <c r="AW32" s="965"/>
      <c r="AX32" s="965"/>
      <c r="AY32" s="965"/>
      <c r="AZ32" s="965" t="s">
        <v>477</v>
      </c>
      <c r="BA32" s="965"/>
      <c r="BB32" s="965"/>
      <c r="BC32" s="965"/>
      <c r="BD32" s="965"/>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543</v>
      </c>
      <c r="R33" s="1038"/>
      <c r="S33" s="1038"/>
      <c r="T33" s="1038"/>
      <c r="U33" s="1038"/>
      <c r="V33" s="1038">
        <v>533</v>
      </c>
      <c r="W33" s="1038"/>
      <c r="X33" s="1038"/>
      <c r="Y33" s="1038"/>
      <c r="Z33" s="1038"/>
      <c r="AA33" s="1038">
        <v>11</v>
      </c>
      <c r="AB33" s="1038"/>
      <c r="AC33" s="1038"/>
      <c r="AD33" s="1038"/>
      <c r="AE33" s="1039"/>
      <c r="AF33" s="1013">
        <v>11</v>
      </c>
      <c r="AG33" s="1014"/>
      <c r="AH33" s="1014"/>
      <c r="AI33" s="1014"/>
      <c r="AJ33" s="1015"/>
      <c r="AK33" s="974">
        <v>126</v>
      </c>
      <c r="AL33" s="965"/>
      <c r="AM33" s="965"/>
      <c r="AN33" s="965"/>
      <c r="AO33" s="965"/>
      <c r="AP33" s="965">
        <v>3169</v>
      </c>
      <c r="AQ33" s="965"/>
      <c r="AR33" s="965"/>
      <c r="AS33" s="965"/>
      <c r="AT33" s="965"/>
      <c r="AU33" s="965">
        <v>2526</v>
      </c>
      <c r="AV33" s="965"/>
      <c r="AW33" s="965"/>
      <c r="AX33" s="965"/>
      <c r="AY33" s="965"/>
      <c r="AZ33" s="965" t="s">
        <v>477</v>
      </c>
      <c r="BA33" s="965"/>
      <c r="BB33" s="965"/>
      <c r="BC33" s="965"/>
      <c r="BD33" s="965"/>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1054</v>
      </c>
      <c r="AG63" s="953"/>
      <c r="AH63" s="953"/>
      <c r="AI63" s="953"/>
      <c r="AJ63" s="1024"/>
      <c r="AK63" s="1025"/>
      <c r="AL63" s="957"/>
      <c r="AM63" s="957"/>
      <c r="AN63" s="957"/>
      <c r="AO63" s="957"/>
      <c r="AP63" s="953">
        <f>SUM(AP28:AT62)</f>
        <v>5083</v>
      </c>
      <c r="AQ63" s="953"/>
      <c r="AR63" s="953"/>
      <c r="AS63" s="953"/>
      <c r="AT63" s="953"/>
      <c r="AU63" s="953">
        <f>SUM(AU28:AY62)</f>
        <v>3141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530</v>
      </c>
      <c r="C68" s="980"/>
      <c r="D68" s="980"/>
      <c r="E68" s="980"/>
      <c r="F68" s="980"/>
      <c r="G68" s="980"/>
      <c r="H68" s="980"/>
      <c r="I68" s="980"/>
      <c r="J68" s="980"/>
      <c r="K68" s="980"/>
      <c r="L68" s="980"/>
      <c r="M68" s="980"/>
      <c r="N68" s="980"/>
      <c r="O68" s="980"/>
      <c r="P68" s="981"/>
      <c r="Q68" s="982">
        <v>4704</v>
      </c>
      <c r="R68" s="976"/>
      <c r="S68" s="976"/>
      <c r="T68" s="976"/>
      <c r="U68" s="976"/>
      <c r="V68" s="976">
        <v>4546</v>
      </c>
      <c r="W68" s="976"/>
      <c r="X68" s="976"/>
      <c r="Y68" s="976"/>
      <c r="Z68" s="976"/>
      <c r="AA68" s="976">
        <v>158</v>
      </c>
      <c r="AB68" s="976"/>
      <c r="AC68" s="976"/>
      <c r="AD68" s="976"/>
      <c r="AE68" s="976"/>
      <c r="AF68" s="976">
        <v>133</v>
      </c>
      <c r="AG68" s="976"/>
      <c r="AH68" s="976"/>
      <c r="AI68" s="976"/>
      <c r="AJ68" s="976"/>
      <c r="AK68" s="976">
        <v>48</v>
      </c>
      <c r="AL68" s="976"/>
      <c r="AM68" s="976"/>
      <c r="AN68" s="976"/>
      <c r="AO68" s="976"/>
      <c r="AP68" s="976">
        <v>1103</v>
      </c>
      <c r="AQ68" s="976"/>
      <c r="AR68" s="976"/>
      <c r="AS68" s="976"/>
      <c r="AT68" s="976"/>
      <c r="AU68" s="976">
        <v>164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4</v>
      </c>
      <c r="R69" s="965"/>
      <c r="S69" s="965"/>
      <c r="T69" s="965"/>
      <c r="U69" s="965"/>
      <c r="V69" s="965">
        <v>3</v>
      </c>
      <c r="W69" s="965"/>
      <c r="X69" s="965"/>
      <c r="Y69" s="965"/>
      <c r="Z69" s="965"/>
      <c r="AA69" s="965">
        <v>1</v>
      </c>
      <c r="AB69" s="965"/>
      <c r="AC69" s="965"/>
      <c r="AD69" s="965"/>
      <c r="AE69" s="965"/>
      <c r="AF69" s="965">
        <v>1</v>
      </c>
      <c r="AG69" s="965"/>
      <c r="AH69" s="965"/>
      <c r="AI69" s="965"/>
      <c r="AJ69" s="965"/>
      <c r="AK69" s="965" t="s">
        <v>539</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1">
        <v>4959</v>
      </c>
      <c r="R70" s="965"/>
      <c r="S70" s="965"/>
      <c r="T70" s="965"/>
      <c r="U70" s="965"/>
      <c r="V70" s="965">
        <v>5803</v>
      </c>
      <c r="W70" s="965"/>
      <c r="X70" s="965"/>
      <c r="Y70" s="965"/>
      <c r="Z70" s="965"/>
      <c r="AA70" s="965">
        <v>-844</v>
      </c>
      <c r="AB70" s="965"/>
      <c r="AC70" s="965"/>
      <c r="AD70" s="965"/>
      <c r="AE70" s="965"/>
      <c r="AF70" s="965">
        <v>848</v>
      </c>
      <c r="AG70" s="965"/>
      <c r="AH70" s="965"/>
      <c r="AI70" s="965"/>
      <c r="AJ70" s="965"/>
      <c r="AK70" s="965">
        <v>1479</v>
      </c>
      <c r="AL70" s="965"/>
      <c r="AM70" s="965"/>
      <c r="AN70" s="965"/>
      <c r="AO70" s="965"/>
      <c r="AP70" s="965">
        <v>9460</v>
      </c>
      <c r="AQ70" s="965"/>
      <c r="AR70" s="965"/>
      <c r="AS70" s="965"/>
      <c r="AT70" s="965"/>
      <c r="AU70" s="965">
        <v>464</v>
      </c>
      <c r="AV70" s="965"/>
      <c r="AW70" s="965"/>
      <c r="AX70" s="965"/>
      <c r="AY70" s="965"/>
      <c r="AZ70" s="966" t="s">
        <v>538</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1">
        <v>18950</v>
      </c>
      <c r="R71" s="965"/>
      <c r="S71" s="965"/>
      <c r="T71" s="965"/>
      <c r="U71" s="965"/>
      <c r="V71" s="965">
        <v>18164</v>
      </c>
      <c r="W71" s="965"/>
      <c r="X71" s="965"/>
      <c r="Y71" s="965"/>
      <c r="Z71" s="965"/>
      <c r="AA71" s="965">
        <v>785</v>
      </c>
      <c r="AB71" s="965"/>
      <c r="AC71" s="965"/>
      <c r="AD71" s="965"/>
      <c r="AE71" s="965"/>
      <c r="AF71" s="965">
        <v>785</v>
      </c>
      <c r="AG71" s="965"/>
      <c r="AH71" s="965"/>
      <c r="AI71" s="965"/>
      <c r="AJ71" s="965"/>
      <c r="AK71" s="965">
        <v>1925</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1020</v>
      </c>
      <c r="R72" s="965"/>
      <c r="S72" s="965"/>
      <c r="T72" s="965"/>
      <c r="U72" s="965"/>
      <c r="V72" s="965">
        <v>1017</v>
      </c>
      <c r="W72" s="965"/>
      <c r="X72" s="965"/>
      <c r="Y72" s="965"/>
      <c r="Z72" s="965"/>
      <c r="AA72" s="965">
        <v>3</v>
      </c>
      <c r="AB72" s="965"/>
      <c r="AC72" s="965"/>
      <c r="AD72" s="965"/>
      <c r="AE72" s="965"/>
      <c r="AF72" s="965">
        <v>3</v>
      </c>
      <c r="AG72" s="965"/>
      <c r="AH72" s="965"/>
      <c r="AI72" s="965"/>
      <c r="AJ72" s="965"/>
      <c r="AK72" s="965" t="s">
        <v>539</v>
      </c>
      <c r="AL72" s="965"/>
      <c r="AM72" s="965"/>
      <c r="AN72" s="965"/>
      <c r="AO72" s="965"/>
      <c r="AP72" s="965" t="s">
        <v>540</v>
      </c>
      <c r="AQ72" s="965"/>
      <c r="AR72" s="965"/>
      <c r="AS72" s="965"/>
      <c r="AT72" s="965"/>
      <c r="AU72" s="965" t="s">
        <v>540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137</v>
      </c>
      <c r="R73" s="965"/>
      <c r="S73" s="965"/>
      <c r="T73" s="965"/>
      <c r="U73" s="965"/>
      <c r="V73" s="965">
        <v>132</v>
      </c>
      <c r="W73" s="965"/>
      <c r="X73" s="965"/>
      <c r="Y73" s="965"/>
      <c r="Z73" s="965"/>
      <c r="AA73" s="965">
        <v>4</v>
      </c>
      <c r="AB73" s="965"/>
      <c r="AC73" s="965"/>
      <c r="AD73" s="965"/>
      <c r="AE73" s="965"/>
      <c r="AF73" s="965">
        <v>4</v>
      </c>
      <c r="AG73" s="965"/>
      <c r="AH73" s="965"/>
      <c r="AI73" s="965"/>
      <c r="AJ73" s="965"/>
      <c r="AK73" s="965" t="s">
        <v>539</v>
      </c>
      <c r="AL73" s="965"/>
      <c r="AM73" s="965"/>
      <c r="AN73" s="965"/>
      <c r="AO73" s="965"/>
      <c r="AP73" s="965" t="s">
        <v>540</v>
      </c>
      <c r="AQ73" s="965"/>
      <c r="AR73" s="965"/>
      <c r="AS73" s="965"/>
      <c r="AT73" s="965"/>
      <c r="AU73" s="965" t="s">
        <v>540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536</v>
      </c>
      <c r="C74" s="969"/>
      <c r="D74" s="969"/>
      <c r="E74" s="969"/>
      <c r="F74" s="969"/>
      <c r="G74" s="969"/>
      <c r="H74" s="969"/>
      <c r="I74" s="969"/>
      <c r="J74" s="969"/>
      <c r="K74" s="969"/>
      <c r="L74" s="969"/>
      <c r="M74" s="969"/>
      <c r="N74" s="969"/>
      <c r="O74" s="969"/>
      <c r="P74" s="970"/>
      <c r="Q74" s="971">
        <v>400</v>
      </c>
      <c r="R74" s="965"/>
      <c r="S74" s="965"/>
      <c r="T74" s="965"/>
      <c r="U74" s="965"/>
      <c r="V74" s="965">
        <v>362</v>
      </c>
      <c r="W74" s="965"/>
      <c r="X74" s="965"/>
      <c r="Y74" s="965"/>
      <c r="Z74" s="965"/>
      <c r="AA74" s="965">
        <v>38</v>
      </c>
      <c r="AB74" s="965"/>
      <c r="AC74" s="965"/>
      <c r="AD74" s="965"/>
      <c r="AE74" s="965"/>
      <c r="AF74" s="965">
        <v>38</v>
      </c>
      <c r="AG74" s="965"/>
      <c r="AH74" s="965"/>
      <c r="AI74" s="965"/>
      <c r="AJ74" s="965"/>
      <c r="AK74" s="965">
        <v>7</v>
      </c>
      <c r="AL74" s="965"/>
      <c r="AM74" s="965"/>
      <c r="AN74" s="965"/>
      <c r="AO74" s="965"/>
      <c r="AP74" s="965" t="s">
        <v>540</v>
      </c>
      <c r="AQ74" s="965"/>
      <c r="AR74" s="965"/>
      <c r="AS74" s="965"/>
      <c r="AT74" s="965"/>
      <c r="AU74" s="965" t="s">
        <v>540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537</v>
      </c>
      <c r="C75" s="969"/>
      <c r="D75" s="969"/>
      <c r="E75" s="969"/>
      <c r="F75" s="969"/>
      <c r="G75" s="969"/>
      <c r="H75" s="969"/>
      <c r="I75" s="969"/>
      <c r="J75" s="969"/>
      <c r="K75" s="969"/>
      <c r="L75" s="969"/>
      <c r="M75" s="969"/>
      <c r="N75" s="969"/>
      <c r="O75" s="969"/>
      <c r="P75" s="970"/>
      <c r="Q75" s="972">
        <v>241731</v>
      </c>
      <c r="R75" s="973"/>
      <c r="S75" s="973"/>
      <c r="T75" s="973"/>
      <c r="U75" s="974"/>
      <c r="V75" s="975">
        <v>232036</v>
      </c>
      <c r="W75" s="973"/>
      <c r="X75" s="973"/>
      <c r="Y75" s="973"/>
      <c r="Z75" s="974"/>
      <c r="AA75" s="975">
        <v>9694</v>
      </c>
      <c r="AB75" s="973"/>
      <c r="AC75" s="973"/>
      <c r="AD75" s="973"/>
      <c r="AE75" s="974"/>
      <c r="AF75" s="975">
        <v>9694</v>
      </c>
      <c r="AG75" s="973"/>
      <c r="AH75" s="973"/>
      <c r="AI75" s="973"/>
      <c r="AJ75" s="974"/>
      <c r="AK75" s="975">
        <v>10072</v>
      </c>
      <c r="AL75" s="973"/>
      <c r="AM75" s="973"/>
      <c r="AN75" s="973"/>
      <c r="AO75" s="974"/>
      <c r="AP75" s="965" t="s">
        <v>540</v>
      </c>
      <c r="AQ75" s="965"/>
      <c r="AR75" s="965"/>
      <c r="AS75" s="965"/>
      <c r="AT75" s="965"/>
      <c r="AU75" s="965" t="s">
        <v>540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SUM(AF68:AJ75)</f>
        <v>11506</v>
      </c>
      <c r="AG88" s="953"/>
      <c r="AH88" s="953"/>
      <c r="AI88" s="953"/>
      <c r="AJ88" s="953"/>
      <c r="AK88" s="957"/>
      <c r="AL88" s="957"/>
      <c r="AM88" s="957"/>
      <c r="AN88" s="957"/>
      <c r="AO88" s="957"/>
      <c r="AP88" s="953">
        <f t="shared" ref="AP88" si="0">SUM(AP68:AT75)</f>
        <v>10563</v>
      </c>
      <c r="AQ88" s="953"/>
      <c r="AR88" s="953"/>
      <c r="AS88" s="953"/>
      <c r="AT88" s="953"/>
      <c r="AU88" s="953">
        <f t="shared" ref="AU88" si="1">SUM(AU68:AY75)</f>
        <v>628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610178</v>
      </c>
      <c r="AB110" s="871"/>
      <c r="AC110" s="871"/>
      <c r="AD110" s="871"/>
      <c r="AE110" s="872"/>
      <c r="AF110" s="873">
        <v>603894</v>
      </c>
      <c r="AG110" s="871"/>
      <c r="AH110" s="871"/>
      <c r="AI110" s="871"/>
      <c r="AJ110" s="872"/>
      <c r="AK110" s="873">
        <v>550480</v>
      </c>
      <c r="AL110" s="871"/>
      <c r="AM110" s="871"/>
      <c r="AN110" s="871"/>
      <c r="AO110" s="872"/>
      <c r="AP110" s="874">
        <v>15.8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5697711</v>
      </c>
      <c r="BR110" s="798"/>
      <c r="BS110" s="798"/>
      <c r="BT110" s="798"/>
      <c r="BU110" s="798"/>
      <c r="BV110" s="798">
        <v>5144768</v>
      </c>
      <c r="BW110" s="798"/>
      <c r="BX110" s="798"/>
      <c r="BY110" s="798"/>
      <c r="BZ110" s="798"/>
      <c r="CA110" s="798">
        <v>4897598</v>
      </c>
      <c r="CB110" s="798"/>
      <c r="CC110" s="798"/>
      <c r="CD110" s="798"/>
      <c r="CE110" s="798"/>
      <c r="CF110" s="859">
        <v>140.1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641</v>
      </c>
      <c r="BR111" s="769"/>
      <c r="BS111" s="769"/>
      <c r="BT111" s="769"/>
      <c r="BU111" s="769"/>
      <c r="BV111" s="769">
        <v>618</v>
      </c>
      <c r="BW111" s="769"/>
      <c r="BX111" s="769"/>
      <c r="BY111" s="769"/>
      <c r="BZ111" s="769"/>
      <c r="CA111" s="769">
        <v>95</v>
      </c>
      <c r="CB111" s="769"/>
      <c r="CC111" s="769"/>
      <c r="CD111" s="769"/>
      <c r="CE111" s="769"/>
      <c r="CF111" s="846">
        <v>0</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3794936</v>
      </c>
      <c r="BR112" s="769"/>
      <c r="BS112" s="769"/>
      <c r="BT112" s="769"/>
      <c r="BU112" s="769"/>
      <c r="BV112" s="769">
        <v>3539929</v>
      </c>
      <c r="BW112" s="769"/>
      <c r="BX112" s="769"/>
      <c r="BY112" s="769"/>
      <c r="BZ112" s="769"/>
      <c r="CA112" s="769">
        <v>3141393</v>
      </c>
      <c r="CB112" s="769"/>
      <c r="CC112" s="769"/>
      <c r="CD112" s="769"/>
      <c r="CE112" s="769"/>
      <c r="CF112" s="846">
        <v>89.9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272682</v>
      </c>
      <c r="AB113" s="907"/>
      <c r="AC113" s="907"/>
      <c r="AD113" s="907"/>
      <c r="AE113" s="908"/>
      <c r="AF113" s="909">
        <v>235111</v>
      </c>
      <c r="AG113" s="907"/>
      <c r="AH113" s="907"/>
      <c r="AI113" s="907"/>
      <c r="AJ113" s="908"/>
      <c r="AK113" s="909">
        <v>230718</v>
      </c>
      <c r="AL113" s="907"/>
      <c r="AM113" s="907"/>
      <c r="AN113" s="907"/>
      <c r="AO113" s="908"/>
      <c r="AP113" s="910">
        <v>6.6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682650</v>
      </c>
      <c r="BR113" s="769"/>
      <c r="BS113" s="769"/>
      <c r="BT113" s="769"/>
      <c r="BU113" s="769"/>
      <c r="BV113" s="769">
        <v>648790</v>
      </c>
      <c r="BW113" s="769"/>
      <c r="BX113" s="769"/>
      <c r="BY113" s="769"/>
      <c r="BZ113" s="769"/>
      <c r="CA113" s="769">
        <v>627754</v>
      </c>
      <c r="CB113" s="769"/>
      <c r="CC113" s="769"/>
      <c r="CD113" s="769"/>
      <c r="CE113" s="769"/>
      <c r="CF113" s="846">
        <v>18</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60226</v>
      </c>
      <c r="AB114" s="782"/>
      <c r="AC114" s="782"/>
      <c r="AD114" s="782"/>
      <c r="AE114" s="783"/>
      <c r="AF114" s="784">
        <v>51883</v>
      </c>
      <c r="AG114" s="782"/>
      <c r="AH114" s="782"/>
      <c r="AI114" s="782"/>
      <c r="AJ114" s="783"/>
      <c r="AK114" s="784">
        <v>52833</v>
      </c>
      <c r="AL114" s="782"/>
      <c r="AM114" s="782"/>
      <c r="AN114" s="782"/>
      <c r="AO114" s="783"/>
      <c r="AP114" s="752">
        <v>1.5</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1006482</v>
      </c>
      <c r="BR114" s="769"/>
      <c r="BS114" s="769"/>
      <c r="BT114" s="769"/>
      <c r="BU114" s="769"/>
      <c r="BV114" s="769">
        <v>1004311</v>
      </c>
      <c r="BW114" s="769"/>
      <c r="BX114" s="769"/>
      <c r="BY114" s="769"/>
      <c r="BZ114" s="769"/>
      <c r="CA114" s="769">
        <v>936027</v>
      </c>
      <c r="CB114" s="769"/>
      <c r="CC114" s="769"/>
      <c r="CD114" s="769"/>
      <c r="CE114" s="769"/>
      <c r="CF114" s="846">
        <v>26.8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1178</v>
      </c>
      <c r="AB115" s="907"/>
      <c r="AC115" s="907"/>
      <c r="AD115" s="907"/>
      <c r="AE115" s="908"/>
      <c r="AF115" s="909">
        <v>1051</v>
      </c>
      <c r="AG115" s="907"/>
      <c r="AH115" s="907"/>
      <c r="AI115" s="907"/>
      <c r="AJ115" s="908"/>
      <c r="AK115" s="909">
        <v>531</v>
      </c>
      <c r="AL115" s="907"/>
      <c r="AM115" s="907"/>
      <c r="AN115" s="907"/>
      <c r="AO115" s="908"/>
      <c r="AP115" s="910">
        <v>0</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944264</v>
      </c>
      <c r="AB117" s="893"/>
      <c r="AC117" s="893"/>
      <c r="AD117" s="893"/>
      <c r="AE117" s="894"/>
      <c r="AF117" s="896">
        <v>891939</v>
      </c>
      <c r="AG117" s="893"/>
      <c r="AH117" s="893"/>
      <c r="AI117" s="893"/>
      <c r="AJ117" s="894"/>
      <c r="AK117" s="896">
        <v>834562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11182420</v>
      </c>
      <c r="BR118" s="856"/>
      <c r="BS118" s="856"/>
      <c r="BT118" s="856"/>
      <c r="BU118" s="856"/>
      <c r="BV118" s="856">
        <v>10338416</v>
      </c>
      <c r="BW118" s="856"/>
      <c r="BX118" s="856"/>
      <c r="BY118" s="856"/>
      <c r="BZ118" s="856"/>
      <c r="CA118" s="856">
        <v>9602867</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1890532</v>
      </c>
      <c r="BR119" s="798"/>
      <c r="BS119" s="798"/>
      <c r="BT119" s="798"/>
      <c r="BU119" s="798"/>
      <c r="BV119" s="798">
        <v>1724517</v>
      </c>
      <c r="BW119" s="798"/>
      <c r="BX119" s="798"/>
      <c r="BY119" s="798"/>
      <c r="BZ119" s="798"/>
      <c r="CA119" s="798">
        <v>1843118</v>
      </c>
      <c r="CB119" s="798"/>
      <c r="CC119" s="798"/>
      <c r="CD119" s="798"/>
      <c r="CE119" s="798"/>
      <c r="CF119" s="859">
        <v>52.7</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641</v>
      </c>
      <c r="DH119" s="715"/>
      <c r="DI119" s="715"/>
      <c r="DJ119" s="715"/>
      <c r="DK119" s="716"/>
      <c r="DL119" s="717">
        <v>618</v>
      </c>
      <c r="DM119" s="715"/>
      <c r="DN119" s="715"/>
      <c r="DO119" s="715"/>
      <c r="DP119" s="716"/>
      <c r="DQ119" s="717">
        <v>95</v>
      </c>
      <c r="DR119" s="715"/>
      <c r="DS119" s="715"/>
      <c r="DT119" s="715"/>
      <c r="DU119" s="716"/>
      <c r="DV119" s="805">
        <v>0</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111234</v>
      </c>
      <c r="BR120" s="769"/>
      <c r="BS120" s="769"/>
      <c r="BT120" s="769"/>
      <c r="BU120" s="769"/>
      <c r="BV120" s="769">
        <v>86760</v>
      </c>
      <c r="BW120" s="769"/>
      <c r="BX120" s="769"/>
      <c r="BY120" s="769"/>
      <c r="BZ120" s="769"/>
      <c r="CA120" s="769">
        <v>70254</v>
      </c>
      <c r="CB120" s="769"/>
      <c r="CC120" s="769"/>
      <c r="CD120" s="769"/>
      <c r="CE120" s="769"/>
      <c r="CF120" s="846">
        <v>2</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2913246</v>
      </c>
      <c r="DH120" s="798"/>
      <c r="DI120" s="798"/>
      <c r="DJ120" s="798"/>
      <c r="DK120" s="798"/>
      <c r="DL120" s="798">
        <v>2752066</v>
      </c>
      <c r="DM120" s="798"/>
      <c r="DN120" s="798"/>
      <c r="DO120" s="798"/>
      <c r="DP120" s="798"/>
      <c r="DQ120" s="798">
        <v>2526026</v>
      </c>
      <c r="DR120" s="798"/>
      <c r="DS120" s="798"/>
      <c r="DT120" s="798"/>
      <c r="DU120" s="798"/>
      <c r="DV120" s="799">
        <v>72.3</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6466781</v>
      </c>
      <c r="BR121" s="856"/>
      <c r="BS121" s="856"/>
      <c r="BT121" s="856"/>
      <c r="BU121" s="856"/>
      <c r="BV121" s="856">
        <v>6410869</v>
      </c>
      <c r="BW121" s="856"/>
      <c r="BX121" s="856"/>
      <c r="BY121" s="856"/>
      <c r="BZ121" s="856"/>
      <c r="CA121" s="856">
        <v>6330949</v>
      </c>
      <c r="CB121" s="856"/>
      <c r="CC121" s="856"/>
      <c r="CD121" s="856"/>
      <c r="CE121" s="856"/>
      <c r="CF121" s="857">
        <v>181.2</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856376</v>
      </c>
      <c r="DH121" s="769"/>
      <c r="DI121" s="769"/>
      <c r="DJ121" s="769"/>
      <c r="DK121" s="769"/>
      <c r="DL121" s="769">
        <v>765726</v>
      </c>
      <c r="DM121" s="769"/>
      <c r="DN121" s="769"/>
      <c r="DO121" s="769"/>
      <c r="DP121" s="769"/>
      <c r="DQ121" s="769">
        <v>595257</v>
      </c>
      <c r="DR121" s="769"/>
      <c r="DS121" s="769"/>
      <c r="DT121" s="769"/>
      <c r="DU121" s="769"/>
      <c r="DV121" s="821">
        <v>17</v>
      </c>
      <c r="DW121" s="821"/>
      <c r="DX121" s="821"/>
      <c r="DY121" s="821"/>
      <c r="DZ121" s="822"/>
    </row>
    <row r="122" spans="1:130" s="197" customFormat="1" ht="26.25" customHeight="1" x14ac:dyDescent="0.15">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8468547</v>
      </c>
      <c r="BR122" s="838"/>
      <c r="BS122" s="838"/>
      <c r="BT122" s="838"/>
      <c r="BU122" s="838"/>
      <c r="BV122" s="838">
        <v>8222146</v>
      </c>
      <c r="BW122" s="838"/>
      <c r="BX122" s="838"/>
      <c r="BY122" s="838"/>
      <c r="BZ122" s="838"/>
      <c r="CA122" s="838">
        <v>8244321</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25314</v>
      </c>
      <c r="DH122" s="769"/>
      <c r="DI122" s="769"/>
      <c r="DJ122" s="769"/>
      <c r="DK122" s="769"/>
      <c r="DL122" s="769">
        <v>22137</v>
      </c>
      <c r="DM122" s="769"/>
      <c r="DN122" s="769"/>
      <c r="DO122" s="769"/>
      <c r="DP122" s="769"/>
      <c r="DQ122" s="769">
        <v>20110</v>
      </c>
      <c r="DR122" s="769"/>
      <c r="DS122" s="769"/>
      <c r="DT122" s="769"/>
      <c r="DU122" s="769"/>
      <c r="DV122" s="821">
        <v>0.6</v>
      </c>
      <c r="DW122" s="821"/>
      <c r="DX122" s="821"/>
      <c r="DY122" s="821"/>
      <c r="DZ122" s="822"/>
    </row>
    <row r="123" spans="1:130" s="197" customFormat="1" ht="26.25" customHeight="1" thickBot="1" x14ac:dyDescent="0.2">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76.8</v>
      </c>
      <c r="BR123" s="830"/>
      <c r="BS123" s="830"/>
      <c r="BT123" s="830"/>
      <c r="BU123" s="830"/>
      <c r="BV123" s="830">
        <v>60.4</v>
      </c>
      <c r="BW123" s="830"/>
      <c r="BX123" s="830"/>
      <c r="BY123" s="830"/>
      <c r="BZ123" s="830"/>
      <c r="CA123" s="830">
        <v>38.799999999999997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1178</v>
      </c>
      <c r="AB127" s="782"/>
      <c r="AC127" s="782"/>
      <c r="AD127" s="782"/>
      <c r="AE127" s="783"/>
      <c r="AF127" s="784">
        <v>1051</v>
      </c>
      <c r="AG127" s="782"/>
      <c r="AH127" s="782"/>
      <c r="AI127" s="782"/>
      <c r="AJ127" s="783"/>
      <c r="AK127" s="784">
        <v>531</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9377</v>
      </c>
      <c r="AB128" s="722"/>
      <c r="AC128" s="722"/>
      <c r="AD128" s="722"/>
      <c r="AE128" s="723"/>
      <c r="AF128" s="724">
        <v>8626</v>
      </c>
      <c r="AG128" s="722"/>
      <c r="AH128" s="722"/>
      <c r="AI128" s="722"/>
      <c r="AJ128" s="723"/>
      <c r="AK128" s="724">
        <v>9099</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4077443</v>
      </c>
      <c r="AB129" s="782"/>
      <c r="AC129" s="782"/>
      <c r="AD129" s="782"/>
      <c r="AE129" s="783"/>
      <c r="AF129" s="784">
        <v>4050334</v>
      </c>
      <c r="AG129" s="782"/>
      <c r="AH129" s="782"/>
      <c r="AI129" s="782"/>
      <c r="AJ129" s="783"/>
      <c r="AK129" s="784">
        <v>4053721</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548154</v>
      </c>
      <c r="AB130" s="782"/>
      <c r="AC130" s="782"/>
      <c r="AD130" s="782"/>
      <c r="AE130" s="783"/>
      <c r="AF130" s="784">
        <v>551692</v>
      </c>
      <c r="AG130" s="782"/>
      <c r="AH130" s="782"/>
      <c r="AI130" s="782"/>
      <c r="AJ130" s="783"/>
      <c r="AK130" s="784">
        <v>559039</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38.799999999999997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3529289</v>
      </c>
      <c r="AB131" s="715"/>
      <c r="AC131" s="715"/>
      <c r="AD131" s="715"/>
      <c r="AE131" s="716"/>
      <c r="AF131" s="717">
        <v>3498642</v>
      </c>
      <c r="AG131" s="715"/>
      <c r="AH131" s="715"/>
      <c r="AI131" s="715"/>
      <c r="AJ131" s="716"/>
      <c r="AK131" s="717">
        <v>3494682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10.957816149999999</v>
      </c>
      <c r="AB132" s="738"/>
      <c r="AC132" s="738"/>
      <c r="AD132" s="738"/>
      <c r="AE132" s="739"/>
      <c r="AF132" s="740">
        <v>9.4785633970000003</v>
      </c>
      <c r="AG132" s="738"/>
      <c r="AH132" s="738"/>
      <c r="AI132" s="738"/>
      <c r="AJ132" s="739"/>
      <c r="AK132" s="740">
        <v>7.6236979500000004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11.8</v>
      </c>
      <c r="AB133" s="747"/>
      <c r="AC133" s="747"/>
      <c r="AD133" s="747"/>
      <c r="AE133" s="748"/>
      <c r="AF133" s="746">
        <v>10.7</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A25" zoomScaleNormal="100" zoomScaleSheetLayoutView="80" workbookViewId="0">
      <selection activeCell="AK8" sqref="AK8:AO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7" zoomScale="75" zoomScaleNormal="75" zoomScaleSheetLayoutView="55" workbookViewId="0">
      <selection activeCell="AK8" sqref="AK8:AO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opLeftCell="A22" zoomScaleNormal="100" workbookViewId="0">
      <selection activeCell="AK8" sqref="AK8:AO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6" t="s">
        <v>467</v>
      </c>
      <c r="L7" s="254"/>
      <c r="M7" s="255" t="s">
        <v>468</v>
      </c>
      <c r="N7" s="256"/>
    </row>
    <row r="8" spans="1:16" x14ac:dyDescent="0.15">
      <c r="A8" s="248"/>
      <c r="B8" s="244"/>
      <c r="C8" s="244"/>
      <c r="D8" s="244"/>
      <c r="E8" s="244"/>
      <c r="F8" s="244"/>
      <c r="G8" s="257"/>
      <c r="H8" s="258"/>
      <c r="I8" s="258"/>
      <c r="J8" s="259"/>
      <c r="K8" s="1117"/>
      <c r="L8" s="260" t="s">
        <v>469</v>
      </c>
      <c r="M8" s="261" t="s">
        <v>470</v>
      </c>
      <c r="N8" s="262" t="s">
        <v>471</v>
      </c>
    </row>
    <row r="9" spans="1:16" x14ac:dyDescent="0.15">
      <c r="A9" s="248"/>
      <c r="B9" s="244"/>
      <c r="C9" s="244"/>
      <c r="D9" s="244"/>
      <c r="E9" s="244"/>
      <c r="F9" s="244"/>
      <c r="G9" s="1130" t="s">
        <v>472</v>
      </c>
      <c r="H9" s="1131"/>
      <c r="I9" s="1131"/>
      <c r="J9" s="1132"/>
      <c r="K9" s="263">
        <v>1220613</v>
      </c>
      <c r="L9" s="264">
        <v>94871</v>
      </c>
      <c r="M9" s="265">
        <v>80329</v>
      </c>
      <c r="N9" s="266">
        <v>18.100000000000001</v>
      </c>
    </row>
    <row r="10" spans="1:16" x14ac:dyDescent="0.15">
      <c r="A10" s="248"/>
      <c r="B10" s="244"/>
      <c r="C10" s="244"/>
      <c r="D10" s="244"/>
      <c r="E10" s="244"/>
      <c r="F10" s="244"/>
      <c r="G10" s="1130" t="s">
        <v>473</v>
      </c>
      <c r="H10" s="1131"/>
      <c r="I10" s="1131"/>
      <c r="J10" s="1132"/>
      <c r="K10" s="267">
        <v>141256</v>
      </c>
      <c r="L10" s="268">
        <v>10979</v>
      </c>
      <c r="M10" s="269">
        <v>8609</v>
      </c>
      <c r="N10" s="270">
        <v>27.5</v>
      </c>
    </row>
    <row r="11" spans="1:16" ht="13.5" customHeight="1" x14ac:dyDescent="0.15">
      <c r="A11" s="248"/>
      <c r="B11" s="244"/>
      <c r="C11" s="244"/>
      <c r="D11" s="244"/>
      <c r="E11" s="244"/>
      <c r="F11" s="244"/>
      <c r="G11" s="1130" t="s">
        <v>474</v>
      </c>
      <c r="H11" s="1131"/>
      <c r="I11" s="1131"/>
      <c r="J11" s="1132"/>
      <c r="K11" s="267">
        <v>140707</v>
      </c>
      <c r="L11" s="268">
        <v>10936</v>
      </c>
      <c r="M11" s="269">
        <v>13591</v>
      </c>
      <c r="N11" s="270">
        <v>-19.5</v>
      </c>
    </row>
    <row r="12" spans="1:16" ht="13.5" customHeight="1" x14ac:dyDescent="0.15">
      <c r="A12" s="248"/>
      <c r="B12" s="244"/>
      <c r="C12" s="244"/>
      <c r="D12" s="244"/>
      <c r="E12" s="244"/>
      <c r="F12" s="244"/>
      <c r="G12" s="1130" t="s">
        <v>475</v>
      </c>
      <c r="H12" s="1131"/>
      <c r="I12" s="1131"/>
      <c r="J12" s="1132"/>
      <c r="K12" s="267">
        <v>94972</v>
      </c>
      <c r="L12" s="268">
        <v>7382</v>
      </c>
      <c r="M12" s="269">
        <v>743</v>
      </c>
      <c r="N12" s="270">
        <v>893.5</v>
      </c>
    </row>
    <row r="13" spans="1:16" ht="13.5" customHeight="1" x14ac:dyDescent="0.15">
      <c r="A13" s="248"/>
      <c r="B13" s="244"/>
      <c r="C13" s="244"/>
      <c r="D13" s="244"/>
      <c r="E13" s="244"/>
      <c r="F13" s="244"/>
      <c r="G13" s="1130" t="s">
        <v>476</v>
      </c>
      <c r="H13" s="1131"/>
      <c r="I13" s="1131"/>
      <c r="J13" s="1132"/>
      <c r="K13" s="267" t="s">
        <v>477</v>
      </c>
      <c r="L13" s="268" t="s">
        <v>477</v>
      </c>
      <c r="M13" s="269" t="s">
        <v>477</v>
      </c>
      <c r="N13" s="270" t="s">
        <v>477</v>
      </c>
    </row>
    <row r="14" spans="1:16" ht="13.5" customHeight="1" x14ac:dyDescent="0.15">
      <c r="A14" s="248"/>
      <c r="B14" s="244"/>
      <c r="C14" s="244"/>
      <c r="D14" s="244"/>
      <c r="E14" s="244"/>
      <c r="F14" s="244"/>
      <c r="G14" s="1130" t="s">
        <v>478</v>
      </c>
      <c r="H14" s="1131"/>
      <c r="I14" s="1131"/>
      <c r="J14" s="1132"/>
      <c r="K14" s="267">
        <v>45328</v>
      </c>
      <c r="L14" s="268">
        <v>3523</v>
      </c>
      <c r="M14" s="269">
        <v>5092</v>
      </c>
      <c r="N14" s="270">
        <v>-30.8</v>
      </c>
    </row>
    <row r="15" spans="1:16" ht="13.5" customHeight="1" x14ac:dyDescent="0.15">
      <c r="A15" s="248"/>
      <c r="B15" s="244"/>
      <c r="C15" s="244"/>
      <c r="D15" s="244"/>
      <c r="E15" s="244"/>
      <c r="F15" s="244"/>
      <c r="G15" s="1130" t="s">
        <v>479</v>
      </c>
      <c r="H15" s="1131"/>
      <c r="I15" s="1131"/>
      <c r="J15" s="1132"/>
      <c r="K15" s="267">
        <v>20427</v>
      </c>
      <c r="L15" s="268">
        <v>1588</v>
      </c>
      <c r="M15" s="269">
        <v>1814</v>
      </c>
      <c r="N15" s="270">
        <v>-12.5</v>
      </c>
    </row>
    <row r="16" spans="1:16" x14ac:dyDescent="0.15">
      <c r="A16" s="248"/>
      <c r="B16" s="244"/>
      <c r="C16" s="244"/>
      <c r="D16" s="244"/>
      <c r="E16" s="244"/>
      <c r="F16" s="244"/>
      <c r="G16" s="1133" t="s">
        <v>480</v>
      </c>
      <c r="H16" s="1134"/>
      <c r="I16" s="1134"/>
      <c r="J16" s="1135"/>
      <c r="K16" s="268">
        <v>-139939</v>
      </c>
      <c r="L16" s="268">
        <v>-10877</v>
      </c>
      <c r="M16" s="269">
        <v>-8452</v>
      </c>
      <c r="N16" s="270">
        <v>28.7</v>
      </c>
    </row>
    <row r="17" spans="1:16" x14ac:dyDescent="0.15">
      <c r="A17" s="248"/>
      <c r="B17" s="244"/>
      <c r="C17" s="244"/>
      <c r="D17" s="244"/>
      <c r="E17" s="244"/>
      <c r="F17" s="244"/>
      <c r="G17" s="1133" t="s">
        <v>170</v>
      </c>
      <c r="H17" s="1134"/>
      <c r="I17" s="1134"/>
      <c r="J17" s="1135"/>
      <c r="K17" s="268">
        <v>1523364</v>
      </c>
      <c r="L17" s="268">
        <v>118402</v>
      </c>
      <c r="M17" s="269">
        <v>101726</v>
      </c>
      <c r="N17" s="270">
        <v>16.399999999999999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7" t="s">
        <v>485</v>
      </c>
      <c r="H21" s="1128"/>
      <c r="I21" s="1128"/>
      <c r="J21" s="1129"/>
      <c r="K21" s="280">
        <v>11.5</v>
      </c>
      <c r="L21" s="281">
        <v>9.5500000000000007</v>
      </c>
      <c r="M21" s="282">
        <v>1.95</v>
      </c>
      <c r="N21" s="249"/>
      <c r="O21" s="283"/>
      <c r="P21" s="279"/>
    </row>
    <row r="22" spans="1:16" s="284" customFormat="1" x14ac:dyDescent="0.15">
      <c r="A22" s="279"/>
      <c r="B22" s="249"/>
      <c r="C22" s="249"/>
      <c r="D22" s="249"/>
      <c r="E22" s="249"/>
      <c r="F22" s="249"/>
      <c r="G22" s="1127" t="s">
        <v>486</v>
      </c>
      <c r="H22" s="1128"/>
      <c r="I22" s="1128"/>
      <c r="J22" s="1129"/>
      <c r="K22" s="285">
        <v>97.7</v>
      </c>
      <c r="L22" s="286">
        <v>96</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6" t="s">
        <v>467</v>
      </c>
      <c r="L30" s="254"/>
      <c r="M30" s="255" t="s">
        <v>468</v>
      </c>
      <c r="N30" s="256"/>
    </row>
    <row r="31" spans="1:16" x14ac:dyDescent="0.15">
      <c r="A31" s="248"/>
      <c r="B31" s="244"/>
      <c r="C31" s="244"/>
      <c r="D31" s="244"/>
      <c r="E31" s="244"/>
      <c r="F31" s="244"/>
      <c r="G31" s="257"/>
      <c r="H31" s="258"/>
      <c r="I31" s="258"/>
      <c r="J31" s="259"/>
      <c r="K31" s="1117"/>
      <c r="L31" s="260" t="s">
        <v>469</v>
      </c>
      <c r="M31" s="261" t="s">
        <v>470</v>
      </c>
      <c r="N31" s="262" t="s">
        <v>471</v>
      </c>
    </row>
    <row r="32" spans="1:16" ht="27" customHeight="1" x14ac:dyDescent="0.15">
      <c r="A32" s="248"/>
      <c r="B32" s="244"/>
      <c r="C32" s="244"/>
      <c r="D32" s="244"/>
      <c r="E32" s="244"/>
      <c r="F32" s="244"/>
      <c r="G32" s="1118" t="s">
        <v>490</v>
      </c>
      <c r="H32" s="1119"/>
      <c r="I32" s="1119"/>
      <c r="J32" s="1120"/>
      <c r="K32" s="294">
        <v>550480</v>
      </c>
      <c r="L32" s="294">
        <v>42786</v>
      </c>
      <c r="M32" s="295">
        <v>44248</v>
      </c>
      <c r="N32" s="296">
        <v>-3.3</v>
      </c>
    </row>
    <row r="33" spans="1:16" ht="13.5" customHeight="1" x14ac:dyDescent="0.15">
      <c r="A33" s="248"/>
      <c r="B33" s="244"/>
      <c r="C33" s="244"/>
      <c r="D33" s="244"/>
      <c r="E33" s="244"/>
      <c r="F33" s="244"/>
      <c r="G33" s="1118" t="s">
        <v>491</v>
      </c>
      <c r="H33" s="1119"/>
      <c r="I33" s="1119"/>
      <c r="J33" s="1120"/>
      <c r="K33" s="294" t="s">
        <v>477</v>
      </c>
      <c r="L33" s="294" t="s">
        <v>477</v>
      </c>
      <c r="M33" s="295" t="s">
        <v>477</v>
      </c>
      <c r="N33" s="296" t="s">
        <v>477</v>
      </c>
    </row>
    <row r="34" spans="1:16" ht="27" customHeight="1" x14ac:dyDescent="0.15">
      <c r="A34" s="248"/>
      <c r="B34" s="244"/>
      <c r="C34" s="244"/>
      <c r="D34" s="244"/>
      <c r="E34" s="244"/>
      <c r="F34" s="244"/>
      <c r="G34" s="1118" t="s">
        <v>492</v>
      </c>
      <c r="H34" s="1119"/>
      <c r="I34" s="1119"/>
      <c r="J34" s="1120"/>
      <c r="K34" s="294" t="s">
        <v>477</v>
      </c>
      <c r="L34" s="294" t="s">
        <v>477</v>
      </c>
      <c r="M34" s="295" t="s">
        <v>477</v>
      </c>
      <c r="N34" s="296" t="s">
        <v>477</v>
      </c>
    </row>
    <row r="35" spans="1:16" ht="27" customHeight="1" x14ac:dyDescent="0.15">
      <c r="A35" s="248"/>
      <c r="B35" s="244"/>
      <c r="C35" s="244"/>
      <c r="D35" s="244"/>
      <c r="E35" s="244"/>
      <c r="F35" s="244"/>
      <c r="G35" s="1118" t="s">
        <v>493</v>
      </c>
      <c r="H35" s="1119"/>
      <c r="I35" s="1119"/>
      <c r="J35" s="1120"/>
      <c r="K35" s="294">
        <v>230718</v>
      </c>
      <c r="L35" s="294">
        <v>17932</v>
      </c>
      <c r="M35" s="295">
        <v>15882</v>
      </c>
      <c r="N35" s="296">
        <v>12.9</v>
      </c>
    </row>
    <row r="36" spans="1:16" ht="27" customHeight="1" x14ac:dyDescent="0.15">
      <c r="A36" s="248"/>
      <c r="B36" s="244"/>
      <c r="C36" s="244"/>
      <c r="D36" s="244"/>
      <c r="E36" s="244"/>
      <c r="F36" s="244"/>
      <c r="G36" s="1118" t="s">
        <v>494</v>
      </c>
      <c r="H36" s="1119"/>
      <c r="I36" s="1119"/>
      <c r="J36" s="1120"/>
      <c r="K36" s="294">
        <v>52833</v>
      </c>
      <c r="L36" s="294">
        <v>4106</v>
      </c>
      <c r="M36" s="295">
        <v>6478</v>
      </c>
      <c r="N36" s="296">
        <v>-36.6</v>
      </c>
    </row>
    <row r="37" spans="1:16" ht="13.5" customHeight="1" x14ac:dyDescent="0.15">
      <c r="A37" s="248"/>
      <c r="B37" s="244"/>
      <c r="C37" s="244"/>
      <c r="D37" s="244"/>
      <c r="E37" s="244"/>
      <c r="F37" s="244"/>
      <c r="G37" s="1118" t="s">
        <v>495</v>
      </c>
      <c r="H37" s="1119"/>
      <c r="I37" s="1119"/>
      <c r="J37" s="1120"/>
      <c r="K37" s="294">
        <v>531</v>
      </c>
      <c r="L37" s="294">
        <v>41</v>
      </c>
      <c r="M37" s="295">
        <v>2404</v>
      </c>
      <c r="N37" s="296">
        <v>-98.3</v>
      </c>
    </row>
    <row r="38" spans="1:16" ht="27" customHeight="1" x14ac:dyDescent="0.15">
      <c r="A38" s="248"/>
      <c r="B38" s="244"/>
      <c r="C38" s="244"/>
      <c r="D38" s="244"/>
      <c r="E38" s="244"/>
      <c r="F38" s="244"/>
      <c r="G38" s="1121" t="s">
        <v>496</v>
      </c>
      <c r="H38" s="1122"/>
      <c r="I38" s="1122"/>
      <c r="J38" s="1123"/>
      <c r="K38" s="297" t="s">
        <v>477</v>
      </c>
      <c r="L38" s="297" t="s">
        <v>477</v>
      </c>
      <c r="M38" s="298">
        <v>1</v>
      </c>
      <c r="N38" s="299" t="s">
        <v>477</v>
      </c>
      <c r="O38" s="293"/>
    </row>
    <row r="39" spans="1:16" x14ac:dyDescent="0.15">
      <c r="A39" s="248"/>
      <c r="B39" s="244"/>
      <c r="C39" s="244"/>
      <c r="D39" s="244"/>
      <c r="E39" s="244"/>
      <c r="F39" s="244"/>
      <c r="G39" s="1121" t="s">
        <v>497</v>
      </c>
      <c r="H39" s="1122"/>
      <c r="I39" s="1122"/>
      <c r="J39" s="1123"/>
      <c r="K39" s="300">
        <v>-9099</v>
      </c>
      <c r="L39" s="300">
        <v>-707</v>
      </c>
      <c r="M39" s="301">
        <v>-1618</v>
      </c>
      <c r="N39" s="302">
        <v>-56.3</v>
      </c>
      <c r="O39" s="293"/>
    </row>
    <row r="40" spans="1:16" ht="27" customHeight="1" x14ac:dyDescent="0.15">
      <c r="A40" s="248"/>
      <c r="B40" s="244"/>
      <c r="C40" s="244"/>
      <c r="D40" s="244"/>
      <c r="E40" s="244"/>
      <c r="F40" s="244"/>
      <c r="G40" s="1118" t="s">
        <v>498</v>
      </c>
      <c r="H40" s="1119"/>
      <c r="I40" s="1119"/>
      <c r="J40" s="1120"/>
      <c r="K40" s="300">
        <v>-559039</v>
      </c>
      <c r="L40" s="300">
        <v>-43451</v>
      </c>
      <c r="M40" s="301">
        <v>-42527</v>
      </c>
      <c r="N40" s="302">
        <v>2.2000000000000002</v>
      </c>
      <c r="O40" s="293"/>
    </row>
    <row r="41" spans="1:16" x14ac:dyDescent="0.15">
      <c r="A41" s="248"/>
      <c r="B41" s="244"/>
      <c r="C41" s="244"/>
      <c r="D41" s="244"/>
      <c r="E41" s="244"/>
      <c r="F41" s="244"/>
      <c r="G41" s="1124" t="s">
        <v>280</v>
      </c>
      <c r="H41" s="1125"/>
      <c r="I41" s="1125"/>
      <c r="J41" s="1126"/>
      <c r="K41" s="294">
        <v>266424</v>
      </c>
      <c r="L41" s="300">
        <v>20708</v>
      </c>
      <c r="M41" s="301">
        <v>24868</v>
      </c>
      <c r="N41" s="302">
        <v>-16.7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1" t="s">
        <v>467</v>
      </c>
      <c r="J49" s="1113" t="s">
        <v>502</v>
      </c>
      <c r="K49" s="1114"/>
      <c r="L49" s="1114"/>
      <c r="M49" s="1114"/>
      <c r="N49" s="1115"/>
    </row>
    <row r="50" spans="1:14" x14ac:dyDescent="0.15">
      <c r="A50" s="248"/>
      <c r="B50" s="244"/>
      <c r="C50" s="244"/>
      <c r="D50" s="244"/>
      <c r="E50" s="244"/>
      <c r="F50" s="244"/>
      <c r="G50" s="312"/>
      <c r="H50" s="313"/>
      <c r="I50" s="1112"/>
      <c r="J50" s="314" t="s">
        <v>503</v>
      </c>
      <c r="K50" s="315" t="s">
        <v>504</v>
      </c>
      <c r="L50" s="316" t="s">
        <v>505</v>
      </c>
      <c r="M50" s="317" t="s">
        <v>506</v>
      </c>
      <c r="N50" s="318" t="s">
        <v>507</v>
      </c>
    </row>
    <row r="51" spans="1:14" x14ac:dyDescent="0.15">
      <c r="A51" s="248"/>
      <c r="B51" s="244"/>
      <c r="C51" s="244"/>
      <c r="D51" s="244"/>
      <c r="E51" s="244"/>
      <c r="F51" s="244"/>
      <c r="G51" s="310" t="s">
        <v>508</v>
      </c>
      <c r="H51" s="311"/>
      <c r="I51" s="319">
        <v>445790</v>
      </c>
      <c r="J51" s="320">
        <v>33741</v>
      </c>
      <c r="K51" s="321">
        <v>35.700000000000003</v>
      </c>
      <c r="L51" s="322">
        <v>86910</v>
      </c>
      <c r="M51" s="323">
        <v>58.5</v>
      </c>
      <c r="N51" s="324">
        <v>-22.8</v>
      </c>
    </row>
    <row r="52" spans="1:14" x14ac:dyDescent="0.15">
      <c r="A52" s="248"/>
      <c r="B52" s="244"/>
      <c r="C52" s="244"/>
      <c r="D52" s="244"/>
      <c r="E52" s="244"/>
      <c r="F52" s="244"/>
      <c r="G52" s="325"/>
      <c r="H52" s="326" t="s">
        <v>509</v>
      </c>
      <c r="I52" s="327">
        <v>205499</v>
      </c>
      <c r="J52" s="328">
        <v>15554</v>
      </c>
      <c r="K52" s="329">
        <v>-2.5</v>
      </c>
      <c r="L52" s="330">
        <v>50891</v>
      </c>
      <c r="M52" s="331">
        <v>65.3</v>
      </c>
      <c r="N52" s="332">
        <v>-67.8</v>
      </c>
    </row>
    <row r="53" spans="1:14" x14ac:dyDescent="0.15">
      <c r="A53" s="248"/>
      <c r="B53" s="244"/>
      <c r="C53" s="244"/>
      <c r="D53" s="244"/>
      <c r="E53" s="244"/>
      <c r="F53" s="244"/>
      <c r="G53" s="310" t="s">
        <v>510</v>
      </c>
      <c r="H53" s="311"/>
      <c r="I53" s="319">
        <v>506553</v>
      </c>
      <c r="J53" s="320">
        <v>38606</v>
      </c>
      <c r="K53" s="321">
        <v>14.4</v>
      </c>
      <c r="L53" s="322">
        <v>95443</v>
      </c>
      <c r="M53" s="323">
        <v>9.8000000000000007</v>
      </c>
      <c r="N53" s="324">
        <v>4.5999999999999996</v>
      </c>
    </row>
    <row r="54" spans="1:14" x14ac:dyDescent="0.15">
      <c r="A54" s="248"/>
      <c r="B54" s="244"/>
      <c r="C54" s="244"/>
      <c r="D54" s="244"/>
      <c r="E54" s="244"/>
      <c r="F54" s="244"/>
      <c r="G54" s="325"/>
      <c r="H54" s="326" t="s">
        <v>509</v>
      </c>
      <c r="I54" s="327">
        <v>242339</v>
      </c>
      <c r="J54" s="328">
        <v>18470</v>
      </c>
      <c r="K54" s="329">
        <v>18.7</v>
      </c>
      <c r="L54" s="330">
        <v>48538</v>
      </c>
      <c r="M54" s="331">
        <v>-4.5999999999999996</v>
      </c>
      <c r="N54" s="332">
        <v>23.3</v>
      </c>
    </row>
    <row r="55" spans="1:14" x14ac:dyDescent="0.15">
      <c r="A55" s="248"/>
      <c r="B55" s="244"/>
      <c r="C55" s="244"/>
      <c r="D55" s="244"/>
      <c r="E55" s="244"/>
      <c r="F55" s="244"/>
      <c r="G55" s="310" t="s">
        <v>511</v>
      </c>
      <c r="H55" s="311"/>
      <c r="I55" s="319">
        <v>264988</v>
      </c>
      <c r="J55" s="320">
        <v>20368</v>
      </c>
      <c r="K55" s="321">
        <v>-47.2</v>
      </c>
      <c r="L55" s="322">
        <v>72729</v>
      </c>
      <c r="M55" s="323">
        <v>-23.8</v>
      </c>
      <c r="N55" s="324">
        <v>-23.4</v>
      </c>
    </row>
    <row r="56" spans="1:14" x14ac:dyDescent="0.15">
      <c r="A56" s="248"/>
      <c r="B56" s="244"/>
      <c r="C56" s="244"/>
      <c r="D56" s="244"/>
      <c r="E56" s="244"/>
      <c r="F56" s="244"/>
      <c r="G56" s="325"/>
      <c r="H56" s="326" t="s">
        <v>509</v>
      </c>
      <c r="I56" s="327">
        <v>168458</v>
      </c>
      <c r="J56" s="328">
        <v>12948</v>
      </c>
      <c r="K56" s="329">
        <v>-29.9</v>
      </c>
      <c r="L56" s="330">
        <v>36291</v>
      </c>
      <c r="M56" s="331">
        <v>-25.2</v>
      </c>
      <c r="N56" s="332">
        <v>-4.7</v>
      </c>
    </row>
    <row r="57" spans="1:14" x14ac:dyDescent="0.15">
      <c r="A57" s="248"/>
      <c r="B57" s="244"/>
      <c r="C57" s="244"/>
      <c r="D57" s="244"/>
      <c r="E57" s="244"/>
      <c r="F57" s="244"/>
      <c r="G57" s="310" t="s">
        <v>512</v>
      </c>
      <c r="H57" s="311"/>
      <c r="I57" s="319">
        <v>301914</v>
      </c>
      <c r="J57" s="320">
        <v>23317</v>
      </c>
      <c r="K57" s="321">
        <v>14.5</v>
      </c>
      <c r="L57" s="322">
        <v>70317</v>
      </c>
      <c r="M57" s="323">
        <v>-3.3</v>
      </c>
      <c r="N57" s="324">
        <v>17.8</v>
      </c>
    </row>
    <row r="58" spans="1:14" x14ac:dyDescent="0.15">
      <c r="A58" s="248"/>
      <c r="B58" s="244"/>
      <c r="C58" s="244"/>
      <c r="D58" s="244"/>
      <c r="E58" s="244"/>
      <c r="F58" s="244"/>
      <c r="G58" s="325"/>
      <c r="H58" s="326" t="s">
        <v>509</v>
      </c>
      <c r="I58" s="327">
        <v>137833</v>
      </c>
      <c r="J58" s="328">
        <v>10645</v>
      </c>
      <c r="K58" s="329">
        <v>-17.8</v>
      </c>
      <c r="L58" s="330">
        <v>35725</v>
      </c>
      <c r="M58" s="331">
        <v>-1.6</v>
      </c>
      <c r="N58" s="332">
        <v>-16.2</v>
      </c>
    </row>
    <row r="59" spans="1:14" x14ac:dyDescent="0.15">
      <c r="A59" s="248"/>
      <c r="B59" s="244"/>
      <c r="C59" s="244"/>
      <c r="D59" s="244"/>
      <c r="E59" s="244"/>
      <c r="F59" s="244"/>
      <c r="G59" s="310" t="s">
        <v>513</v>
      </c>
      <c r="H59" s="311"/>
      <c r="I59" s="319">
        <v>399689</v>
      </c>
      <c r="J59" s="320">
        <v>31066</v>
      </c>
      <c r="K59" s="321">
        <v>33.200000000000003</v>
      </c>
      <c r="L59" s="322">
        <v>105751</v>
      </c>
      <c r="M59" s="323">
        <v>50.4</v>
      </c>
      <c r="N59" s="324">
        <v>-17.2</v>
      </c>
    </row>
    <row r="60" spans="1:14" x14ac:dyDescent="0.15">
      <c r="A60" s="248"/>
      <c r="B60" s="244"/>
      <c r="C60" s="244"/>
      <c r="D60" s="244"/>
      <c r="E60" s="244"/>
      <c r="F60" s="244"/>
      <c r="G60" s="325"/>
      <c r="H60" s="326" t="s">
        <v>509</v>
      </c>
      <c r="I60" s="333">
        <v>130674</v>
      </c>
      <c r="J60" s="328">
        <v>10157</v>
      </c>
      <c r="K60" s="329">
        <v>-4.5999999999999996</v>
      </c>
      <c r="L60" s="330">
        <v>49969</v>
      </c>
      <c r="M60" s="331">
        <v>39.9</v>
      </c>
      <c r="N60" s="332">
        <v>-44.5</v>
      </c>
    </row>
    <row r="61" spans="1:14" x14ac:dyDescent="0.15">
      <c r="A61" s="248"/>
      <c r="B61" s="244"/>
      <c r="C61" s="244"/>
      <c r="D61" s="244"/>
      <c r="E61" s="244"/>
      <c r="F61" s="244"/>
      <c r="G61" s="310" t="s">
        <v>514</v>
      </c>
      <c r="H61" s="334"/>
      <c r="I61" s="335">
        <v>383787</v>
      </c>
      <c r="J61" s="336">
        <v>29420</v>
      </c>
      <c r="K61" s="337">
        <v>10.1</v>
      </c>
      <c r="L61" s="338">
        <v>86230</v>
      </c>
      <c r="M61" s="339">
        <v>18.3</v>
      </c>
      <c r="N61" s="324">
        <v>-8.1999999999999993</v>
      </c>
    </row>
    <row r="62" spans="1:14" x14ac:dyDescent="0.15">
      <c r="A62" s="248"/>
      <c r="B62" s="244"/>
      <c r="C62" s="244"/>
      <c r="D62" s="244"/>
      <c r="E62" s="244"/>
      <c r="F62" s="244"/>
      <c r="G62" s="325"/>
      <c r="H62" s="326" t="s">
        <v>509</v>
      </c>
      <c r="I62" s="327">
        <v>176961</v>
      </c>
      <c r="J62" s="328">
        <v>13555</v>
      </c>
      <c r="K62" s="329">
        <v>-7.2</v>
      </c>
      <c r="L62" s="330">
        <v>44283</v>
      </c>
      <c r="M62" s="331">
        <v>14.8</v>
      </c>
      <c r="N62" s="332">
        <v>-22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election activeCell="A49" sqref="A49:XFD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6" t="s">
        <v>3</v>
      </c>
      <c r="D47" s="1136"/>
      <c r="E47" s="1137"/>
      <c r="F47" s="11">
        <v>10.78</v>
      </c>
      <c r="G47" s="12">
        <v>12.58</v>
      </c>
      <c r="H47" s="12">
        <v>16.61</v>
      </c>
      <c r="I47" s="12">
        <v>17.71</v>
      </c>
      <c r="J47" s="13">
        <v>16.71</v>
      </c>
    </row>
    <row r="48" spans="2:10" ht="57.75" customHeight="1" x14ac:dyDescent="0.15">
      <c r="B48" s="14"/>
      <c r="C48" s="1138" t="s">
        <v>4</v>
      </c>
      <c r="D48" s="1138"/>
      <c r="E48" s="1139"/>
      <c r="F48" s="15">
        <v>4.3499999999999996</v>
      </c>
      <c r="G48" s="16">
        <v>4.25</v>
      </c>
      <c r="H48" s="16">
        <v>5.34</v>
      </c>
      <c r="I48" s="16">
        <v>2.77</v>
      </c>
      <c r="J48" s="17">
        <v>5.32</v>
      </c>
    </row>
    <row r="49" spans="2:10" ht="57.75" customHeight="1" thickBot="1" x14ac:dyDescent="0.2">
      <c r="B49" s="18"/>
      <c r="C49" s="1140" t="s">
        <v>5</v>
      </c>
      <c r="D49" s="1140"/>
      <c r="E49" s="1141"/>
      <c r="F49" s="19">
        <v>0.57999999999999996</v>
      </c>
      <c r="G49" s="20">
        <v>0.16</v>
      </c>
      <c r="H49" s="20">
        <v>2.65</v>
      </c>
      <c r="I49" s="20">
        <v>5.57</v>
      </c>
      <c r="J49" s="21">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60" zoomScaleNormal="60" zoomScaleSheetLayoutView="100" workbookViewId="0">
      <selection activeCell="AK8" sqref="AK8:AO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8" t="s">
        <v>521</v>
      </c>
      <c r="D34" s="1148"/>
      <c r="E34" s="1149"/>
      <c r="F34" s="32">
        <v>10.050000000000001</v>
      </c>
      <c r="G34" s="33">
        <v>11.8</v>
      </c>
      <c r="H34" s="33">
        <v>13.41</v>
      </c>
      <c r="I34" s="33">
        <v>14.61</v>
      </c>
      <c r="J34" s="34">
        <v>15.66</v>
      </c>
      <c r="K34" s="22"/>
      <c r="L34" s="22"/>
      <c r="M34" s="22"/>
      <c r="N34" s="22"/>
      <c r="O34" s="22"/>
      <c r="P34" s="22"/>
    </row>
    <row r="35" spans="1:16" ht="39" customHeight="1" x14ac:dyDescent="0.15">
      <c r="A35" s="22"/>
      <c r="B35" s="35"/>
      <c r="C35" s="1142" t="s">
        <v>522</v>
      </c>
      <c r="D35" s="1143"/>
      <c r="E35" s="1144"/>
      <c r="F35" s="36">
        <v>2.97</v>
      </c>
      <c r="G35" s="37">
        <v>4.1500000000000004</v>
      </c>
      <c r="H35" s="37">
        <v>4.78</v>
      </c>
      <c r="I35" s="37">
        <v>5.48</v>
      </c>
      <c r="J35" s="38">
        <v>6.21</v>
      </c>
      <c r="K35" s="22"/>
      <c r="L35" s="22"/>
      <c r="M35" s="22"/>
      <c r="N35" s="22"/>
      <c r="O35" s="22"/>
      <c r="P35" s="22"/>
    </row>
    <row r="36" spans="1:16" ht="39" customHeight="1" x14ac:dyDescent="0.15">
      <c r="A36" s="22"/>
      <c r="B36" s="35"/>
      <c r="C36" s="1142" t="s">
        <v>523</v>
      </c>
      <c r="D36" s="1143"/>
      <c r="E36" s="1144"/>
      <c r="F36" s="36">
        <v>4.3499999999999996</v>
      </c>
      <c r="G36" s="37">
        <v>4.25</v>
      </c>
      <c r="H36" s="37">
        <v>5.34</v>
      </c>
      <c r="I36" s="37">
        <v>2.77</v>
      </c>
      <c r="J36" s="38">
        <v>5.32</v>
      </c>
      <c r="K36" s="22"/>
      <c r="L36" s="22"/>
      <c r="M36" s="22"/>
      <c r="N36" s="22"/>
      <c r="O36" s="22"/>
      <c r="P36" s="22"/>
    </row>
    <row r="37" spans="1:16" ht="39" customHeight="1" x14ac:dyDescent="0.15">
      <c r="A37" s="22"/>
      <c r="B37" s="35"/>
      <c r="C37" s="1142" t="s">
        <v>524</v>
      </c>
      <c r="D37" s="1143"/>
      <c r="E37" s="1144"/>
      <c r="F37" s="36">
        <v>0.72</v>
      </c>
      <c r="G37" s="37">
        <v>1.33</v>
      </c>
      <c r="H37" s="37">
        <v>1.45</v>
      </c>
      <c r="I37" s="37">
        <v>2.13</v>
      </c>
      <c r="J37" s="38">
        <v>2.75</v>
      </c>
      <c r="K37" s="22"/>
      <c r="L37" s="22"/>
      <c r="M37" s="22"/>
      <c r="N37" s="22"/>
      <c r="O37" s="22"/>
      <c r="P37" s="22"/>
    </row>
    <row r="38" spans="1:16" ht="39" customHeight="1" x14ac:dyDescent="0.15">
      <c r="A38" s="22"/>
      <c r="B38" s="35"/>
      <c r="C38" s="1142" t="s">
        <v>525</v>
      </c>
      <c r="D38" s="1143"/>
      <c r="E38" s="1144"/>
      <c r="F38" s="36">
        <v>2.21</v>
      </c>
      <c r="G38" s="37">
        <v>1.28</v>
      </c>
      <c r="H38" s="37">
        <v>1.01</v>
      </c>
      <c r="I38" s="37">
        <v>1.87</v>
      </c>
      <c r="J38" s="38">
        <v>1.1299999999999999</v>
      </c>
      <c r="K38" s="22"/>
      <c r="L38" s="22"/>
      <c r="M38" s="22"/>
      <c r="N38" s="22"/>
      <c r="O38" s="22"/>
      <c r="P38" s="22"/>
    </row>
    <row r="39" spans="1:16" ht="39" customHeight="1" x14ac:dyDescent="0.15">
      <c r="A39" s="22"/>
      <c r="B39" s="35"/>
      <c r="C39" s="1142" t="s">
        <v>526</v>
      </c>
      <c r="D39" s="1143"/>
      <c r="E39" s="1144"/>
      <c r="F39" s="36">
        <v>0.24</v>
      </c>
      <c r="G39" s="37">
        <v>0.63</v>
      </c>
      <c r="H39" s="37">
        <v>0.42</v>
      </c>
      <c r="I39" s="37">
        <v>0.54</v>
      </c>
      <c r="J39" s="38">
        <v>0.26</v>
      </c>
      <c r="K39" s="22"/>
      <c r="L39" s="22"/>
      <c r="M39" s="22"/>
      <c r="N39" s="22"/>
      <c r="O39" s="22"/>
      <c r="P39" s="22"/>
    </row>
    <row r="40" spans="1:16" ht="39" customHeight="1" x14ac:dyDescent="0.15">
      <c r="A40" s="22"/>
      <c r="B40" s="35"/>
      <c r="C40" s="1142" t="s">
        <v>527</v>
      </c>
      <c r="D40" s="1143"/>
      <c r="E40" s="1144"/>
      <c r="F40" s="36">
        <v>0.01</v>
      </c>
      <c r="G40" s="37">
        <v>0.03</v>
      </c>
      <c r="H40" s="37">
        <v>0.02</v>
      </c>
      <c r="I40" s="37">
        <v>0.01</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528</v>
      </c>
      <c r="D42" s="1143"/>
      <c r="E42" s="1144"/>
      <c r="F42" s="36" t="s">
        <v>477</v>
      </c>
      <c r="G42" s="37" t="s">
        <v>477</v>
      </c>
      <c r="H42" s="37" t="s">
        <v>477</v>
      </c>
      <c r="I42" s="37" t="s">
        <v>477</v>
      </c>
      <c r="J42" s="38" t="s">
        <v>477</v>
      </c>
      <c r="K42" s="22"/>
      <c r="L42" s="22"/>
      <c r="M42" s="22"/>
      <c r="N42" s="22"/>
      <c r="O42" s="22"/>
      <c r="P42" s="22"/>
    </row>
    <row r="43" spans="1:16" ht="39" customHeight="1" thickBot="1" x14ac:dyDescent="0.2">
      <c r="A43" s="22"/>
      <c r="B43" s="40"/>
      <c r="C43" s="1145" t="s">
        <v>529</v>
      </c>
      <c r="D43" s="1146"/>
      <c r="E43" s="1147"/>
      <c r="F43" s="41">
        <v>0.02</v>
      </c>
      <c r="G43" s="42">
        <v>0</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60" zoomScaleNormal="60" zoomScaleSheetLayoutView="55" workbookViewId="0">
      <selection activeCell="AK8" sqref="AK8:AO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651</v>
      </c>
      <c r="L45" s="60">
        <v>632</v>
      </c>
      <c r="M45" s="60">
        <v>610</v>
      </c>
      <c r="N45" s="60">
        <v>604</v>
      </c>
      <c r="O45" s="61">
        <v>550</v>
      </c>
      <c r="P45" s="48"/>
      <c r="Q45" s="48"/>
      <c r="R45" s="48"/>
      <c r="S45" s="48"/>
      <c r="T45" s="48"/>
      <c r="U45" s="48"/>
    </row>
    <row r="46" spans="1:21" ht="30.75" customHeight="1" x14ac:dyDescent="0.15">
      <c r="A46" s="48"/>
      <c r="B46" s="1160"/>
      <c r="C46" s="1161"/>
      <c r="D46" s="62"/>
      <c r="E46" s="1152" t="s">
        <v>13</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x14ac:dyDescent="0.15">
      <c r="A47" s="48"/>
      <c r="B47" s="1160"/>
      <c r="C47" s="1161"/>
      <c r="D47" s="62"/>
      <c r="E47" s="1152" t="s">
        <v>14</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x14ac:dyDescent="0.15">
      <c r="A48" s="48"/>
      <c r="B48" s="1160"/>
      <c r="C48" s="1161"/>
      <c r="D48" s="62"/>
      <c r="E48" s="1152" t="s">
        <v>15</v>
      </c>
      <c r="F48" s="1152"/>
      <c r="G48" s="1152"/>
      <c r="H48" s="1152"/>
      <c r="I48" s="1152"/>
      <c r="J48" s="1153"/>
      <c r="K48" s="63">
        <v>264</v>
      </c>
      <c r="L48" s="64">
        <v>293</v>
      </c>
      <c r="M48" s="64">
        <v>273</v>
      </c>
      <c r="N48" s="64">
        <v>235</v>
      </c>
      <c r="O48" s="65">
        <v>231</v>
      </c>
      <c r="P48" s="48"/>
      <c r="Q48" s="48"/>
      <c r="R48" s="48"/>
      <c r="S48" s="48"/>
      <c r="T48" s="48"/>
      <c r="U48" s="48"/>
    </row>
    <row r="49" spans="1:21" ht="30.75" customHeight="1" x14ac:dyDescent="0.15">
      <c r="A49" s="48"/>
      <c r="B49" s="1160"/>
      <c r="C49" s="1161"/>
      <c r="D49" s="62"/>
      <c r="E49" s="1152" t="s">
        <v>16</v>
      </c>
      <c r="F49" s="1152"/>
      <c r="G49" s="1152"/>
      <c r="H49" s="1152"/>
      <c r="I49" s="1152"/>
      <c r="J49" s="1153"/>
      <c r="K49" s="63">
        <v>52</v>
      </c>
      <c r="L49" s="64">
        <v>55</v>
      </c>
      <c r="M49" s="64">
        <v>60</v>
      </c>
      <c r="N49" s="64">
        <v>52</v>
      </c>
      <c r="O49" s="65">
        <v>53</v>
      </c>
      <c r="P49" s="48"/>
      <c r="Q49" s="48"/>
      <c r="R49" s="48"/>
      <c r="S49" s="48"/>
      <c r="T49" s="48"/>
      <c r="U49" s="48"/>
    </row>
    <row r="50" spans="1:21" ht="30.75" customHeight="1" x14ac:dyDescent="0.15">
      <c r="A50" s="48"/>
      <c r="B50" s="1160"/>
      <c r="C50" s="1161"/>
      <c r="D50" s="62"/>
      <c r="E50" s="1152" t="s">
        <v>17</v>
      </c>
      <c r="F50" s="1152"/>
      <c r="G50" s="1152"/>
      <c r="H50" s="1152"/>
      <c r="I50" s="1152"/>
      <c r="J50" s="1153"/>
      <c r="K50" s="63">
        <v>1</v>
      </c>
      <c r="L50" s="64">
        <v>1</v>
      </c>
      <c r="M50" s="64">
        <v>1</v>
      </c>
      <c r="N50" s="64">
        <v>1</v>
      </c>
      <c r="O50" s="65">
        <v>1</v>
      </c>
      <c r="P50" s="48"/>
      <c r="Q50" s="48"/>
      <c r="R50" s="48"/>
      <c r="S50" s="48"/>
      <c r="T50" s="48"/>
      <c r="U50" s="48"/>
    </row>
    <row r="51" spans="1:21" ht="30.75" customHeight="1" x14ac:dyDescent="0.15">
      <c r="A51" s="48"/>
      <c r="B51" s="1162"/>
      <c r="C51" s="1163"/>
      <c r="D51" s="66"/>
      <c r="E51" s="1152" t="s">
        <v>18</v>
      </c>
      <c r="F51" s="1152"/>
      <c r="G51" s="1152"/>
      <c r="H51" s="1152"/>
      <c r="I51" s="1152"/>
      <c r="J51" s="1153"/>
      <c r="K51" s="63" t="s">
        <v>477</v>
      </c>
      <c r="L51" s="64" t="s">
        <v>477</v>
      </c>
      <c r="M51" s="64" t="s">
        <v>477</v>
      </c>
      <c r="N51" s="64" t="s">
        <v>477</v>
      </c>
      <c r="O51" s="65" t="s">
        <v>477</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534</v>
      </c>
      <c r="L52" s="64">
        <v>546</v>
      </c>
      <c r="M52" s="64">
        <v>556</v>
      </c>
      <c r="N52" s="64">
        <v>561</v>
      </c>
      <c r="O52" s="65">
        <v>568</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434</v>
      </c>
      <c r="L53" s="69">
        <v>435</v>
      </c>
      <c r="M53" s="69">
        <v>388</v>
      </c>
      <c r="N53" s="69">
        <v>331</v>
      </c>
      <c r="O53" s="70">
        <v>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赤間　良太</cp:lastModifiedBy>
  <cp:lastPrinted>2015-03-31T12:06:24Z</cp:lastPrinted>
  <dcterms:created xsi:type="dcterms:W3CDTF">2015-02-17T06:02:31Z</dcterms:created>
  <dcterms:modified xsi:type="dcterms:W3CDTF">2015-05-06T07:36:50Z</dcterms:modified>
</cp:coreProperties>
</file>