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1一般会計\01_決算統計\01年度別\R3年度決算\13_財政状況資料集\230928_財政状況資料集（10月公表）【2回目】\04_県HP掲載用\02_R5.10月公表分\"/>
    </mc:Choice>
  </mc:AlternateContent>
  <bookViews>
    <workbookView xWindow="0" yWindow="0" windowWidth="28800" windowHeight="123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BW34" i="10"/>
  <c r="BW35" i="10" s="1"/>
  <c r="BW36" i="10" s="1"/>
  <c r="BW37" i="10" s="1"/>
  <c r="BW38" i="10" s="1"/>
  <c r="BW39" i="10" s="1"/>
  <c r="BW40" i="10" s="1"/>
  <c r="C34" i="10"/>
  <c r="CO34" i="10" l="1"/>
  <c r="C35" i="10"/>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<sst xmlns="http://schemas.openxmlformats.org/spreadsheetml/2006/main" count="1132" uniqueCount="605">
  <si>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</si>
  <si>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</si>
  <si>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</si>
  <si>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</si>
  <si>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</si>
  <si>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</si>
  <si>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</si>
  <si>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</si>
  <si>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</si>
  <si>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</si>
  <si>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</si>
  <si>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</si>
  <si>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</si>
  <si>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</si>
  <si>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</si>
  <si>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</si>
  <si>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</si>
  <si>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</si>
  <si>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</si>
  <si>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</si>
  <si>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</si>
  <si>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</si>
  <si>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</si>
  <si>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</si>
  <si>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</si>
  <si>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</si>
  <si>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</si>
  <si>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</si>
  <si>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</si>
  <si>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</si>
  <si>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</si>
  <si>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</si>
  <si>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</si>
  <si>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</si>
  <si>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</si>
  <si>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</si>
  <si>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</si>
  <si>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</si>
  <si>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</si>
  <si>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</si>
  <si>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</si>
  <si>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</si>
  <si>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</si>
  <si>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</si>
  <si>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</si>
  <si>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</si>
  <si>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</si>
  <si>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</si>
  <si>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</si>
  <si>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</si>
  <si>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</si>
  <si>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</si>
  <si>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</si>
  <si>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</si>
  <si>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</si>
  <si>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</si>
  <si>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</si>
  <si>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</si>
  <si>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</si>
  <si>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</si>
  <si>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</si>
  <si>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</si>
  <si>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</si>
  <si>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</si>
  <si>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</si>
  <si>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</si>
  <si>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</si>
  <si>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</si>
  <si>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</si>
  <si>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</si>
  <si>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</si>
  <si>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</si>
  <si>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</si>
  <si>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</si>
  <si>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</si>
  <si>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</si>
  <si>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</si>
  <si>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</si>
  <si>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</si>
  <si>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</si>
  <si>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</si>
  <si>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</si>
  <si>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</si>
  <si>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</si>
  <si>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</si>
  <si>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</si>
  <si>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</si>
  <si>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</si>
  <si>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</si>
  <si>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</si>
  <si>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</si>
  <si>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</si>
  <si>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</si>
  <si>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</si>
  <si>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</si>
  <si>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</si>
  <si>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</si>
  <si>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</si>
  <si>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松島町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</si>
  <si>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</si>
  <si>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</si>
  <si>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</si>
  <si>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</si>
  <si>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</si>
  <si>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</si>
  <si>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</si>
  <si>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</si>
  <si>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</si>
  <si>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</si>
  <si>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</si>
  <si>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</si>
  <si>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</si>
  <si>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</si>
  <si>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</si>
  <si>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</si>
  <si>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</si>
  <si>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</si>
  <si>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</si>
  <si>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</si>
  <si>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</si>
  <si>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</si>
  <si>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</si>
  <si>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</si>
  <si>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</si>
  <si>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</si>
  <si>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</si>
  <si>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</si>
  <si>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</si>
  <si>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</si>
  <si>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</si>
  <si>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</si>
  <si>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</si>
  <si>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</si>
  <si>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</si>
  <si>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</si>
  <si>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</si>
  <si>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</si>
  <si>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</si>
  <si>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</si>
  <si>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</si>
  <si>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</si>
  <si>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</si>
  <si>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</si>
  <si>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</si>
  <si>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</si>
  <si>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</si>
  <si>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</si>
  <si>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</si>
  <si>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</si>
  <si>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</si>
  <si>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</si>
  <si>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</si>
  <si>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</si>
  <si>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</si>
  <si>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</si>
  <si>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</si>
  <si>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</si>
  <si>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</si>
  <si>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</si>
  <si>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</si>
  <si>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</si>
  <si>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</si>
  <si>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</si>
  <si>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</si>
  <si>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</si>
  <si>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</si>
  <si>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</si>
  <si>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</si>
  <si>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</si>
  <si>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</si>
  <si>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</si>
  <si>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</si>
  <si>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</si>
  <si>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</si>
  <si>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</si>
  <si>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</si>
  <si>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</si>
  <si>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</si>
  <si>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</si>
  <si>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</si>
  <si>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</si>
  <si>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</si>
  <si>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</si>
  <si>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</si>
  <si>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</si>
  <si>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</si>
  <si>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</si>
  <si>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</si>
  <si>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</si>
  <si>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</si>
  <si>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</si>
  <si>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</si>
  <si>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</si>
  <si>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</si>
  <si>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</si>
  <si>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</si>
  <si>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</si>
  <si>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</si>
  <si>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</si>
  <si>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</si>
  <si>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</si>
  <si>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</si>
  <si>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</si>
  <si>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</si>
  <si>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</si>
  <si>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</si>
  <si>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</si>
  <si>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</si>
  <si>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</si>
  <si>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</si>
  <si>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</si>
  <si>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</si>
  <si>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</si>
  <si>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</si>
  <si>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</si>
  <si>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宮城県松島町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</si>
  <si>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</si>
  <si>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</si>
  <si>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</si>
  <si>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</si>
  <si>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</si>
  <si>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</si>
  <si>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</si>
  <si>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</si>
  <si>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</si>
  <si>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</si>
  <si>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</si>
  <si>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</si>
  <si>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</si>
  <si>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</si>
  <si>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</si>
  <si>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</si>
  <si>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</si>
  <si>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</si>
  <si>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</si>
  <si>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</si>
  <si>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</si>
  <si>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</si>
  <si>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</si>
  <si>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</si>
  <si>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</si>
  <si>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</si>
  <si>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</si>
  <si>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</si>
  <si>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</si>
  <si>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</si>
  <si>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</si>
  <si>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</si>
  <si>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</si>
  <si>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</si>
  <si>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</si>
  <si>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</si>
  <si>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</si>
  <si>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</si>
  <si>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</si>
  <si>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</si>
  <si>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</si>
  <si>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</si>
  <si>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</si>
  <si>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</si>
  <si>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</si>
  <si>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</si>
  <si>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</si>
  <si>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</si>
  <si>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</si>
  <si>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</si>
  <si>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</si>
  <si>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</si>
  <si>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</si>
  <si>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</si>
  <si>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</si>
  <si>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</si>
  <si>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</si>
  <si>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</si>
  <si>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</si>
  <si>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</si>
  <si>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</si>
  <si>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</si>
  <si>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</si>
  <si>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</si>
  <si>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</si>
  <si>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</si>
  <si>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</si>
  <si>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</si>
  <si>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</si>
  <si>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</si>
  <si>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</si>
  <si>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</si>
  <si>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</si>
  <si>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</si>
  <si>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</si>
  <si>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</si>
  <si>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</si>
  <si>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</si>
  <si>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</si>
  <si>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</si>
  <si>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</si>
  <si>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</si>
  <si>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</si>
  <si>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</si>
  <si>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</si>
  <si>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</si>
  <si>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</si>
  <si>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</si>
  <si>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</si>
  <si>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</si>
  <si>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</si>
  <si>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</si>
  <si>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</si>
  <si>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</si>
  <si>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</si>
  <si>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</si>
  <si>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</si>
  <si>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</si>
  <si>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</si>
  <si>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</si>
  <si>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</si>
  <si>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</si>
  <si>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</si>
  <si>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</si>
  <si>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</si>
  <si>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</si>
  <si>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</si>
  <si>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</si>
  <si>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</si>
  <si>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</si>
  <si>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</si>
  <si>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</si>
  <si>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</si>
  <si>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</si>
  <si>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</si>
  <si>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</si>
  <si>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</si>
  <si>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</si>
  <si>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</si>
  <si>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</si>
  <si>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</si>
  <si>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</si>
  <si>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</si>
  <si>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</si>
  <si>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</si>
  <si>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</si>
  <si>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</si>
  <si>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</si>
  <si>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</si>
  <si>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</si>
  <si>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</si>
  <si>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</si>
  <si>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</si>
  <si>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</si>
  <si>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</si>
  <si>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</si>
  <si>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</si>
  <si>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</si>
  <si>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</si>
  <si>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</si>
  <si>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</si>
  <si>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</si>
  <si>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</si>
  <si>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</si>
  <si>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</si>
  <si>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</si>
  <si>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</si>
  <si>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</si>
  <si>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</si>
  <si>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</si>
  <si>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</si>
  <si>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</si>
  <si>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</si>
  <si>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宮城県松島町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</si>
  <si>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</si>
  <si>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</si>
  <si>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</si>
  <si>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</si>
  <si>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</si>
  <si>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</si>
  <si>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</si>
  <si>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</si>
  <si>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</si>
  <si>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</si>
  <si>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</si>
  <si>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</si>
  <si>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</si>
  <si>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</si>
  <si>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</si>
  <si>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</si>
  <si>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</si>
  <si>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</si>
  <si>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</si>
  <si>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</si>
  <si>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松島町松島区外区有財産特別会計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</si>
  <si>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</si>
  <si>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</si>
  <si>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</si>
  <si>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</si>
  <si>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</si>
  <si>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</si>
  <si>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</si>
  <si>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</si>
  <si>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</si>
  <si>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</si>
  <si>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</si>
  <si>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</si>
  <si>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</si>
  <si>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松島町国民健康保険特別会計</t>
    <phoneticPr fontId="5"/>
  </si>
  <si>
    <t>松島町介護保険特別会計</t>
    <phoneticPr fontId="5"/>
  </si>
  <si>
    <t>松島町後期高齢者医療特別会計</t>
    <phoneticPr fontId="5"/>
  </si>
  <si>
    <t>松島町介護サービス事業特別会計</t>
    <phoneticPr fontId="5"/>
  </si>
  <si>
    <t>松島町水道事業会計</t>
    <phoneticPr fontId="5"/>
  </si>
  <si>
    <t>法適用企業</t>
    <phoneticPr fontId="5"/>
  </si>
  <si>
    <t>松島町観瀾亭等特別会計</t>
    <phoneticPr fontId="5"/>
  </si>
  <si>
    <t>法非適用企業</t>
    <phoneticPr fontId="5"/>
  </si>
  <si>
    <t>松島町下水道事業特別会計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</si>
  <si>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</si>
  <si>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</si>
  <si>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</si>
  <si>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</si>
  <si>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</si>
  <si>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</si>
  <si>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</si>
  <si>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</si>
  <si>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</si>
  <si>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</si>
  <si>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</si>
  <si>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</si>
  <si>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</si>
  <si>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</si>
  <si>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</si>
  <si>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</si>
  <si>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</si>
  <si>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</si>
  <si>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</si>
  <si>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</si>
  <si>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</si>
  <si>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</si>
  <si>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</si>
  <si>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</si>
  <si>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</si>
  <si>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</si>
  <si>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</si>
  <si>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</si>
  <si>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</si>
  <si>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</si>
  <si>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</si>
  <si>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</si>
  <si>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</si>
  <si>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</si>
  <si>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</si>
  <si>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</si>
  <si>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</si>
  <si>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</si>
  <si>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</si>
  <si>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</si>
  <si>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</si>
  <si>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</si>
  <si>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</si>
  <si>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</si>
  <si>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</si>
  <si>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</si>
  <si>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</si>
  <si>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</si>
  <si>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</si>
  <si>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</si>
  <si>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</si>
  <si>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</si>
  <si>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</si>
  <si>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</si>
  <si>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</si>
  <si>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</si>
  <si>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</si>
  <si>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</si>
  <si>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</si>
  <si>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松島町介護保険特別会計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</si>
  <si>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</si>
  <si>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</si>
  <si>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</si>
  <si>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</si>
  <si>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</si>
  <si>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</si>
  <si>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</si>
  <si>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</si>
  <si>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</si>
  <si>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</si>
  <si>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</si>
  <si>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</si>
  <si>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</si>
  <si>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</si>
  <si>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</si>
  <si>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</si>
  <si>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</si>
  <si>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</si>
  <si>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</si>
  <si>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</si>
  <si>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</si>
  <si>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</si>
  <si>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</si>
  <si>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</si>
  <si>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</si>
  <si>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</si>
  <si>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</si>
  <si>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</si>
  <si>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</si>
  <si>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</si>
  <si>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</si>
  <si>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</si>
  <si>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</si>
  <si>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</si>
  <si>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</si>
  <si>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</si>
  <si>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</si>
  <si>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</si>
  <si>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</si>
  <si>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</si>
  <si>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</si>
  <si>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</si>
  <si>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</si>
  <si>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</si>
  <si>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</si>
  <si>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</si>
  <si>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</si>
  <si>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</si>
  <si>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</si>
  <si>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</si>
  <si>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</si>
  <si>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</si>
  <si>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</si>
  <si>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</si>
  <si>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</si>
  <si>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</si>
  <si>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</si>
  <si>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</si>
  <si>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</si>
  <si>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</si>
  <si>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</si>
  <si>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</si>
  <si>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</si>
  <si>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</si>
  <si>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</si>
  <si>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</si>
  <si>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</si>
  <si>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</si>
  <si>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</si>
  <si>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</si>
  <si>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</si>
  <si>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</si>
  <si>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</si>
  <si>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</si>
  <si>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</si>
  <si>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</si>
  <si>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</si>
  <si>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</si>
  <si>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</si>
  <si>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</si>
  <si>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</si>
  <si>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</si>
  <si>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</si>
  <si>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</si>
  <si>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109.33</t>
  </si>
  <si>
    <t>▲ 9.69</t>
  </si>
  <si>
    <t>▲ 19.58</t>
  </si>
  <si>
    <t>▲ 2.04</t>
  </si>
  <si>
    <t>▲ 0.48</t>
  </si>
  <si>
    <t>松島町水道事業会計</t>
  </si>
  <si>
    <t>一般会計</t>
  </si>
  <si>
    <t>松島町介護保険特別会計</t>
  </si>
  <si>
    <t>松島町国民健康保険特別会計</t>
  </si>
  <si>
    <t>松島町下水道事業特別会計</t>
  </si>
  <si>
    <t>松島町観瀾亭等特別会計</t>
  </si>
  <si>
    <t>松島町後期高齢者医療特別会計</t>
  </si>
  <si>
    <t>松島町松島区外区有財産特別会計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</si>
  <si>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</si>
  <si>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</si>
  <si>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</si>
  <si>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</si>
  <si>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</si>
  <si>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</si>
  <si>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</si>
  <si>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</si>
  <si>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</si>
  <si>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品井沼ステーション</t>
    <rPh sb="0" eb="3">
      <t>シナイヌマ</t>
    </rPh>
    <phoneticPr fontId="2"/>
  </si>
  <si>
    <t>塩釜地区消防事務組合</t>
    <rPh sb="0" eb="2">
      <t>シオガマ</t>
    </rPh>
    <rPh sb="2" eb="4">
      <t>チク</t>
    </rPh>
    <rPh sb="4" eb="6">
      <t>ショウボウ</t>
    </rPh>
    <rPh sb="6" eb="8">
      <t>ジム</t>
    </rPh>
    <rPh sb="8" eb="10">
      <t>クミアイ</t>
    </rPh>
    <phoneticPr fontId="2"/>
  </si>
  <si>
    <t>宮城東部衛生処理組合</t>
    <rPh sb="0" eb="2">
      <t>ミヤギ</t>
    </rPh>
    <rPh sb="2" eb="4">
      <t>トウブ</t>
    </rPh>
    <rPh sb="4" eb="6">
      <t>エイセイ</t>
    </rPh>
    <rPh sb="6" eb="8">
      <t>ショリ</t>
    </rPh>
    <rPh sb="8" eb="10">
      <t>クミアイ</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</si>
  <si>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</si>
  <si>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吉田川流域溜池大和町外３市３ヶ町村組合</t>
    <rPh sb="0" eb="3">
      <t>ヨシダガワ</t>
    </rPh>
    <rPh sb="3" eb="5">
      <t>リュウイキ</t>
    </rPh>
    <rPh sb="5" eb="7">
      <t>タメイケ</t>
    </rPh>
    <rPh sb="7" eb="10">
      <t>タイワチョウ</t>
    </rPh>
    <rPh sb="10" eb="11">
      <t>ソト</t>
    </rPh>
    <rPh sb="12" eb="13">
      <t>シ</t>
    </rPh>
    <rPh sb="15" eb="16">
      <t>マチ</t>
    </rPh>
    <rPh sb="16" eb="17">
      <t>ムラ</t>
    </rPh>
    <rPh sb="17" eb="19">
      <t>クミアイ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</si>
  <si>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</si>
  <si>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</si>
  <si>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宮城県市町村自治振興センター</t>
    <rPh sb="0" eb="3">
      <t>ミヤギケン</t>
    </rPh>
    <rPh sb="3" eb="6">
      <t>シチョウソン</t>
    </rPh>
    <rPh sb="6" eb="8">
      <t>ジチ</t>
    </rPh>
    <rPh sb="8" eb="10">
      <t>シンコウ</t>
    </rPh>
    <phoneticPr fontId="2"/>
  </si>
  <si>
    <t>庁舎建設基金</t>
    <rPh sb="0" eb="2">
      <t>チョウシャ</t>
    </rPh>
    <rPh sb="2" eb="4">
      <t>ケンセツ</t>
    </rPh>
    <rPh sb="4" eb="6">
      <t>キキン</t>
    </rPh>
    <phoneticPr fontId="5"/>
  </si>
  <si>
    <t>ふるさと納税基金</t>
    <rPh sb="4" eb="6">
      <t>ノウゼイ</t>
    </rPh>
    <rPh sb="6" eb="8">
      <t>キキン</t>
    </rPh>
    <phoneticPr fontId="5"/>
  </si>
  <si>
    <t>長寿社会対策基金</t>
    <rPh sb="0" eb="2">
      <t>チョウジュ</t>
    </rPh>
    <rPh sb="2" eb="4">
      <t>シャカイ</t>
    </rPh>
    <rPh sb="4" eb="6">
      <t>タイサク</t>
    </rPh>
    <rPh sb="6" eb="8">
      <t>キキン</t>
    </rPh>
    <phoneticPr fontId="5"/>
  </si>
  <si>
    <t>松島区外区有財産積立金</t>
    <rPh sb="0" eb="2">
      <t>マツシマ</t>
    </rPh>
    <rPh sb="2" eb="3">
      <t>ク</t>
    </rPh>
    <rPh sb="3" eb="4">
      <t>ホカ</t>
    </rPh>
    <rPh sb="4" eb="5">
      <t>ク</t>
    </rPh>
    <rPh sb="5" eb="6">
      <t>ユウ</t>
    </rPh>
    <rPh sb="6" eb="8">
      <t>ザイサン</t>
    </rPh>
    <rPh sb="8" eb="11">
      <t>ツミタテキン</t>
    </rPh>
    <phoneticPr fontId="5"/>
  </si>
  <si>
    <t>震災復興基金</t>
    <rPh sb="0" eb="2">
      <t>シンサイ</t>
    </rPh>
    <rPh sb="2" eb="4">
      <t>フッコウ</t>
    </rPh>
    <rPh sb="4" eb="6">
      <t>キキン</t>
    </rPh>
    <phoneticPr fontId="5"/>
  </si>
  <si>
    <t>-</t>
    <phoneticPr fontId="2"/>
  </si>
  <si>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</si>
  <si>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</si>
  <si>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</si>
  <si>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の新規発行を抑制してきた結果、類似団体より0.2ポイント低くなった。一方で有形固定資産減価償却率は上昇傾向にあるため、公共施設等総合管理計画に基づき、老朽化対策等に努める。</t>
    <rPh sb="1" eb="3">
      <t>ショウライ</t>
    </rPh>
    <rPh sb="3" eb="5">
      <t>フタン</t>
    </rPh>
    <rPh sb="5" eb="7">
      <t>ヒリツ</t>
    </rPh>
    <rPh sb="9" eb="12">
      <t>チホウサイ</t>
    </rPh>
    <rPh sb="13" eb="15">
      <t>シンキ</t>
    </rPh>
    <rPh sb="15" eb="17">
      <t>ハッコウ</t>
    </rPh>
    <rPh sb="18" eb="20">
      <t>ヨクセイ</t>
    </rPh>
    <rPh sb="24" eb="26">
      <t>ケッカ</t>
    </rPh>
    <rPh sb="27" eb="29">
      <t>ルイジ</t>
    </rPh>
    <rPh sb="29" eb="31">
      <t>ダンタイ</t>
    </rPh>
    <rPh sb="40" eb="41">
      <t>ヒク</t>
    </rPh>
    <rPh sb="46" eb="48">
      <t>イッポウ</t>
    </rPh>
    <rPh sb="49" eb="51">
      <t>ユウケイ</t>
    </rPh>
    <rPh sb="51" eb="55">
      <t>コテイシサン</t>
    </rPh>
    <rPh sb="55" eb="57">
      <t>ゲンカ</t>
    </rPh>
    <rPh sb="57" eb="60">
      <t>ショウキャクリツ</t>
    </rPh>
    <rPh sb="61" eb="63">
      <t>ジョウショウ</t>
    </rPh>
    <rPh sb="63" eb="65">
      <t>ケイコウ</t>
    </rPh>
    <rPh sb="71" eb="73">
      <t>コウキョウ</t>
    </rPh>
    <rPh sb="73" eb="75">
      <t>シセツ</t>
    </rPh>
    <rPh sb="75" eb="76">
      <t>トウ</t>
    </rPh>
    <rPh sb="76" eb="78">
      <t>ソウゴウ</t>
    </rPh>
    <rPh sb="78" eb="80">
      <t>カンリ</t>
    </rPh>
    <rPh sb="80" eb="82">
      <t>ケイカク</t>
    </rPh>
    <rPh sb="83" eb="84">
      <t>モト</t>
    </rPh>
    <rPh sb="87" eb="90">
      <t>ロウキュウカ</t>
    </rPh>
    <rPh sb="90" eb="92">
      <t>タイサク</t>
    </rPh>
    <rPh sb="92" eb="93">
      <t>トウ</t>
    </rPh>
    <rPh sb="94" eb="95">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</si>
  <si>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</si>
  <si>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</si>
  <si>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</si>
  <si>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</si>
  <si>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</si>
  <si>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</si>
  <si>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毎年度数値が低下しており、令和3年度は類似団体より0.2ポイント低くなった。実質公債費比率については下水道事業への繰出金の増（準元利償還金算入額の増加）の影響により前年度より0.4ポイント高くなったが類似団体を0.6ポイント下回った。地方債の新規発行を抑えているため、今後も低下傾向は続くものと想定される。</t>
    <rPh sb="1" eb="3">
      <t>ショウライ</t>
    </rPh>
    <rPh sb="3" eb="5">
      <t>フタン</t>
    </rPh>
    <rPh sb="5" eb="7">
      <t>ヒリツ</t>
    </rPh>
    <rPh sb="8" eb="11">
      <t>マイネンド</t>
    </rPh>
    <rPh sb="11" eb="13">
      <t>スウチ</t>
    </rPh>
    <rPh sb="14" eb="16">
      <t>テイカ</t>
    </rPh>
    <rPh sb="21" eb="23">
      <t>レイワ</t>
    </rPh>
    <rPh sb="24" eb="26">
      <t>ネンド</t>
    </rPh>
    <rPh sb="27" eb="29">
      <t>ルイジ</t>
    </rPh>
    <rPh sb="29" eb="31">
      <t>ダンタイ</t>
    </rPh>
    <rPh sb="40" eb="41">
      <t>ヒク</t>
    </rPh>
    <rPh sb="46" eb="48">
      <t>ジッシツ</t>
    </rPh>
    <rPh sb="48" eb="51">
      <t>コウサイヒ</t>
    </rPh>
    <rPh sb="51" eb="53">
      <t>ヒリツ</t>
    </rPh>
    <rPh sb="58" eb="61">
      <t>ゲスイドウ</t>
    </rPh>
    <rPh sb="61" eb="63">
      <t>ジギョウ</t>
    </rPh>
    <rPh sb="65" eb="68">
      <t>クリダシキン</t>
    </rPh>
    <rPh sb="69" eb="70">
      <t>ゾウ</t>
    </rPh>
    <rPh sb="71" eb="72">
      <t>ジュン</t>
    </rPh>
    <rPh sb="72" eb="74">
      <t>ガンリ</t>
    </rPh>
    <rPh sb="74" eb="77">
      <t>ショウカンキン</t>
    </rPh>
    <rPh sb="77" eb="79">
      <t>サンニュウ</t>
    </rPh>
    <rPh sb="79" eb="80">
      <t>ガク</t>
    </rPh>
    <rPh sb="81" eb="83">
      <t>ゾウカ</t>
    </rPh>
    <rPh sb="85" eb="87">
      <t>エイキョウ</t>
    </rPh>
    <rPh sb="90" eb="93">
      <t>ゼンネンド</t>
    </rPh>
    <rPh sb="102" eb="103">
      <t>タカ</t>
    </rPh>
    <rPh sb="108" eb="110">
      <t>ルイジ</t>
    </rPh>
    <rPh sb="110" eb="112">
      <t>ダンタイ</t>
    </rPh>
    <rPh sb="120" eb="122">
      <t>シタマワ</t>
    </rPh>
    <rPh sb="125" eb="128">
      <t>チホウサイ</t>
    </rPh>
    <rPh sb="129" eb="131">
      <t>シンキ</t>
    </rPh>
    <rPh sb="131" eb="133">
      <t>ハッコウ</t>
    </rPh>
    <rPh sb="134" eb="135">
      <t>オサ</t>
    </rPh>
    <rPh sb="142" eb="144">
      <t>コンゴ</t>
    </rPh>
    <rPh sb="145" eb="147">
      <t>テイカ</t>
    </rPh>
    <rPh sb="147" eb="149">
      <t>ケイコウ</t>
    </rPh>
    <rPh sb="150" eb="151">
      <t>ツヅ</t>
    </rPh>
    <rPh sb="155" eb="157">
      <t>ソウテイ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</si>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</sst>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7560-40E8-A59D-147961E00F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147787</c:v>
                </c:pt>
                <c:pt idx="1">
                  <c:v>135996</c:v>
                </c:pt>
                <c:pt idx="2">
                  <c:v>140647</c:v>
                </c:pt>
                <c:pt idx="3">
                  <c:v>146339</c:v>
                </c:pt>
                <c:pt idx="4">
                  <c:v>33018</c:v>
                </c:pt>
              </c:numCache>
            </c:numRef>
          </c:val>
          <c:smooth val="0"/>
          <c:extLst>
            <c:ext xmlns:c16="http://schemas.microsoft.com/office/drawing/2014/chart" uri="{C3380CC4-5D6E-409C-BE32-E72D297353CC}">
              <c16:uniqueId val="{00000001-7560-40E8-A59D-147961E00F6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11.27</c:v>
                </c:pt>
                <c:pt idx="1">
                  <c:v>14.16</c:v>
                </c:pt>
                <c:pt idx="2">
                  <c:v>8.35</c:v>
                </c:pt>
                <c:pt idx="3">
                  <c:v>9.74</c:v>
                </c:pt>
                <c:pt idx="4">
                  <c:v>8.92</c:v>
                </c:pt>
              </c:numCache>
            </c:numRef>
          </c:val>
          <c:extLst>
            <c:ext xmlns:c16="http://schemas.microsoft.com/office/drawing/2014/chart" uri="{C3380CC4-5D6E-409C-BE32-E72D297353CC}">
              <c16:uniqueId val="{00000000-A5D7-437D-A898-B9FA4BFA36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44.54</c:v>
                </c:pt>
                <c:pt idx="1">
                  <c:v>37.56</c:v>
                </c:pt>
                <c:pt idx="2">
                  <c:v>31.26</c:v>
                </c:pt>
                <c:pt idx="3">
                  <c:v>30.12</c:v>
                </c:pt>
                <c:pt idx="4">
                  <c:v>32.799999999999997</c:v>
                </c:pt>
              </c:numCache>
            </c:numRef>
          </c:val>
          <c:extLst>
            <c:ext xmlns:c16="http://schemas.microsoft.com/office/drawing/2014/chart" uri="{C3380CC4-5D6E-409C-BE32-E72D297353CC}">
              <c16:uniqueId val="{00000001-A5D7-437D-A898-B9FA4BFA363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-109.33</c:v>
                </c:pt>
                <c:pt idx="1">
                  <c:v>-9.69</c:v>
                </c:pt>
                <c:pt idx="2">
                  <c:v>-19.579999999999998</c:v>
                </c:pt>
                <c:pt idx="3">
                  <c:v>-2.04</c:v>
                </c:pt>
                <c:pt idx="4">
                  <c:v>-0.48</c:v>
                </c:pt>
              </c:numCache>
            </c:numRef>
          </c:val>
          <c:smooth val="0"/>
          <c:extLst>
            <c:ext xmlns:c16="http://schemas.microsoft.com/office/drawing/2014/chart" uri="{C3380CC4-5D6E-409C-BE32-E72D297353CC}">
              <c16:uniqueId val="{00000002-A5D7-437D-A898-B9FA4BFA363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A98-44DE-843F-C7BA0D2FAC5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98-44DE-843F-C7BA0D2FAC5D}"/>
            </c:ext>
          </c:extLst>
        </c:ser>
        <c:ser>
          <c:idx val="2"/>
          <c:order val="2"/>
          <c:tx>
            <c:strRef>
              <c:f>データシート!$A$29</c:f>
              <c:strCache>
                <c:ptCount val="1"/>
                <c:pt idx="0">
                  <c:v>松島町松島区外区有財産特別会計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0.44</c:v>
                </c:pt>
                <c:pt idx="6">
                  <c:v>#N/A</c:v>
                </c:pt>
                <c:pt idx="7">
                  <c:v>0</c:v>
                </c:pt>
                <c:pt idx="8">
                  <c:v>#N/A</c:v>
                </c:pt>
                <c:pt idx="9">
                  <c:v>0</c:v>
                </c:pt>
              </c:numCache>
            </c:numRef>
          </c:val>
          <c:extLst>
            <c:ext xmlns:c16="http://schemas.microsoft.com/office/drawing/2014/chart" uri="{C3380CC4-5D6E-409C-BE32-E72D297353CC}">
              <c16:uniqueId val="{00000002-FA98-44DE-843F-C7BA0D2FAC5D}"/>
            </c:ext>
          </c:extLst>
        </c:ser>
        <c:ser>
          <c:idx val="3"/>
          <c:order val="3"/>
          <c:tx>
            <c:strRef>
              <c:f>データシート!$A$30</c:f>
              <c:strCache>
                <c:ptCount val="1"/>
                <c:pt idx="0">
                  <c:v>松島町後期高齢者医療特別会計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0.03</c:v>
                </c:pt>
                <c:pt idx="4">
                  <c:v>#N/A</c:v>
                </c:pt>
                <c:pt idx="5">
                  <c:v>0.04</c:v>
                </c:pt>
                <c:pt idx="6">
                  <c:v>#N/A</c:v>
                </c:pt>
                <c:pt idx="7">
                  <c:v>0</c:v>
                </c:pt>
                <c:pt idx="8">
                  <c:v>#N/A</c:v>
                </c:pt>
                <c:pt idx="9">
                  <c:v>0.01</c:v>
                </c:pt>
              </c:numCache>
            </c:numRef>
          </c:val>
          <c:extLst>
            <c:ext xmlns:c16="http://schemas.microsoft.com/office/drawing/2014/chart" uri="{C3380CC4-5D6E-409C-BE32-E72D297353CC}">
              <c16:uniqueId val="{00000003-FA98-44DE-843F-C7BA0D2FAC5D}"/>
            </c:ext>
          </c:extLst>
        </c:ser>
        <c:ser>
          <c:idx val="4"/>
          <c:order val="4"/>
          <c:tx>
            <c:strRef>
              <c:f>データシート!$A$31</c:f>
              <c:strCache>
                <c:ptCount val="1"/>
                <c:pt idx="0">
                  <c:v>松島町観瀾亭等特別会計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0.8</c:v>
                </c:pt>
                <c:pt idx="2">
                  <c:v>#N/A</c:v>
                </c:pt>
                <c:pt idx="3">
                  <c:v>0.54</c:v>
                </c:pt>
                <c:pt idx="4">
                  <c:v>#N/A</c:v>
                </c:pt>
                <c:pt idx="5">
                  <c:v>0.38</c:v>
                </c:pt>
                <c:pt idx="6">
                  <c:v>#N/A</c:v>
                </c:pt>
                <c:pt idx="7">
                  <c:v>0.19</c:v>
                </c:pt>
                <c:pt idx="8">
                  <c:v>#N/A</c:v>
                </c:pt>
                <c:pt idx="9">
                  <c:v>0.21</c:v>
                </c:pt>
              </c:numCache>
            </c:numRef>
          </c:val>
          <c:extLst>
            <c:ext xmlns:c16="http://schemas.microsoft.com/office/drawing/2014/chart" uri="{C3380CC4-5D6E-409C-BE32-E72D297353CC}">
              <c16:uniqueId val="{00000004-FA98-44DE-843F-C7BA0D2FAC5D}"/>
            </c:ext>
          </c:extLst>
        </c:ser>
        <c:ser>
          <c:idx val="5"/>
          <c:order val="5"/>
          <c:tx>
            <c:strRef>
              <c:f>データシート!$A$32</c:f>
              <c:strCache>
                <c:ptCount val="1"/>
                <c:pt idx="0">
                  <c:v>松島町下水道事業特別会計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6.67</c:v>
                </c:pt>
                <c:pt idx="2">
                  <c:v>#N/A</c:v>
                </c:pt>
                <c:pt idx="3">
                  <c:v>3.58</c:v>
                </c:pt>
                <c:pt idx="4">
                  <c:v>#N/A</c:v>
                </c:pt>
                <c:pt idx="5">
                  <c:v>4.37</c:v>
                </c:pt>
                <c:pt idx="6">
                  <c:v>#N/A</c:v>
                </c:pt>
                <c:pt idx="7">
                  <c:v>0.66</c:v>
                </c:pt>
                <c:pt idx="8">
                  <c:v>#N/A</c:v>
                </c:pt>
                <c:pt idx="9">
                  <c:v>0.36</c:v>
                </c:pt>
              </c:numCache>
            </c:numRef>
          </c:val>
          <c:extLst>
            <c:ext xmlns:c16="http://schemas.microsoft.com/office/drawing/2014/chart" uri="{C3380CC4-5D6E-409C-BE32-E72D297353CC}">
              <c16:uniqueId val="{00000005-FA98-44DE-843F-C7BA0D2FAC5D}"/>
            </c:ext>
          </c:extLst>
        </c:ser>
        <c:ser>
          <c:idx val="6"/>
          <c:order val="6"/>
          <c:tx>
            <c:strRef>
              <c:f>データシート!$A$33</c:f>
              <c:strCache>
                <c:ptCount val="1"/>
                <c:pt idx="0">
                  <c:v>松島町国民健康保険特別会計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4.8</c:v>
                </c:pt>
                <c:pt idx="2">
                  <c:v>#N/A</c:v>
                </c:pt>
                <c:pt idx="3">
                  <c:v>1.08</c:v>
                </c:pt>
                <c:pt idx="4">
                  <c:v>#N/A</c:v>
                </c:pt>
                <c:pt idx="5">
                  <c:v>1.92</c:v>
                </c:pt>
                <c:pt idx="6">
                  <c:v>#N/A</c:v>
                </c:pt>
                <c:pt idx="7">
                  <c:v>1.02</c:v>
                </c:pt>
                <c:pt idx="8">
                  <c:v>#N/A</c:v>
                </c:pt>
                <c:pt idx="9">
                  <c:v>1.51</c:v>
                </c:pt>
              </c:numCache>
            </c:numRef>
          </c:val>
          <c:extLst>
            <c:ext xmlns:c16="http://schemas.microsoft.com/office/drawing/2014/chart" uri="{C3380CC4-5D6E-409C-BE32-E72D297353CC}">
              <c16:uniqueId val="{00000006-FA98-44DE-843F-C7BA0D2FAC5D}"/>
            </c:ext>
          </c:extLst>
        </c:ser>
        <c:ser>
          <c:idx val="7"/>
          <c:order val="7"/>
          <c:tx>
            <c:strRef>
              <c:f>データシート!$A$34</c:f>
              <c:strCache>
                <c:ptCount val="1"/>
                <c:pt idx="0">
                  <c:v>松島町介護保険特別会計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1.27</c:v>
                </c:pt>
                <c:pt idx="2">
                  <c:v>#N/A</c:v>
                </c:pt>
                <c:pt idx="3">
                  <c:v>1.37</c:v>
                </c:pt>
                <c:pt idx="4">
                  <c:v>#N/A</c:v>
                </c:pt>
                <c:pt idx="5">
                  <c:v>0.81</c:v>
                </c:pt>
                <c:pt idx="6">
                  <c:v>#N/A</c:v>
                </c:pt>
                <c:pt idx="7">
                  <c:v>1.29</c:v>
                </c:pt>
                <c:pt idx="8">
                  <c:v>#N/A</c:v>
                </c:pt>
                <c:pt idx="9">
                  <c:v>2.69</c:v>
                </c:pt>
              </c:numCache>
            </c:numRef>
          </c:val>
          <c:extLst>
            <c:ext xmlns:c16="http://schemas.microsoft.com/office/drawing/2014/chart" uri="{C3380CC4-5D6E-409C-BE32-E72D297353CC}">
              <c16:uniqueId val="{00000007-FA98-44DE-843F-C7BA0D2FAC5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11.26</c:v>
                </c:pt>
                <c:pt idx="2">
                  <c:v>#N/A</c:v>
                </c:pt>
                <c:pt idx="3">
                  <c:v>14.15</c:v>
                </c:pt>
                <c:pt idx="4">
                  <c:v>#N/A</c:v>
                </c:pt>
                <c:pt idx="5">
                  <c:v>7.91</c:v>
                </c:pt>
                <c:pt idx="6">
                  <c:v>#N/A</c:v>
                </c:pt>
                <c:pt idx="7">
                  <c:v>9.74</c:v>
                </c:pt>
                <c:pt idx="8">
                  <c:v>#N/A</c:v>
                </c:pt>
                <c:pt idx="9">
                  <c:v>8.91</c:v>
                </c:pt>
              </c:numCache>
            </c:numRef>
          </c:val>
          <c:extLst>
            <c:ext xmlns:c16="http://schemas.microsoft.com/office/drawing/2014/chart" uri="{C3380CC4-5D6E-409C-BE32-E72D297353CC}">
              <c16:uniqueId val="{00000008-FA98-44DE-843F-C7BA0D2FAC5D}"/>
            </c:ext>
          </c:extLst>
        </c:ser>
        <c:ser>
          <c:idx val="9"/>
          <c:order val="9"/>
          <c:tx>
            <c:strRef>
              <c:f>データシート!$A$36</c:f>
              <c:strCache>
                <c:ptCount val="1"/>
                <c:pt idx="0">
                  <c:v>松島町水道事業会計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37.18</c:v>
                </c:pt>
                <c:pt idx="2">
                  <c:v>#N/A</c:v>
                </c:pt>
                <c:pt idx="3">
                  <c:v>39.92</c:v>
                </c:pt>
                <c:pt idx="4">
                  <c:v>#N/A</c:v>
                </c:pt>
                <c:pt idx="5">
                  <c:v>41.88</c:v>
                </c:pt>
                <c:pt idx="6">
                  <c:v>#N/A</c:v>
                </c:pt>
                <c:pt idx="7">
                  <c:v>39.49</c:v>
                </c:pt>
                <c:pt idx="8">
                  <c:v>#N/A</c:v>
                </c:pt>
                <c:pt idx="9">
                  <c:v>37.61</c:v>
                </c:pt>
              </c:numCache>
            </c:numRef>
          </c:val>
          <c:extLst>
            <c:ext xmlns:c16="http://schemas.microsoft.com/office/drawing/2014/chart" uri="{C3380CC4-5D6E-409C-BE32-E72D297353CC}">
              <c16:uniqueId val="{00000009-FA98-44DE-843F-C7BA0D2FAC5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571</c:v>
                </c:pt>
                <c:pt idx="5">
                  <c:v>541</c:v>
                </c:pt>
                <c:pt idx="8">
                  <c:v>522</c:v>
                </c:pt>
                <c:pt idx="11">
                  <c:v>491</c:v>
                </c:pt>
                <c:pt idx="14">
                  <c:v>512</c:v>
                </c:pt>
              </c:numCache>
            </c:numRef>
          </c:val>
          <c:extLst>
            <c:ext xmlns:c16="http://schemas.microsoft.com/office/drawing/2014/chart" uri="{C3380CC4-5D6E-409C-BE32-E72D297353CC}">
              <c16:uniqueId val="{00000000-2BD9-4098-BBC4-B2CD5ED2BC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D9-4098-BBC4-B2CD5ED2BC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BD9-4098-BBC4-B2CD5ED2BC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c:v>
                </c:pt>
                <c:pt idx="3">
                  <c:v>4</c:v>
                </c:pt>
                <c:pt idx="6">
                  <c:v>5</c:v>
                </c:pt>
                <c:pt idx="9">
                  <c:v>8</c:v>
                </c:pt>
                <c:pt idx="12">
                  <c:v>17</c:v>
                </c:pt>
              </c:numCache>
            </c:numRef>
          </c:val>
          <c:extLst>
            <c:ext xmlns:c16="http://schemas.microsoft.com/office/drawing/2014/chart" uri="{C3380CC4-5D6E-409C-BE32-E72D297353CC}">
              <c16:uniqueId val="{00000003-2BD9-4098-BBC4-B2CD5ED2BC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316</c:v>
                </c:pt>
                <c:pt idx="3">
                  <c:v>178</c:v>
                </c:pt>
                <c:pt idx="6">
                  <c:v>321</c:v>
                </c:pt>
                <c:pt idx="9">
                  <c:v>186</c:v>
                </c:pt>
                <c:pt idx="12">
                  <c:v>244</c:v>
                </c:pt>
              </c:numCache>
            </c:numRef>
          </c:val>
          <c:extLst>
            <c:ext xmlns:c16="http://schemas.microsoft.com/office/drawing/2014/chart" uri="{C3380CC4-5D6E-409C-BE32-E72D297353CC}">
              <c16:uniqueId val="{00000004-2BD9-4098-BBC4-B2CD5ED2BC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D9-4098-BBC4-B2CD5ED2BC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D9-4098-BBC4-B2CD5ED2BC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535</c:v>
                </c:pt>
                <c:pt idx="3">
                  <c:v>540</c:v>
                </c:pt>
                <c:pt idx="6">
                  <c:v>526</c:v>
                </c:pt>
                <c:pt idx="9">
                  <c:v>507</c:v>
                </c:pt>
                <c:pt idx="12">
                  <c:v>506</c:v>
                </c:pt>
              </c:numCache>
            </c:numRef>
          </c:val>
          <c:extLst>
            <c:ext xmlns:c16="http://schemas.microsoft.com/office/drawing/2014/chart" uri="{C3380CC4-5D6E-409C-BE32-E72D297353CC}">
              <c16:uniqueId val="{00000007-2BD9-4098-BBC4-B2CD5ED2BC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286</c:v>
                </c:pt>
                <c:pt idx="2">
                  <c:v>#N/A</c:v>
                </c:pt>
                <c:pt idx="3">
                  <c:v>#N/A</c:v>
                </c:pt>
                <c:pt idx="4">
                  <c:v>181</c:v>
                </c:pt>
                <c:pt idx="5">
                  <c:v>#N/A</c:v>
                </c:pt>
                <c:pt idx="6">
                  <c:v>#N/A</c:v>
                </c:pt>
                <c:pt idx="7">
                  <c:v>330</c:v>
                </c:pt>
                <c:pt idx="8">
                  <c:v>#N/A</c:v>
                </c:pt>
                <c:pt idx="9">
                  <c:v>#N/A</c:v>
                </c:pt>
                <c:pt idx="10">
                  <c:v>210</c:v>
                </c:pt>
                <c:pt idx="11">
                  <c:v>#N/A</c:v>
                </c:pt>
                <c:pt idx="12">
                  <c:v>#N/A</c:v>
                </c:pt>
                <c:pt idx="13">
                  <c:v>255</c:v>
                </c:pt>
                <c:pt idx="14">
                  <c:v>#N/A</c:v>
                </c:pt>
              </c:numCache>
            </c:numRef>
          </c:val>
          <c:smooth val="0"/>
          <c:extLst>
            <c:ext xmlns:c16="http://schemas.microsoft.com/office/drawing/2014/chart" uri="{C3380CC4-5D6E-409C-BE32-E72D297353CC}">
              <c16:uniqueId val="{00000008-2BD9-4098-BBC4-B2CD5ED2BC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5847</c:v>
                </c:pt>
                <c:pt idx="5">
                  <c:v>5667</c:v>
                </c:pt>
                <c:pt idx="8">
                  <c:v>5485</c:v>
                </c:pt>
                <c:pt idx="11">
                  <c:v>5395</c:v>
                </c:pt>
                <c:pt idx="14">
                  <c:v>5084</c:v>
                </c:pt>
              </c:numCache>
            </c:numRef>
          </c:val>
          <c:extLst>
            <c:ext xmlns:c16="http://schemas.microsoft.com/office/drawing/2014/chart" uri="{C3380CC4-5D6E-409C-BE32-E72D297353CC}">
              <c16:uniqueId val="{00000000-DB30-4FFB-95B7-F78BDE3CAC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392</c:v>
                </c:pt>
                <c:pt idx="5">
                  <c:v>347</c:v>
                </c:pt>
                <c:pt idx="8">
                  <c:v>357</c:v>
                </c:pt>
                <c:pt idx="11">
                  <c:v>322</c:v>
                </c:pt>
                <c:pt idx="14">
                  <c:v>471</c:v>
                </c:pt>
              </c:numCache>
            </c:numRef>
          </c:val>
          <c:extLst>
            <c:ext xmlns:c16="http://schemas.microsoft.com/office/drawing/2014/chart" uri="{C3380CC4-5D6E-409C-BE32-E72D297353CC}">
              <c16:uniqueId val="{00000001-DB30-4FFB-95B7-F78BDE3CAC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3113</c:v>
                </c:pt>
                <c:pt idx="5">
                  <c:v>3048</c:v>
                </c:pt>
                <c:pt idx="8">
                  <c:v>3116</c:v>
                </c:pt>
                <c:pt idx="11">
                  <c:v>3152</c:v>
                </c:pt>
                <c:pt idx="14">
                  <c:v>3508</c:v>
                </c:pt>
              </c:numCache>
            </c:numRef>
          </c:val>
          <c:extLst>
            <c:ext xmlns:c16="http://schemas.microsoft.com/office/drawing/2014/chart" uri="{C3380CC4-5D6E-409C-BE32-E72D297353CC}">
              <c16:uniqueId val="{00000002-DB30-4FFB-95B7-F78BDE3CAC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B30-4FFB-95B7-F78BDE3CAC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B30-4FFB-95B7-F78BDE3CAC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5-DB30-4FFB-95B7-F78BDE3CAC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941</c:v>
                </c:pt>
                <c:pt idx="3">
                  <c:v>897</c:v>
                </c:pt>
                <c:pt idx="6">
                  <c:v>855</c:v>
                </c:pt>
                <c:pt idx="9">
                  <c:v>821</c:v>
                </c:pt>
                <c:pt idx="12">
                  <c:v>812</c:v>
                </c:pt>
              </c:numCache>
            </c:numRef>
          </c:val>
          <c:extLst>
            <c:ext xmlns:c16="http://schemas.microsoft.com/office/drawing/2014/chart" uri="{C3380CC4-5D6E-409C-BE32-E72D297353CC}">
              <c16:uniqueId val="{00000006-DB30-4FFB-95B7-F78BDE3CAC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31</c:v>
                </c:pt>
                <c:pt idx="3">
                  <c:v>33</c:v>
                </c:pt>
                <c:pt idx="6">
                  <c:v>66</c:v>
                </c:pt>
                <c:pt idx="9">
                  <c:v>203</c:v>
                </c:pt>
                <c:pt idx="12">
                  <c:v>209</c:v>
                </c:pt>
              </c:numCache>
            </c:numRef>
          </c:val>
          <c:extLst>
            <c:ext xmlns:c16="http://schemas.microsoft.com/office/drawing/2014/chart" uri="{C3380CC4-5D6E-409C-BE32-E72D297353CC}">
              <c16:uniqueId val="{00000007-DB30-4FFB-95B7-F78BDE3CAC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4257</c:v>
                </c:pt>
                <c:pt idx="3">
                  <c:v>3418</c:v>
                </c:pt>
                <c:pt idx="6">
                  <c:v>3279</c:v>
                </c:pt>
                <c:pt idx="9">
                  <c:v>2901</c:v>
                </c:pt>
                <c:pt idx="12">
                  <c:v>3088</c:v>
                </c:pt>
              </c:numCache>
            </c:numRef>
          </c:val>
          <c:extLst>
            <c:ext xmlns:c16="http://schemas.microsoft.com/office/drawing/2014/chart" uri="{C3380CC4-5D6E-409C-BE32-E72D297353CC}">
              <c16:uniqueId val="{00000008-DB30-4FFB-95B7-F78BDE3CAC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25</c:v>
                </c:pt>
                <c:pt idx="3">
                  <c:v>16</c:v>
                </c:pt>
                <c:pt idx="6">
                  <c:v>7</c:v>
                </c:pt>
                <c:pt idx="9">
                  <c:v>2</c:v>
                </c:pt>
                <c:pt idx="12">
                  <c:v>0</c:v>
                </c:pt>
              </c:numCache>
            </c:numRef>
          </c:val>
          <c:extLst>
            <c:ext xmlns:c16="http://schemas.microsoft.com/office/drawing/2014/chart" uri="{C3380CC4-5D6E-409C-BE32-E72D297353CC}">
              <c16:uniqueId val="{00000009-DB30-4FFB-95B7-F78BDE3CAC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5870</c:v>
                </c:pt>
                <c:pt idx="3">
                  <c:v>5661</c:v>
                </c:pt>
                <c:pt idx="6">
                  <c:v>5482</c:v>
                </c:pt>
                <c:pt idx="9">
                  <c:v>5411</c:v>
                </c:pt>
                <c:pt idx="12">
                  <c:v>5217</c:v>
                </c:pt>
              </c:numCache>
            </c:numRef>
          </c:val>
          <c:extLst>
            <c:ext xmlns:c16="http://schemas.microsoft.com/office/drawing/2014/chart" uri="{C3380CC4-5D6E-409C-BE32-E72D297353CC}">
              <c16:uniqueId val="{0000000A-DB30-4FFB-95B7-F78BDE3CACC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1775</c:v>
                </c:pt>
                <c:pt idx="2">
                  <c:v>#N/A</c:v>
                </c:pt>
                <c:pt idx="3">
                  <c:v>#N/A</c:v>
                </c:pt>
                <c:pt idx="4">
                  <c:v>964</c:v>
                </c:pt>
                <c:pt idx="5">
                  <c:v>#N/A</c:v>
                </c:pt>
                <c:pt idx="6">
                  <c:v>#N/A</c:v>
                </c:pt>
                <c:pt idx="7">
                  <c:v>732</c:v>
                </c:pt>
                <c:pt idx="8">
                  <c:v>#N/A</c:v>
                </c:pt>
                <c:pt idx="9">
                  <c:v>#N/A</c:v>
                </c:pt>
                <c:pt idx="10">
                  <c:v>470</c:v>
                </c:pt>
                <c:pt idx="11">
                  <c:v>#N/A</c:v>
                </c:pt>
                <c:pt idx="12">
                  <c:v>#N/A</c:v>
                </c:pt>
                <c:pt idx="13">
                  <c:v>261</c:v>
                </c:pt>
                <c:pt idx="14">
                  <c:v>#N/A</c:v>
                </c:pt>
              </c:numCache>
            </c:numRef>
          </c:val>
          <c:smooth val="0"/>
          <c:extLst>
            <c:ext xmlns:c16="http://schemas.microsoft.com/office/drawing/2014/chart" uri="{C3380CC4-5D6E-409C-BE32-E72D297353CC}">
              <c16:uniqueId val="{0000000B-DB30-4FFB-95B7-F78BDE3CACC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1206</c:v>
                </c:pt>
                <c:pt idx="1">
                  <c:v>1215</c:v>
                </c:pt>
                <c:pt idx="2">
                  <c:v>1421</c:v>
                </c:pt>
              </c:numCache>
            </c:numRef>
          </c:val>
          <c:extLst>
            <c:ext xmlns:c16="http://schemas.microsoft.com/office/drawing/2014/chart" uri="{C3380CC4-5D6E-409C-BE32-E72D297353CC}">
              <c16:uniqueId val="{00000000-3261-4A04-8C23-427A10B7463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301</c:v>
                </c:pt>
                <c:pt idx="1">
                  <c:v>281</c:v>
                </c:pt>
                <c:pt idx="2">
                  <c:v>361</c:v>
                </c:pt>
              </c:numCache>
            </c:numRef>
          </c:val>
          <c:extLst>
            <c:ext xmlns:c16="http://schemas.microsoft.com/office/drawing/2014/chart" uri="{C3380CC4-5D6E-409C-BE32-E72D297353CC}">
              <c16:uniqueId val="{00000001-3261-4A04-8C23-427A10B7463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2581</c:v>
                </c:pt>
                <c:pt idx="1">
                  <c:v>1892</c:v>
                </c:pt>
                <c:pt idx="2">
                  <c:v>1007</c:v>
                </c:pt>
              </c:numCache>
            </c:numRef>
          </c:val>
          <c:extLst>
            <c:ext xmlns:c16="http://schemas.microsoft.com/office/drawing/2014/chart" uri="{C3380CC4-5D6E-409C-BE32-E72D297353CC}">
              <c16:uniqueId val="{00000002-3261-4A04-8C23-427A10B7463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{ED1C671E-566B-421C-9C06-5BE94DC654F0}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7A4-47AA-8247-D38C1B9322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{102B24C6-8558-471F-8317-D7E11902035A}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A4-47AA-8247-D38C1B9322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{6748CF74-0035-45FB-B73D-57F73BA0FCF2}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A4-47AA-8247-D38C1B9322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{7210180E-D3DF-4F0C-83A2-0DCB499FB6F1}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A4-47AA-8247-D38C1B9322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{689C911C-652F-4F1B-9F3F-8D68E33F1B48}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A4-47AA-8247-D38C1B932276}"/>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{86E8FD3A-61A9-4C16-BE44-4FB652940BDE}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7A4-47AA-8247-D38C1B932276}"/>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{EBB2491C-C303-45C7-9617-D04887C44F7D}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7A4-47AA-8247-D38C1B932276}"/>
                </c:ext>
              </c:extLst>
            </c:dLbl>
            <c:dLbl>
              <c:idx val="24"/>
              <c:layout>
                <c:manualLayout>
                  <c:x val="-3.3284912208559531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{5E88D723-A548-4125-ACB9-2AE4519799E6}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7A4-47AA-8247-D38C1B932276}"/>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{EF64DA00-E8CF-489A-A497-64BED1C03D66}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7A4-47AA-8247-D38C1B9322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58.8</c:v>
                </c:pt>
                <c:pt idx="8">
                  <c:v>59.9</c:v>
                </c:pt>
                <c:pt idx="16">
                  <c:v>61.3</c:v>
                </c:pt>
                <c:pt idx="24">
                  <c:v>62.2</c:v>
                </c:pt>
                <c:pt idx="32">
                  <c:v>64.2</c:v>
                </c:pt>
              </c:numCache>
            </c:numRef>
          </c:xVal>
          <c:yVal>
            <c:numRef>
              <c:f>公会計指標分析・財政指標組合せ分析表!$BP$51:$DC$51</c:f>
              <c:numCache>
                <c:formatCode>#,##0.0;"▲ "#,##0.0</c:formatCode>
                <c:ptCount val="40"/>
                <c:pt idx="0">
                  <c:v>53.2</c:v>
                </c:pt>
                <c:pt idx="8">
                  <c:v>28.7</c:v>
                </c:pt>
                <c:pt idx="16">
                  <c:v>21.7</c:v>
                </c:pt>
                <c:pt idx="24">
                  <c:v>13.1</c:v>
                </c:pt>
                <c:pt idx="32">
                  <c:v>6.7</c:v>
                </c:pt>
              </c:numCache>
            </c:numRef>
          </c:yVal>
          <c:smooth val="0"/>
          <c:extLst>
            <c:ext xmlns:c16="http://schemas.microsoft.com/office/drawing/2014/chart" uri="{C3380CC4-5D6E-409C-BE32-E72D297353CC}">
              <c16:uniqueId val="{00000009-47A4-47AA-8247-D38C1B93227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{7D60F53C-A88B-4D63-9F7A-731CFCE36916}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7A4-47AA-8247-D38C1B93227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{CB099140-FEA5-4009-8771-B02854737A3D}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A4-47AA-8247-D38C1B9322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{F742A724-5B15-4A19-B5A3-FA44E440DBDF}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A4-47AA-8247-D38C1B9322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{3C65A463-BA30-4FBF-91D4-E686919E02DF}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A4-47AA-8247-D38C1B9322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{19BFB400-678E-497B-A31D-5A970B49BB75}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A4-47AA-8247-D38C1B932276}"/>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{D7DC96DF-2F7B-454F-AD1B-B07F8FC16777}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7A4-47AA-8247-D38C1B932276}"/>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{93187530-B1B9-412C-9315-EFE12EEFB21C}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7A4-47AA-8247-D38C1B932276}"/>
                </c:ext>
              </c:extLst>
            </c:dLbl>
            <c:dLbl>
              <c:idx val="24"/>
              <c:layout>
                <c:manualLayout>
                  <c:x val="-3.0746589091908857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{31672627-4AFC-41FF-8EA2-602D787296FF}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7A4-47AA-8247-D38C1B932276}"/>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{AE97DECB-4FBB-4610-9C22-0ED257DC2A66}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7A4-47AA-8247-D38C1B9322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47A4-47AA-8247-D38C1B932276}"/>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{7285149B-23FD-48FD-B0A5-8D57BEA05CC5}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E6E-4B28-BD55-46EA2AE121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{75E6FCFE-72F7-4F0F-BE67-0CAE52733422}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6E-4B28-BD55-46EA2AE121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{6726EFCB-F4FA-404C-A441-92B0DA5B1318}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6E-4B28-BD55-46EA2AE121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{E0123FAA-80A0-4900-A0B4-AA9725F5CE46}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6E-4B28-BD55-46EA2AE121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{FDEAAC49-30FB-4CCE-9CE7-CA107BC6D736}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6E-4B28-BD55-46EA2AE1218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{AE58B10B-3CF5-4ECE-8012-A7169899BFFC}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E6E-4B28-BD55-46EA2AE1218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{D66400D1-14BF-4161-B1E1-9D4BD165C36C}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E6E-4B28-BD55-46EA2AE1218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{89A45AB3-BD31-4D7F-ACE0-9A0370BC0FF7}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E6E-4B28-BD55-46EA2AE1218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{90C028F4-1B27-457C-97F6-9A065CC03164}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E6E-4B28-BD55-46EA2AE121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7.8</c:v>
                </c:pt>
                <c:pt idx="16">
                  <c:v>7.9</c:v>
                </c:pt>
                <c:pt idx="24">
                  <c:v>7</c:v>
                </c:pt>
                <c:pt idx="32">
                  <c:v>7.4</c:v>
                </c:pt>
              </c:numCache>
            </c:numRef>
          </c:xVal>
          <c:yVal>
            <c:numRef>
              <c:f>公会計指標分析・財政指標組合せ分析表!$BP$73:$DC$73</c:f>
              <c:numCache>
                <c:formatCode>#,##0.0;"▲ "#,##0.0</c:formatCode>
                <c:ptCount val="40"/>
                <c:pt idx="0">
                  <c:v>53.2</c:v>
                </c:pt>
                <c:pt idx="8">
                  <c:v>28.7</c:v>
                </c:pt>
                <c:pt idx="16">
                  <c:v>21.7</c:v>
                </c:pt>
                <c:pt idx="24">
                  <c:v>13.1</c:v>
                </c:pt>
                <c:pt idx="32">
                  <c:v>6.7</c:v>
                </c:pt>
              </c:numCache>
            </c:numRef>
          </c:yVal>
          <c:smooth val="0"/>
          <c:extLst>
            <c:ext xmlns:c16="http://schemas.microsoft.com/office/drawing/2014/chart" uri="{C3380CC4-5D6E-409C-BE32-E72D297353CC}">
              <c16:uniqueId val="{00000009-9E6E-4B28-BD55-46EA2AE1218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5563272181036229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{9E38F4F0-DAF9-4426-BC58-FC1E671AE2F1}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E6E-4B28-BD55-46EA2AE1218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{55DE73AA-DF32-401E-88AE-E986E930DC83}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6E-4B28-BD55-46EA2AE121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{03157D0C-E1DA-4038-B0D3-38F8F0A10E18}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6E-4B28-BD55-46EA2AE121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{9262070A-8201-4C3C-92A3-3D59BDB0FA2A}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6E-4B28-BD55-46EA2AE121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{D1AE61E1-ACF0-4275-A799-8430D6D250A2}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6E-4B28-BD55-46EA2AE12189}"/>
                </c:ext>
              </c:extLst>
            </c:dLbl>
            <c:dLbl>
              <c:idx val="8"/>
              <c:layout>
                <c:manualLayout>
                  <c:x val="0"/>
                  <c:y val="5.4274005124983985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{F48A2A8F-CF01-49C2-A6D4-BE06D1D4AFA6}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E6E-4B28-BD55-46EA2AE12189}"/>
                </c:ext>
              </c:extLst>
            </c:dLbl>
            <c:dLbl>
              <c:idx val="16"/>
              <c:layout>
                <c:manualLayout>
                  <c:x val="0"/>
                  <c:y val="9.6519846812159957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{C12962DD-97A1-4938-9696-FED378CED923}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E6E-4B28-BD55-46EA2AE1218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{5C3C6A98-6AC5-4C87-942A-E2D99DC76E60}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E6E-4B28-BD55-46EA2AE12189}"/>
                </c:ext>
              </c:extLst>
            </c:dLbl>
            <c:dLbl>
              <c:idx val="32"/>
              <c:layout>
                <c:manualLayout>
                  <c:x val="0"/>
                  <c:y val="1.0484229474891209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{97BCE275-948D-4E43-AF50-A8A62DDA113D}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E6E-4B28-BD55-46EA2AE121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9E6E-4B28-BD55-46EA2AE12189}"/>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宮城県松島町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13,502
13,427
53.56
8,701,084
8,291,264
386,268
4,331,714
5,216,546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前年度と同数値であり、類似団体より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高くなった。また、人口減少や高齢化が進んでいるため例年全国平均・宮城県平均よりも下回っており、今後もその傾向は継続する見通しである。公共施設等の適切な管理・統廃合に加え、企業誘致・定住促進の推進・町税の徴収強化を図り、歳入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117324</xdr:rowOff>
    </xdr:from>
    <xdr:to>
      <xdr:col>23</xdr:col>
      <xdr:colOff>133350</xdr:colOff>
      <xdr:row>42</xdr:row>
      <xdr:rowOff>117324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18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61582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6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117324</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152901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117324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83051</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66524</xdr:rowOff>
    </xdr:from>
    <xdr:to>
      <xdr:col>19</xdr:col>
      <xdr:colOff>184150</xdr:colOff>
      <xdr:row>42</xdr:row>
      <xdr:rowOff>168124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152901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年度は扶助費が増加したものの、普通交付税の追加交付等により、前年度に比べて</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ポイント改善した。しかし、類似団体と比べると</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高く、今後も高齢化等による扶助費の増加が予想されることから、厳しい状況が続くものと考えられる。引き続き事務事業の優先度を確認し、計画的に廃止・縮小を進め経常経費の削減を図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123952</xdr:rowOff>
    </xdr:from>
    <xdr:to>
      <xdr:col>23</xdr:col>
      <xdr:colOff>133350</xdr:colOff>
      <xdr:row>65</xdr:row>
      <xdr:rowOff>60960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25302"/>
          <a:ext cx="8382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60960</xdr:rowOff>
    </xdr:from>
    <xdr:to>
      <xdr:col>19</xdr:col>
      <xdr:colOff>133350</xdr:colOff>
      <xdr:row>66</xdr:row>
      <xdr:rowOff>29464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0521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105173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51308</xdr:rowOff>
    </xdr:from>
    <xdr:to>
      <xdr:col>15</xdr:col>
      <xdr:colOff>82550</xdr:colOff>
      <xdr:row>66</xdr:row>
      <xdr:rowOff>29464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9555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51308</xdr:rowOff>
    </xdr:from>
    <xdr:to>
      <xdr:col>11</xdr:col>
      <xdr:colOff>31750</xdr:colOff>
      <xdr:row>65</xdr:row>
      <xdr:rowOff>157480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9555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45229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4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10160</xdr:rowOff>
    </xdr:from>
    <xdr:to>
      <xdr:col>19</xdr:col>
      <xdr:colOff>184150</xdr:colOff>
      <xdr:row>65</xdr:row>
      <xdr:rowOff>111760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150114</xdr:rowOff>
    </xdr:from>
    <xdr:to>
      <xdr:col>15</xdr:col>
      <xdr:colOff>133350</xdr:colOff>
      <xdr:row>66</xdr:row>
      <xdr:rowOff>80264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65041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508</xdr:rowOff>
    </xdr:from>
    <xdr:to>
      <xdr:col>11</xdr:col>
      <xdr:colOff>82550</xdr:colOff>
      <xdr:row>65</xdr:row>
      <xdr:rowOff>102108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106680</xdr:rowOff>
    </xdr:from>
    <xdr:to>
      <xdr:col>7</xdr:col>
      <xdr:colOff>31750</xdr:colOff>
      <xdr:row>66</xdr:row>
      <xdr:rowOff>36830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21607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[183,688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年度は人件費及び物件費等が減額となったため、前年度に比べて</a:t>
          </a:r>
          <a:r>
            <a:rPr kumimoji="1" lang="en-US" altLang="ja-JP" sz="1300">
              <a:latin typeface="ＭＳ Ｐゴシック" panose="020B0600070205080204" pitchFamily="50" charset="-128"/>
              <a:ea typeface="ＭＳ Ｐゴシック" panose="020B0600070205080204" pitchFamily="50" charset="-128"/>
            </a:rPr>
            <a:t>1,290</a:t>
          </a:r>
          <a:r>
            <a:rPr kumimoji="1" lang="ja-JP" altLang="en-US" sz="1300">
              <a:latin typeface="ＭＳ Ｐゴシック" panose="020B0600070205080204" pitchFamily="50" charset="-128"/>
              <a:ea typeface="ＭＳ Ｐゴシック" panose="020B0600070205080204" pitchFamily="50" charset="-128"/>
            </a:rPr>
            <a:t>円の減額となった。また、類似団体と比べると低い数値となっているが、令和元年度から増加している傾向にある。これは、人口減少に加え、保育士不足による保育士派遣業務委託や公共施設の維持管理経費なども影響している。今後も事業経費の精査・削減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144249</xdr:rowOff>
    </xdr:from>
    <xdr:to>
      <xdr:col>23</xdr:col>
      <xdr:colOff>133350</xdr:colOff>
      <xdr:row>81</xdr:row>
      <xdr:rowOff>148696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031699"/>
          <a:ext cx="838200" cy="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136230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23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132810</xdr:rowOff>
    </xdr:from>
    <xdr:to>
      <xdr:col>19</xdr:col>
      <xdr:colOff>133350</xdr:colOff>
      <xdr:row>81</xdr:row>
      <xdr:rowOff>148696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20260"/>
          <a:ext cx="889000" cy="1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68135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2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74368</xdr:rowOff>
    </xdr:from>
    <xdr:to>
      <xdr:col>15</xdr:col>
      <xdr:colOff>82550</xdr:colOff>
      <xdr:row>81</xdr:row>
      <xdr:rowOff>132810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61818"/>
          <a:ext cx="889000" cy="5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21358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74368</xdr:rowOff>
    </xdr:from>
    <xdr:to>
      <xdr:col>11</xdr:col>
      <xdr:colOff>31750</xdr:colOff>
      <xdr:row>81</xdr:row>
      <xdr:rowOff>81769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3961818"/>
          <a:ext cx="889000" cy="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164251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138385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93449</xdr:rowOff>
    </xdr:from>
    <xdr:to>
      <xdr:col>23</xdr:col>
      <xdr:colOff>184150</xdr:colOff>
      <xdr:row>82</xdr:row>
      <xdr:rowOff>23599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8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109976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2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97896</xdr:rowOff>
    </xdr:from>
    <xdr:to>
      <xdr:col>19</xdr:col>
      <xdr:colOff>184150</xdr:colOff>
      <xdr:row>82</xdr:row>
      <xdr:rowOff>28046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38223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54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82010</xdr:rowOff>
    </xdr:from>
    <xdr:to>
      <xdr:col>15</xdr:col>
      <xdr:colOff>133350</xdr:colOff>
      <xdr:row>82</xdr:row>
      <xdr:rowOff>12160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6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22337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3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23568</xdr:rowOff>
    </xdr:from>
    <xdr:to>
      <xdr:col>11</xdr:col>
      <xdr:colOff>82550</xdr:colOff>
      <xdr:row>81</xdr:row>
      <xdr:rowOff>125168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1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135345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7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30969</xdr:rowOff>
    </xdr:from>
    <xdr:to>
      <xdr:col>7</xdr:col>
      <xdr:colOff>31750</xdr:colOff>
      <xdr:row>81</xdr:row>
      <xdr:rowOff>132569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1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142746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87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前年度と同数値となった。全国町村平均及び類似団体を下回っている状況であり、低くはあるが適正な水準内にあると考えられる。今後も人事院勧告に準拠し、適正な給与水準の保持に努める。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98879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329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83</xdr:row>
      <xdr:rowOff>133350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3292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144841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3637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121859</xdr:rowOff>
    </xdr:from>
    <xdr:to>
      <xdr:col>68</xdr:col>
      <xdr:colOff>152400</xdr:colOff>
      <xdr:row>83</xdr:row>
      <xdr:rowOff>144841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3522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94041</xdr:rowOff>
    </xdr:from>
    <xdr:to>
      <xdr:col>68</xdr:col>
      <xdr:colOff>203200</xdr:colOff>
      <xdr:row>84</xdr:row>
      <xdr:rowOff>24191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34368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71059</xdr:rowOff>
    </xdr:from>
    <xdr:to>
      <xdr:col>64</xdr:col>
      <xdr:colOff>152400</xdr:colOff>
      <xdr:row>84</xdr:row>
      <xdr:rowOff>1209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11386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ポイント減となっており、類似団体とほぼ変わらない数値となったが、県平均と比較すると</a:t>
          </a:r>
          <a:r>
            <a:rPr kumimoji="1" lang="en-US" altLang="ja-JP" sz="1300">
              <a:latin typeface="ＭＳ Ｐゴシック" panose="020B0600070205080204" pitchFamily="50" charset="-128"/>
              <a:ea typeface="ＭＳ Ｐゴシック" panose="020B0600070205080204" pitchFamily="50" charset="-128"/>
            </a:rPr>
            <a:t>0.52</a:t>
          </a:r>
          <a:r>
            <a:rPr kumimoji="1" lang="ja-JP" altLang="en-US" sz="1300">
              <a:latin typeface="ＭＳ Ｐゴシック" panose="020B0600070205080204" pitchFamily="50" charset="-128"/>
              <a:ea typeface="ＭＳ Ｐゴシック" panose="020B0600070205080204" pitchFamily="50" charset="-128"/>
            </a:rPr>
            <a:t>ポイント高い数値となっている。指定管理者制度等を導入していく取組を推進し、適正な定員管理に努めており、幼稚園・保育所の統合を図り認定こども園整備事業を実施するなど、改善に取り組んでいるが、人口減少が影響し今後も同水準を推移するものと考えられ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120828</xdr:rowOff>
    </xdr:from>
    <xdr:to>
      <xdr:col>81</xdr:col>
      <xdr:colOff>44450</xdr:colOff>
      <xdr:row>61</xdr:row>
      <xdr:rowOff>127584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79278"/>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120828</xdr:rowOff>
    </xdr:from>
    <xdr:to>
      <xdr:col>77</xdr:col>
      <xdr:colOff>44450</xdr:colOff>
      <xdr:row>61</xdr:row>
      <xdr:rowOff>126619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79278"/>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162196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123241</xdr:rowOff>
    </xdr:from>
    <xdr:to>
      <xdr:col>72</xdr:col>
      <xdr:colOff>203200</xdr:colOff>
      <xdr:row>61</xdr:row>
      <xdr:rowOff>126619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81691"/>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13250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113106</xdr:rowOff>
    </xdr:from>
    <xdr:to>
      <xdr:col>68</xdr:col>
      <xdr:colOff>152400</xdr:colOff>
      <xdr:row>61</xdr:row>
      <xdr:rowOff>123241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71556"/>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76784</xdr:rowOff>
    </xdr:from>
    <xdr:to>
      <xdr:col>81</xdr:col>
      <xdr:colOff>95250</xdr:colOff>
      <xdr:row>62</xdr:row>
      <xdr:rowOff>6934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3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48861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0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70028</xdr:rowOff>
    </xdr:from>
    <xdr:to>
      <xdr:col>77</xdr:col>
      <xdr:colOff>95250</xdr:colOff>
      <xdr:row>62</xdr:row>
      <xdr:rowOff>178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10355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97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75819</xdr:rowOff>
    </xdr:from>
    <xdr:to>
      <xdr:col>73</xdr:col>
      <xdr:colOff>44450</xdr:colOff>
      <xdr:row>62</xdr:row>
      <xdr:rowOff>5969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162196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72441</xdr:rowOff>
    </xdr:from>
    <xdr:to>
      <xdr:col>68</xdr:col>
      <xdr:colOff>203200</xdr:colOff>
      <xdr:row>62</xdr:row>
      <xdr:rowOff>2591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3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158818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1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62306</xdr:rowOff>
    </xdr:from>
    <xdr:to>
      <xdr:col>64</xdr:col>
      <xdr:colOff>152400</xdr:colOff>
      <xdr:row>61</xdr:row>
      <xdr:rowOff>163906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2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148683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0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ポイント上昇したものの、類似団体より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い数値となっている。借入抑制により償還額を下回る借入額に収めていることから、比率が大幅に増加することはないと考えられる。起債に大きく頼ることのない財政運営に努め、比率の上昇を抑えてい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148590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4586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42</xdr:row>
      <xdr:rowOff>17356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458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9313</xdr:rowOff>
    </xdr:from>
    <xdr:to>
      <xdr:col>72</xdr:col>
      <xdr:colOff>203200</xdr:colOff>
      <xdr:row>42</xdr:row>
      <xdr:rowOff>17356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2102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113877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1021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114317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5944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129963</xdr:rowOff>
    </xdr:from>
    <xdr:to>
      <xdr:col>68</xdr:col>
      <xdr:colOff>203200</xdr:colOff>
      <xdr:row>42</xdr:row>
      <xdr:rowOff>60113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減となり、類似団体や国・県と比べても低い数値となった。これは、償還額よりも借入額を抑えており、地方債残高が減少しているためである。今後は公共施設の更新による起債借入が必要になるため、数値は上昇していくと考えられ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161350</xdr:rowOff>
    </xdr:from>
    <xdr:to>
      <xdr:col>81</xdr:col>
      <xdr:colOff>44450</xdr:colOff>
      <xdr:row>14</xdr:row>
      <xdr:rowOff>63440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390200"/>
          <a:ext cx="838200" cy="7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146128</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4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63440</xdr:rowOff>
    </xdr:from>
    <xdr:to>
      <xdr:col>77</xdr:col>
      <xdr:colOff>44450</xdr:colOff>
      <xdr:row>14</xdr:row>
      <xdr:rowOff>162258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463740"/>
          <a:ext cx="8890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105911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506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162258</xdr:rowOff>
    </xdr:from>
    <xdr:to>
      <xdr:col>72</xdr:col>
      <xdr:colOff>203200</xdr:colOff>
      <xdr:row>15</xdr:row>
      <xdr:rowOff>71241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56255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69185</xdr:rowOff>
    </xdr:from>
    <xdr:to>
      <xdr:col>73</xdr:col>
      <xdr:colOff>44450</xdr:colOff>
      <xdr:row>13</xdr:row>
      <xdr:rowOff>170785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71241</xdr:rowOff>
    </xdr:from>
    <xdr:to>
      <xdr:col>68</xdr:col>
      <xdr:colOff>152400</xdr:colOff>
      <xdr:row>17</xdr:row>
      <xdr:rowOff>9858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642991"/>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110550</xdr:rowOff>
    </xdr:from>
    <xdr:to>
      <xdr:col>81</xdr:col>
      <xdr:colOff>95250</xdr:colOff>
      <xdr:row>14</xdr:row>
      <xdr:rowOff>40700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3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31827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12640</xdr:rowOff>
    </xdr:from>
    <xdr:to>
      <xdr:col>77</xdr:col>
      <xdr:colOff>95250</xdr:colOff>
      <xdr:row>14</xdr:row>
      <xdr:rowOff>114240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4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124417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181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111458</xdr:rowOff>
    </xdr:from>
    <xdr:to>
      <xdr:col>73</xdr:col>
      <xdr:colOff>44450</xdr:colOff>
      <xdr:row>15</xdr:row>
      <xdr:rowOff>41608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51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26385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59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20441</xdr:rowOff>
    </xdr:from>
    <xdr:to>
      <xdr:col>68</xdr:col>
      <xdr:colOff>203200</xdr:colOff>
      <xdr:row>15</xdr:row>
      <xdr:rowOff>122041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59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106818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67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130508</xdr:rowOff>
    </xdr:from>
    <xdr:to>
      <xdr:col>64</xdr:col>
      <xdr:colOff>152400</xdr:colOff>
      <xdr:row>17</xdr:row>
      <xdr:rowOff>60658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45435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96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宮城県松島町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13,502
13,427
53.56
8,701,084
8,291,264
386,268
4,331,714
5,216,546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ポイント減となった。これは、職員数の減により人件費が減ったためである。今後も引き続き適正な定員管理を行っていく。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156718</xdr:rowOff>
    </xdr:from>
    <xdr:to>
      <xdr:col>24</xdr:col>
      <xdr:colOff>25400</xdr:colOff>
      <xdr:row>35</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814568"/>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10414</xdr:rowOff>
    </xdr:from>
    <xdr:to>
      <xdr:col>19</xdr:col>
      <xdr:colOff>187325</xdr:colOff>
      <xdr:row>35</xdr:row>
      <xdr:rowOff>37846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111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117856</xdr:rowOff>
    </xdr:from>
    <xdr:to>
      <xdr:col>15</xdr:col>
      <xdr:colOff>98425</xdr:colOff>
      <xdr:row>35</xdr:row>
      <xdr:rowOff>37846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9471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155973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117856</xdr:rowOff>
    </xdr:from>
    <xdr:to>
      <xdr:col>11</xdr:col>
      <xdr:colOff>9525</xdr:colOff>
      <xdr:row>34</xdr:row>
      <xdr:rowOff>154432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471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146829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105918</xdr:rowOff>
    </xdr:from>
    <xdr:to>
      <xdr:col>24</xdr:col>
      <xdr:colOff>76200</xdr:colOff>
      <xdr:row>34</xdr:row>
      <xdr:rowOff>36068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122445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0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131064</xdr:rowOff>
    </xdr:from>
    <xdr:to>
      <xdr:col>20</xdr:col>
      <xdr:colOff>38100</xdr:colOff>
      <xdr:row>35</xdr:row>
      <xdr:rowOff>61214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45991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6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158496</xdr:rowOff>
    </xdr:from>
    <xdr:to>
      <xdr:col>15</xdr:col>
      <xdr:colOff>149225</xdr:colOff>
      <xdr:row>35</xdr:row>
      <xdr:rowOff>88646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73423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67056</xdr:rowOff>
    </xdr:from>
    <xdr:to>
      <xdr:col>11</xdr:col>
      <xdr:colOff>60325</xdr:colOff>
      <xdr:row>34</xdr:row>
      <xdr:rowOff>168656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153433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2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103632</xdr:rowOff>
    </xdr:from>
    <xdr:to>
      <xdr:col>6</xdr:col>
      <xdr:colOff>171450</xdr:colOff>
      <xdr:row>35</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18559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となった。これは、分子である物件費は増となったが、分子である経常一般財源の増額幅が大きかったためである。また、前年度に引き続き、保育士不足による保育士派遣業務委託等により、類似団体と比較すると</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ポイント上回った。認定こども園整備事業に伴う保育所の廃所により人員の適正配置が実現すれば、数値は改善するものと考えられる。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113393</xdr:rowOff>
    </xdr:from>
    <xdr:to>
      <xdr:col>82</xdr:col>
      <xdr:colOff>107950</xdr:colOff>
      <xdr:row>22</xdr:row>
      <xdr:rowOff>7257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713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22</xdr:row>
      <xdr:rowOff>7257</xdr:rowOff>
    </xdr:from>
    <xdr:to>
      <xdr:col>78</xdr:col>
      <xdr:colOff>69850</xdr:colOff>
      <xdr:row>22</xdr:row>
      <xdr:rowOff>7257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779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78014</xdr:rowOff>
    </xdr:from>
    <xdr:to>
      <xdr:col>73</xdr:col>
      <xdr:colOff>180975</xdr:colOff>
      <xdr:row>22</xdr:row>
      <xdr:rowOff>7257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507014"/>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78014</xdr:rowOff>
    </xdr:from>
    <xdr:to>
      <xdr:col>69</xdr:col>
      <xdr:colOff>92075</xdr:colOff>
      <xdr:row>20</xdr:row>
      <xdr:rowOff>110672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5070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90006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62593</xdr:rowOff>
    </xdr:from>
    <xdr:to>
      <xdr:col>82</xdr:col>
      <xdr:colOff>158750</xdr:colOff>
      <xdr:row>21</xdr:row>
      <xdr:rowOff>164193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66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142620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57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127907</xdr:rowOff>
    </xdr:from>
    <xdr:to>
      <xdr:col>78</xdr:col>
      <xdr:colOff>120650</xdr:colOff>
      <xdr:row>22</xdr:row>
      <xdr:rowOff>58057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72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42834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814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127907</xdr:rowOff>
    </xdr:from>
    <xdr:to>
      <xdr:col>74</xdr:col>
      <xdr:colOff>31750</xdr:colOff>
      <xdr:row>22</xdr:row>
      <xdr:rowOff>58057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72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42834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81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27214</xdr:rowOff>
    </xdr:from>
    <xdr:to>
      <xdr:col>69</xdr:col>
      <xdr:colOff>142875</xdr:colOff>
      <xdr:row>20</xdr:row>
      <xdr:rowOff>128814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113591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5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59872</xdr:rowOff>
    </xdr:from>
    <xdr:to>
      <xdr:col>65</xdr:col>
      <xdr:colOff>53975</xdr:colOff>
      <xdr:row>20</xdr:row>
      <xdr:rowOff>161472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146249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扶助費にかかる経常収支比率は前年度から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た。これは、分子である扶助費は増となったが、分母である経常一般財源の増額幅が大きかったためである。経常一般財源の増は地方交付税の追加交付等による一過性のものであるため、今後は少子化対策事業の推進や高齢化により増加していくものと考えら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575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63500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57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0</xdr:rowOff>
    </xdr:from>
    <xdr:to>
      <xdr:col>11</xdr:col>
      <xdr:colOff>9525</xdr:colOff>
      <xdr:row>56</xdr:row>
      <xdr:rowOff>63500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601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60977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xdr:rowOff>
    </xdr:from>
    <xdr:to>
      <xdr:col>11</xdr:col>
      <xdr:colOff>60325</xdr:colOff>
      <xdr:row>56</xdr:row>
      <xdr:rowOff>114300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60977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ポイント減となった。これは、分子である繰出金が増加したが、分母である経常一般財源の増額幅が大きかったためである。類似団体を</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上回っており、下水道事業特別会計や介護保険特別会計への繰出金は依然として多額であるため、今後も同様の傾向が予想される。また、施設の老朽化に伴い維持補修費の増加も見込まれるため、事業精査を行い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165862</xdr:rowOff>
    </xdr:from>
    <xdr:to>
      <xdr:col>82</xdr:col>
      <xdr:colOff>107950</xdr:colOff>
      <xdr:row>58</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52712"/>
          <a:ext cx="0" cy="818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99077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127000</xdr:rowOff>
    </xdr:from>
    <xdr:to>
      <xdr:col>82</xdr:col>
      <xdr:colOff>196850</xdr:colOff>
      <xdr:row>58</xdr:row>
      <xdr:rowOff>127000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80789</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165862</xdr:rowOff>
    </xdr:from>
    <xdr:to>
      <xdr:col>82</xdr:col>
      <xdr:colOff>196850</xdr:colOff>
      <xdr:row>53</xdr:row>
      <xdr:rowOff>165862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99568</xdr:rowOff>
    </xdr:from>
    <xdr:to>
      <xdr:col>82</xdr:col>
      <xdr:colOff>107950</xdr:colOff>
      <xdr:row>58</xdr:row>
      <xdr:rowOff>131572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100436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131572</xdr:rowOff>
    </xdr:from>
    <xdr:to>
      <xdr:col>78</xdr:col>
      <xdr:colOff>69850</xdr:colOff>
      <xdr:row>58</xdr:row>
      <xdr:rowOff>140716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100756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117348</xdr:rowOff>
    </xdr:from>
    <xdr:to>
      <xdr:col>78</xdr:col>
      <xdr:colOff>120650</xdr:colOff>
      <xdr:row>57</xdr:row>
      <xdr:rowOff>47498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57675</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48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140716</xdr:rowOff>
    </xdr:from>
    <xdr:to>
      <xdr:col>73</xdr:col>
      <xdr:colOff>180975</xdr:colOff>
      <xdr:row>58</xdr:row>
      <xdr:rowOff>163576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0848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163576</xdr:rowOff>
    </xdr:from>
    <xdr:to>
      <xdr:col>69</xdr:col>
      <xdr:colOff>92075</xdr:colOff>
      <xdr:row>59</xdr:row>
      <xdr:rowOff>92710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101076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131064</xdr:rowOff>
    </xdr:from>
    <xdr:to>
      <xdr:col>69</xdr:col>
      <xdr:colOff>142875</xdr:colOff>
      <xdr:row>57</xdr:row>
      <xdr:rowOff>61214</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71391</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48768</xdr:rowOff>
    </xdr:from>
    <xdr:to>
      <xdr:col>82</xdr:col>
      <xdr:colOff>158750</xdr:colOff>
      <xdr:row>58</xdr:row>
      <xdr:rowOff>150368</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9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128795</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80772</xdr:rowOff>
    </xdr:from>
    <xdr:to>
      <xdr:col>78</xdr:col>
      <xdr:colOff>120650</xdr:colOff>
      <xdr:row>59</xdr:row>
      <xdr:rowOff>10922</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0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167149</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11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89916</xdr:rowOff>
    </xdr:from>
    <xdr:to>
      <xdr:col>74</xdr:col>
      <xdr:colOff>31750</xdr:colOff>
      <xdr:row>59</xdr:row>
      <xdr:rowOff>20066</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0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4843</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12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112776</xdr:rowOff>
    </xdr:from>
    <xdr:to>
      <xdr:col>69</xdr:col>
      <xdr:colOff>142875</xdr:colOff>
      <xdr:row>59</xdr:row>
      <xdr:rowOff>42926</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0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27703</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14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128287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前年度と同数値となった。これは、分子である補助費等と分母である経常一般財源が共に増額となったためである。主に一部事務組合に対する負担金が増額となったが、類似団体平均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ポイント下回っている。また、各団体への補助金の交付については金額が適正か、事業の廃止が必要か等を検討し経費の削減に努めていく。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123190</xdr:rowOff>
    </xdr:from>
    <xdr:to>
      <xdr:col>82</xdr:col>
      <xdr:colOff>107950</xdr:colOff>
      <xdr:row>35</xdr:row>
      <xdr:rowOff>123190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123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123190</xdr:rowOff>
    </xdr:from>
    <xdr:to>
      <xdr:col>78</xdr:col>
      <xdr:colOff>69850</xdr:colOff>
      <xdr:row>35</xdr:row>
      <xdr:rowOff>130810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123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130810</xdr:rowOff>
    </xdr:from>
    <xdr:to>
      <xdr:col>73</xdr:col>
      <xdr:colOff>180975</xdr:colOff>
      <xdr:row>35</xdr:row>
      <xdr:rowOff>161290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131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166387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107950</xdr:rowOff>
    </xdr:from>
    <xdr:to>
      <xdr:col>69</xdr:col>
      <xdr:colOff>92075</xdr:colOff>
      <xdr:row>35</xdr:row>
      <xdr:rowOff>161290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108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72390</xdr:rowOff>
    </xdr:from>
    <xdr:to>
      <xdr:col>82</xdr:col>
      <xdr:colOff>158750</xdr:colOff>
      <xdr:row>36</xdr:row>
      <xdr:rowOff>2540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88917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72390</xdr:rowOff>
    </xdr:from>
    <xdr:to>
      <xdr:col>78</xdr:col>
      <xdr:colOff>120650</xdr:colOff>
      <xdr:row>36</xdr:row>
      <xdr:rowOff>2540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12717</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80010</xdr:rowOff>
    </xdr:from>
    <xdr:to>
      <xdr:col>74</xdr:col>
      <xdr:colOff>31750</xdr:colOff>
      <xdr:row>36</xdr:row>
      <xdr:rowOff>10160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20337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公債費に係る経常収支比率は前年度と同数値となった。分子である公債費と分母である経常一般財源が共に増額となったためである。今後も事業精査を行い、新規発行に際しては適切な処理に努める。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62992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93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163576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931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154432</xdr:rowOff>
    </xdr:from>
    <xdr:to>
      <xdr:col>15</xdr:col>
      <xdr:colOff>98425</xdr:colOff>
      <xdr:row>76</xdr:row>
      <xdr:rowOff>163576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184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154432</xdr:rowOff>
    </xdr:from>
    <xdr:to>
      <xdr:col>11</xdr:col>
      <xdr:colOff>9525</xdr:colOff>
      <xdr:row>76</xdr:row>
      <xdr:rowOff>159004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184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91712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96283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xdr:rowOff>
    </xdr:from>
    <xdr:to>
      <xdr:col>24</xdr:col>
      <xdr:colOff>76200</xdr:colOff>
      <xdr:row>76</xdr:row>
      <xdr:rowOff>113792</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28719</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xdr:rowOff>
    </xdr:from>
    <xdr:to>
      <xdr:col>20</xdr:col>
      <xdr:colOff>38100</xdr:colOff>
      <xdr:row>76</xdr:row>
      <xdr:rowOff>113792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123969</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112776</xdr:rowOff>
    </xdr:from>
    <xdr:to>
      <xdr:col>15</xdr:col>
      <xdr:colOff>149225</xdr:colOff>
      <xdr:row>77</xdr:row>
      <xdr:rowOff>42926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103632</xdr:rowOff>
    </xdr:from>
    <xdr:to>
      <xdr:col>11</xdr:col>
      <xdr:colOff>60325</xdr:colOff>
      <xdr:row>77</xdr:row>
      <xdr:rowOff>33782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43959</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ポイント減、類似団体を</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上回っている。減となった要因は、分母である経常一般財源が、普通交付税の追加交付等により増となったためである。これは一過性のものであり、補助費等は増額となっているため、今後は昨年度以前の水準に戻ると考えられ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80</xdr:row>
      <xdr:rowOff>27939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522961"/>
          <a:ext cx="8382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16527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27939</xdr:rowOff>
    </xdr:from>
    <xdr:to>
      <xdr:col>78</xdr:col>
      <xdr:colOff>69850</xdr:colOff>
      <xdr:row>80</xdr:row>
      <xdr:rowOff>54611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7439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115570</xdr:rowOff>
    </xdr:from>
    <xdr:to>
      <xdr:col>73</xdr:col>
      <xdr:colOff>180975</xdr:colOff>
      <xdr:row>80</xdr:row>
      <xdr:rowOff>54611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66012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157497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115570</xdr:rowOff>
    </xdr:from>
    <xdr:to>
      <xdr:col>69</xdr:col>
      <xdr:colOff>92075</xdr:colOff>
      <xdr:row>80</xdr:row>
      <xdr:rowOff>24130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6601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148589</xdr:rowOff>
    </xdr:from>
    <xdr:to>
      <xdr:col>78</xdr:col>
      <xdr:colOff>120650</xdr:colOff>
      <xdr:row>80</xdr:row>
      <xdr:rowOff>78739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63516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779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3811</xdr:rowOff>
    </xdr:from>
    <xdr:to>
      <xdr:col>74</xdr:col>
      <xdr:colOff>31750</xdr:colOff>
      <xdr:row>80</xdr:row>
      <xdr:rowOff>105411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90188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80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64770</xdr:rowOff>
    </xdr:from>
    <xdr:to>
      <xdr:col>69</xdr:col>
      <xdr:colOff>142875</xdr:colOff>
      <xdr:row>79</xdr:row>
      <xdr:rowOff>166370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151147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144780</xdr:rowOff>
    </xdr:from>
    <xdr:to>
      <xdr:col>65</xdr:col>
      <xdr:colOff>53975</xdr:colOff>
      <xdr:row>80</xdr:row>
      <xdr:rowOff>74930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59707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宮城県松島町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109925</xdr:rowOff>
    </xdr:from>
    <xdr:to>
      <xdr:col>29</xdr:col>
      <xdr:colOff>127000</xdr:colOff>
      <xdr:row>18</xdr:row>
      <xdr:rowOff>115228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43650"/>
          <a:ext cx="647700" cy="5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139836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0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105875</xdr:rowOff>
    </xdr:from>
    <xdr:to>
      <xdr:col>26</xdr:col>
      <xdr:colOff>50800</xdr:colOff>
      <xdr:row>18</xdr:row>
      <xdr:rowOff>115228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39600"/>
          <a:ext cx="698500" cy="9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73910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4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97247</xdr:rowOff>
    </xdr:from>
    <xdr:to>
      <xdr:col>22</xdr:col>
      <xdr:colOff>114300</xdr:colOff>
      <xdr:row>18</xdr:row>
      <xdr:rowOff>105875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30972"/>
          <a:ext cx="698500" cy="8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110466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97247</xdr:rowOff>
    </xdr:from>
    <xdr:to>
      <xdr:col>18</xdr:col>
      <xdr:colOff>177800</xdr:colOff>
      <xdr:row>18</xdr:row>
      <xdr:rowOff>99990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30972"/>
          <a:ext cx="698500" cy="2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129937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155500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4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59125</xdr:rowOff>
    </xdr:from>
    <xdr:to>
      <xdr:col>29</xdr:col>
      <xdr:colOff>177800</xdr:colOff>
      <xdr:row>18</xdr:row>
      <xdr:rowOff>160725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92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31202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64428</xdr:rowOff>
    </xdr:from>
    <xdr:to>
      <xdr:col>26</xdr:col>
      <xdr:colOff>101600</xdr:colOff>
      <xdr:row>18</xdr:row>
      <xdr:rowOff>166028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98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150805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84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55075</xdr:rowOff>
    </xdr:from>
    <xdr:to>
      <xdr:col>22</xdr:col>
      <xdr:colOff>165100</xdr:colOff>
      <xdr:row>18</xdr:row>
      <xdr:rowOff>156675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88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141452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7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46447</xdr:rowOff>
    </xdr:from>
    <xdr:to>
      <xdr:col>19</xdr:col>
      <xdr:colOff>38100</xdr:colOff>
      <xdr:row>18</xdr:row>
      <xdr:rowOff>148047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80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132824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6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49190</xdr:rowOff>
    </xdr:from>
    <xdr:to>
      <xdr:col>15</xdr:col>
      <xdr:colOff>101600</xdr:colOff>
      <xdr:row>18</xdr:row>
      <xdr:rowOff>150790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82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135567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6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22023</xdr:rowOff>
    </xdr:from>
    <xdr:to>
      <xdr:col>29</xdr:col>
      <xdr:colOff>127000</xdr:colOff>
      <xdr:row>36</xdr:row>
      <xdr:rowOff>79647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75273"/>
          <a:ext cx="647700" cy="57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285746</xdr:rowOff>
    </xdr:from>
    <xdr:to>
      <xdr:col>26</xdr:col>
      <xdr:colOff>50800</xdr:colOff>
      <xdr:row>36</xdr:row>
      <xdr:rowOff>79647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896096"/>
          <a:ext cx="698500" cy="136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29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285746</xdr:rowOff>
    </xdr:from>
    <xdr:to>
      <xdr:col>22</xdr:col>
      <xdr:colOff>114300</xdr:colOff>
      <xdr:row>36</xdr:row>
      <xdr:rowOff>122232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96096"/>
          <a:ext cx="698500" cy="179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8193</xdr:rowOff>
    </xdr:from>
    <xdr:to>
      <xdr:col>18</xdr:col>
      <xdr:colOff>177800</xdr:colOff>
      <xdr:row>36</xdr:row>
      <xdr:rowOff>122232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61443"/>
          <a:ext cx="698500" cy="114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45722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39681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314123</xdr:rowOff>
    </xdr:from>
    <xdr:to>
      <xdr:col>29</xdr:col>
      <xdr:colOff>177800</xdr:colOff>
      <xdr:row>36</xdr:row>
      <xdr:rowOff>72823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24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286200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9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28847</xdr:rowOff>
    </xdr:from>
    <xdr:to>
      <xdr:col>26</xdr:col>
      <xdr:colOff>101600</xdr:colOff>
      <xdr:row>36</xdr:row>
      <xdr:rowOff>130447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82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115224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6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234946</xdr:rowOff>
    </xdr:from>
    <xdr:to>
      <xdr:col>22</xdr:col>
      <xdr:colOff>165100</xdr:colOff>
      <xdr:row>35</xdr:row>
      <xdr:rowOff>336546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45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3823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61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71432</xdr:rowOff>
    </xdr:from>
    <xdr:to>
      <xdr:col>19</xdr:col>
      <xdr:colOff>38100</xdr:colOff>
      <xdr:row>37</xdr:row>
      <xdr:rowOff>1582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24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157809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1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300293</xdr:rowOff>
    </xdr:from>
    <xdr:to>
      <xdr:col>15</xdr:col>
      <xdr:colOff>101600</xdr:colOff>
      <xdr:row>36</xdr:row>
      <xdr:rowOff>58993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10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43770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9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宮城県松島町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13,502
13,427
53.56
8,701,084
8,291,264
386,268
4,331,714
5,216,546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63654</xdr:rowOff>
    </xdr:from>
    <xdr:to>
      <xdr:col>24</xdr:col>
      <xdr:colOff>63500</xdr:colOff>
      <xdr:row>36</xdr:row>
      <xdr:rowOff>67558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235854"/>
          <a:ext cx="838200" cy="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137257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6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63654</xdr:rowOff>
    </xdr:from>
    <xdr:to>
      <xdr:col>19</xdr:col>
      <xdr:colOff>177800</xdr:colOff>
      <xdr:row>36</xdr:row>
      <xdr:rowOff>104418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35854"/>
          <a:ext cx="889000" cy="4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67622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104418</xdr:rowOff>
    </xdr:from>
    <xdr:to>
      <xdr:col>15</xdr:col>
      <xdr:colOff>50800</xdr:colOff>
      <xdr:row>36</xdr:row>
      <xdr:rowOff>123337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76618"/>
          <a:ext cx="889000" cy="1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127931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123337</xdr:rowOff>
    </xdr:from>
    <xdr:to>
      <xdr:col>10</xdr:col>
      <xdr:colOff>114300</xdr:colOff>
      <xdr:row>36</xdr:row>
      <xdr:rowOff>129546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95537"/>
          <a:ext cx="889000" cy="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138653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151834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16758</xdr:rowOff>
    </xdr:from>
    <xdr:to>
      <xdr:col>24</xdr:col>
      <xdr:colOff>114300</xdr:colOff>
      <xdr:row>36</xdr:row>
      <xdr:rowOff>118358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8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166635</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6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12854</xdr:rowOff>
    </xdr:from>
    <xdr:to>
      <xdr:col>20</xdr:col>
      <xdr:colOff>38100</xdr:colOff>
      <xdr:row>36</xdr:row>
      <xdr:rowOff>114454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8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105581</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7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53618</xdr:rowOff>
    </xdr:from>
    <xdr:to>
      <xdr:col>15</xdr:col>
      <xdr:colOff>101600</xdr:colOff>
      <xdr:row>36</xdr:row>
      <xdr:rowOff>155218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2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146345</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1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72537</xdr:rowOff>
    </xdr:from>
    <xdr:to>
      <xdr:col>10</xdr:col>
      <xdr:colOff>165100</xdr:colOff>
      <xdr:row>37</xdr:row>
      <xdr:rowOff>2687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4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165264</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3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78746</xdr:rowOff>
    </xdr:from>
    <xdr:to>
      <xdr:col>6</xdr:col>
      <xdr:colOff>38100</xdr:colOff>
      <xdr:row>37</xdr:row>
      <xdr:rowOff>8896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23</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4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30049</xdr:rowOff>
    </xdr:from>
    <xdr:to>
      <xdr:col>24</xdr:col>
      <xdr:colOff>63500</xdr:colOff>
      <xdr:row>57</xdr:row>
      <xdr:rowOff>43619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802699"/>
          <a:ext cx="838200" cy="1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10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2670</xdr:rowOff>
    </xdr:from>
    <xdr:to>
      <xdr:col>19</xdr:col>
      <xdr:colOff>177800</xdr:colOff>
      <xdr:row>57</xdr:row>
      <xdr:rowOff>30049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775320"/>
          <a:ext cx="889000" cy="2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84983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8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2670</xdr:rowOff>
    </xdr:from>
    <xdr:to>
      <xdr:col>15</xdr:col>
      <xdr:colOff>50800</xdr:colOff>
      <xdr:row>57</xdr:row>
      <xdr:rowOff>107155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75320"/>
          <a:ext cx="889000" cy="10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74833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84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88456</xdr:rowOff>
    </xdr:from>
    <xdr:to>
      <xdr:col>10</xdr:col>
      <xdr:colOff>114300</xdr:colOff>
      <xdr:row>57</xdr:row>
      <xdr:rowOff>107155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861106"/>
          <a:ext cx="8890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141488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57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148632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164269</xdr:rowOff>
    </xdr:from>
    <xdr:to>
      <xdr:col>24</xdr:col>
      <xdr:colOff>114300</xdr:colOff>
      <xdr:row>57</xdr:row>
      <xdr:rowOff>94419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142696</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4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150699</xdr:rowOff>
    </xdr:from>
    <xdr:to>
      <xdr:col>20</xdr:col>
      <xdr:colOff>38100</xdr:colOff>
      <xdr:row>57</xdr:row>
      <xdr:rowOff>80849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5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97376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52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123320</xdr:rowOff>
    </xdr:from>
    <xdr:to>
      <xdr:col>15</xdr:col>
      <xdr:colOff>101600</xdr:colOff>
      <xdr:row>57</xdr:row>
      <xdr:rowOff>53470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2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69997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4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56355</xdr:rowOff>
    </xdr:from>
    <xdr:to>
      <xdr:col>10</xdr:col>
      <xdr:colOff>165100</xdr:colOff>
      <xdr:row>57</xdr:row>
      <xdr:rowOff>157955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149082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2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37656</xdr:rowOff>
    </xdr:from>
    <xdr:to>
      <xdr:col>6</xdr:col>
      <xdr:colOff>38100</xdr:colOff>
      <xdr:row>57</xdr:row>
      <xdr:rowOff>139256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1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155783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58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161913</xdr:rowOff>
    </xdr:from>
    <xdr:to>
      <xdr:col>24</xdr:col>
      <xdr:colOff>63500</xdr:colOff>
      <xdr:row>78</xdr:row>
      <xdr:rowOff>163740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535013"/>
          <a:ext cx="8382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163513</xdr:rowOff>
    </xdr:from>
    <xdr:to>
      <xdr:col>19</xdr:col>
      <xdr:colOff>177800</xdr:colOff>
      <xdr:row>78</xdr:row>
      <xdr:rowOff>163740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536613"/>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151397</xdr:rowOff>
    </xdr:from>
    <xdr:to>
      <xdr:col>15</xdr:col>
      <xdr:colOff>50800</xdr:colOff>
      <xdr:row>78</xdr:row>
      <xdr:rowOff>163513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524497"/>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141376</xdr:rowOff>
    </xdr:from>
    <xdr:to>
      <xdr:col>10</xdr:col>
      <xdr:colOff>114300</xdr:colOff>
      <xdr:row>78</xdr:row>
      <xdr:rowOff>151397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514476"/>
          <a:ext cx="8890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111113</xdr:rowOff>
    </xdr:from>
    <xdr:to>
      <xdr:col>24</xdr:col>
      <xdr:colOff>114300</xdr:colOff>
      <xdr:row>79</xdr:row>
      <xdr:rowOff>41263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26040</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9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112940</xdr:rowOff>
    </xdr:from>
    <xdr:to>
      <xdr:col>20</xdr:col>
      <xdr:colOff>38100</xdr:colOff>
      <xdr:row>79</xdr:row>
      <xdr:rowOff>43090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8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34217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7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112713</xdr:rowOff>
    </xdr:from>
    <xdr:to>
      <xdr:col>15</xdr:col>
      <xdr:colOff>101600</xdr:colOff>
      <xdr:row>79</xdr:row>
      <xdr:rowOff>42863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8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33990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7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100597</xdr:rowOff>
    </xdr:from>
    <xdr:to>
      <xdr:col>10</xdr:col>
      <xdr:colOff>165100</xdr:colOff>
      <xdr:row>79</xdr:row>
      <xdr:rowOff>30747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7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21874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6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90576</xdr:rowOff>
    </xdr:from>
    <xdr:to>
      <xdr:col>6</xdr:col>
      <xdr:colOff>38100</xdr:colOff>
      <xdr:row>79</xdr:row>
      <xdr:rowOff>20726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6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11853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5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66353</xdr:rowOff>
    </xdr:from>
    <xdr:to>
      <xdr:col>24</xdr:col>
      <xdr:colOff>63500</xdr:colOff>
      <xdr:row>99</xdr:row>
      <xdr:rowOff>3302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97003"/>
          <a:ext cx="838200" cy="27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3302</xdr:rowOff>
    </xdr:from>
    <xdr:to>
      <xdr:col>19</xdr:col>
      <xdr:colOff>177800</xdr:colOff>
      <xdr:row>99</xdr:row>
      <xdr:rowOff>13350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976852"/>
          <a:ext cx="889000" cy="1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13350</xdr:rowOff>
    </xdr:from>
    <xdr:to>
      <xdr:col>15</xdr:col>
      <xdr:colOff>50800</xdr:colOff>
      <xdr:row>99</xdr:row>
      <xdr:rowOff>15908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986900"/>
          <a:ext cx="889000" cy="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14667</xdr:rowOff>
    </xdr:from>
    <xdr:to>
      <xdr:col>10</xdr:col>
      <xdr:colOff>114300</xdr:colOff>
      <xdr:row>99</xdr:row>
      <xdr:rowOff>15908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988217"/>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57642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4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15553</xdr:rowOff>
    </xdr:from>
    <xdr:to>
      <xdr:col>24</xdr:col>
      <xdr:colOff>114300</xdr:colOff>
      <xdr:row>97</xdr:row>
      <xdr:rowOff>117153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4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165430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2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123952</xdr:rowOff>
    </xdr:from>
    <xdr:to>
      <xdr:col>20</xdr:col>
      <xdr:colOff>38100</xdr:colOff>
      <xdr:row>99</xdr:row>
      <xdr:rowOff>54102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92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45229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701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134000</xdr:rowOff>
    </xdr:from>
    <xdr:to>
      <xdr:col>15</xdr:col>
      <xdr:colOff>101600</xdr:colOff>
      <xdr:row>99</xdr:row>
      <xdr:rowOff>64150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9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55277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7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136558</xdr:rowOff>
    </xdr:from>
    <xdr:to>
      <xdr:col>10</xdr:col>
      <xdr:colOff>165100</xdr:colOff>
      <xdr:row>99</xdr:row>
      <xdr:rowOff>66708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93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57835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703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135317</xdr:rowOff>
    </xdr:from>
    <xdr:to>
      <xdr:col>6</xdr:col>
      <xdr:colOff>38100</xdr:colOff>
      <xdr:row>99</xdr:row>
      <xdr:rowOff>65467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93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56594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703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165628</xdr:rowOff>
    </xdr:from>
    <xdr:to>
      <xdr:col>55</xdr:col>
      <xdr:colOff>0</xdr:colOff>
      <xdr:row>34</xdr:row>
      <xdr:rowOff>65867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823478"/>
          <a:ext cx="838200" cy="7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94224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4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165628</xdr:rowOff>
    </xdr:from>
    <xdr:to>
      <xdr:col>50</xdr:col>
      <xdr:colOff>114300</xdr:colOff>
      <xdr:row>37</xdr:row>
      <xdr:rowOff>55941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823478"/>
          <a:ext cx="889000" cy="57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55941</xdr:rowOff>
    </xdr:from>
    <xdr:to>
      <xdr:col>45</xdr:col>
      <xdr:colOff>177800</xdr:colOff>
      <xdr:row>37</xdr:row>
      <xdr:rowOff>104230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99591"/>
          <a:ext cx="889000" cy="4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73150</xdr:rowOff>
    </xdr:from>
    <xdr:to>
      <xdr:col>41</xdr:col>
      <xdr:colOff>50800</xdr:colOff>
      <xdr:row>37</xdr:row>
      <xdr:rowOff>104230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416800"/>
          <a:ext cx="889000" cy="3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153333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7509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15067</xdr:rowOff>
    </xdr:from>
    <xdr:to>
      <xdr:col>55</xdr:col>
      <xdr:colOff>50800</xdr:colOff>
      <xdr:row>34</xdr:row>
      <xdr:rowOff>116667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84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37944</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69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114828</xdr:rowOff>
    </xdr:from>
    <xdr:to>
      <xdr:col>50</xdr:col>
      <xdr:colOff>165100</xdr:colOff>
      <xdr:row>34</xdr:row>
      <xdr:rowOff>44978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77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36105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86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5141</xdr:rowOff>
    </xdr:from>
    <xdr:to>
      <xdr:col>46</xdr:col>
      <xdr:colOff>38100</xdr:colOff>
      <xdr:row>37</xdr:row>
      <xdr:rowOff>106741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4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97868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44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53430</xdr:rowOff>
    </xdr:from>
    <xdr:to>
      <xdr:col>41</xdr:col>
      <xdr:colOff>101600</xdr:colOff>
      <xdr:row>37</xdr:row>
      <xdr:rowOff>155030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9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146157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8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22350</xdr:rowOff>
    </xdr:from>
    <xdr:to>
      <xdr:col>36</xdr:col>
      <xdr:colOff>165100</xdr:colOff>
      <xdr:row>37</xdr:row>
      <xdr:rowOff>123950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6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115077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5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1249</xdr:rowOff>
    </xdr:from>
    <xdr:to>
      <xdr:col>55</xdr:col>
      <xdr:colOff>0</xdr:colOff>
      <xdr:row>58</xdr:row>
      <xdr:rowOff>90101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602449"/>
          <a:ext cx="838200" cy="43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1249</xdr:rowOff>
    </xdr:from>
    <xdr:to>
      <xdr:col>50</xdr:col>
      <xdr:colOff>114300</xdr:colOff>
      <xdr:row>56</xdr:row>
      <xdr:rowOff>22935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602449"/>
          <a:ext cx="889000" cy="2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154065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22935</xdr:rowOff>
    </xdr:from>
    <xdr:to>
      <xdr:col>45</xdr:col>
      <xdr:colOff>177800</xdr:colOff>
      <xdr:row>56</xdr:row>
      <xdr:rowOff>40655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624135"/>
          <a:ext cx="889000" cy="1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35361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0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167181</xdr:rowOff>
    </xdr:from>
    <xdr:to>
      <xdr:col>41</xdr:col>
      <xdr:colOff>50800</xdr:colOff>
      <xdr:row>56</xdr:row>
      <xdr:rowOff>40655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596931"/>
          <a:ext cx="889000" cy="4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92747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86103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39301</xdr:rowOff>
    </xdr:from>
    <xdr:to>
      <xdr:col>55</xdr:col>
      <xdr:colOff>50800</xdr:colOff>
      <xdr:row>58</xdr:row>
      <xdr:rowOff>140901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8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125678</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9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121899</xdr:rowOff>
    </xdr:from>
    <xdr:to>
      <xdr:col>50</xdr:col>
      <xdr:colOff>165100</xdr:colOff>
      <xdr:row>56</xdr:row>
      <xdr:rowOff>52049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55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68576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32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143585</xdr:rowOff>
    </xdr:from>
    <xdr:to>
      <xdr:col>46</xdr:col>
      <xdr:colOff>38100</xdr:colOff>
      <xdr:row>56</xdr:row>
      <xdr:rowOff>73735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5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90262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348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161305</xdr:rowOff>
    </xdr:from>
    <xdr:to>
      <xdr:col>41</xdr:col>
      <xdr:colOff>101600</xdr:colOff>
      <xdr:row>56</xdr:row>
      <xdr:rowOff>91455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9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107982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36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116381</xdr:rowOff>
    </xdr:from>
    <xdr:to>
      <xdr:col>36</xdr:col>
      <xdr:colOff>165100</xdr:colOff>
      <xdr:row>56</xdr:row>
      <xdr:rowOff>46531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54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63058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32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75829</xdr:rowOff>
    </xdr:from>
    <xdr:to>
      <xdr:col>55</xdr:col>
      <xdr:colOff>0</xdr:colOff>
      <xdr:row>78</xdr:row>
      <xdr:rowOff>96253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2934579"/>
          <a:ext cx="838200" cy="53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75829</xdr:rowOff>
    </xdr:from>
    <xdr:to>
      <xdr:col>50</xdr:col>
      <xdr:colOff>114300</xdr:colOff>
      <xdr:row>75</xdr:row>
      <xdr:rowOff>148524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2934579"/>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147941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3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148524</xdr:rowOff>
    </xdr:from>
    <xdr:to>
      <xdr:col>45</xdr:col>
      <xdr:colOff>177800</xdr:colOff>
      <xdr:row>76</xdr:row>
      <xdr:rowOff>65729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007274"/>
          <a:ext cx="889000" cy="8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9455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3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65729</xdr:rowOff>
    </xdr:from>
    <xdr:to>
      <xdr:col>41</xdr:col>
      <xdr:colOff>50800</xdr:colOff>
      <xdr:row>77</xdr:row>
      <xdr:rowOff>117773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095929"/>
          <a:ext cx="889000" cy="22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62073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4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63313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45453</xdr:rowOff>
    </xdr:from>
    <xdr:to>
      <xdr:col>55</xdr:col>
      <xdr:colOff>50800</xdr:colOff>
      <xdr:row>78</xdr:row>
      <xdr:rowOff>147053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131830</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3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25029</xdr:rowOff>
    </xdr:from>
    <xdr:to>
      <xdr:col>50</xdr:col>
      <xdr:colOff>165100</xdr:colOff>
      <xdr:row>75</xdr:row>
      <xdr:rowOff>126629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88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143156</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265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97724</xdr:rowOff>
    </xdr:from>
    <xdr:to>
      <xdr:col>46</xdr:col>
      <xdr:colOff>38100</xdr:colOff>
      <xdr:row>76</xdr:row>
      <xdr:rowOff>27874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295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44401</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27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14929</xdr:rowOff>
    </xdr:from>
    <xdr:to>
      <xdr:col>41</xdr:col>
      <xdr:colOff>101600</xdr:colOff>
      <xdr:row>76</xdr:row>
      <xdr:rowOff>116529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04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133056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282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66973</xdr:rowOff>
    </xdr:from>
    <xdr:to>
      <xdr:col>36</xdr:col>
      <xdr:colOff>165100</xdr:colOff>
      <xdr:row>77</xdr:row>
      <xdr:rowOff>168573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26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13650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4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108900</xdr:rowOff>
    </xdr:from>
    <xdr:to>
      <xdr:col>55</xdr:col>
      <xdr:colOff>0</xdr:colOff>
      <xdr:row>98</xdr:row>
      <xdr:rowOff>119484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911000"/>
          <a:ext cx="8382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03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60894</xdr:rowOff>
    </xdr:from>
    <xdr:to>
      <xdr:col>50</xdr:col>
      <xdr:colOff>114300</xdr:colOff>
      <xdr:row>98</xdr:row>
      <xdr:rowOff>108900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629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29690</xdr:rowOff>
    </xdr:from>
    <xdr:to>
      <xdr:col>45</xdr:col>
      <xdr:colOff>177800</xdr:colOff>
      <xdr:row>98</xdr:row>
      <xdr:rowOff>60894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831790"/>
          <a:ext cx="8890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33070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1260</xdr:rowOff>
    </xdr:from>
    <xdr:to>
      <xdr:col>41</xdr:col>
      <xdr:colOff>50800</xdr:colOff>
      <xdr:row>98</xdr:row>
      <xdr:rowOff>29690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460460"/>
          <a:ext cx="889000" cy="37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76161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6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41343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68684</xdr:rowOff>
    </xdr:from>
    <xdr:to>
      <xdr:col>55</xdr:col>
      <xdr:colOff>50800</xdr:colOff>
      <xdr:row>98</xdr:row>
      <xdr:rowOff>170284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7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155061</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8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58100</xdr:rowOff>
    </xdr:from>
    <xdr:to>
      <xdr:col>50</xdr:col>
      <xdr:colOff>165100</xdr:colOff>
      <xdr:row>98</xdr:row>
      <xdr:rowOff>159700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6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150827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5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10094</xdr:rowOff>
    </xdr:from>
    <xdr:to>
      <xdr:col>46</xdr:col>
      <xdr:colOff>38100</xdr:colOff>
      <xdr:row>98</xdr:row>
      <xdr:rowOff>111694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1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102821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0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150340</xdr:rowOff>
    </xdr:from>
    <xdr:to>
      <xdr:col>41</xdr:col>
      <xdr:colOff>101600</xdr:colOff>
      <xdr:row>98</xdr:row>
      <xdr:rowOff>80490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8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71617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121910</xdr:rowOff>
    </xdr:from>
    <xdr:to>
      <xdr:col>36</xdr:col>
      <xdr:colOff>165100</xdr:colOff>
      <xdr:row>96</xdr:row>
      <xdr:rowOff>52060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40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68587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18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91561</xdr:rowOff>
    </xdr:from>
    <xdr:to>
      <xdr:col>85</xdr:col>
      <xdr:colOff>127000</xdr:colOff>
      <xdr:row>38</xdr:row>
      <xdr:rowOff>148577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5749411"/>
          <a:ext cx="838200" cy="91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91561</xdr:rowOff>
    </xdr:from>
    <xdr:to>
      <xdr:col>81</xdr:col>
      <xdr:colOff>50800</xdr:colOff>
      <xdr:row>34</xdr:row>
      <xdr:rowOff>87008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5749411"/>
          <a:ext cx="889000" cy="16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157852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6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87008</xdr:rowOff>
    </xdr:from>
    <xdr:to>
      <xdr:col>76</xdr:col>
      <xdr:colOff>114300</xdr:colOff>
      <xdr:row>37</xdr:row>
      <xdr:rowOff>111316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5916308"/>
          <a:ext cx="889000" cy="53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133316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64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28620</xdr:rowOff>
    </xdr:from>
    <xdr:to>
      <xdr:col>71</xdr:col>
      <xdr:colOff>177800</xdr:colOff>
      <xdr:row>37</xdr:row>
      <xdr:rowOff>111316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5515020"/>
          <a:ext cx="889000" cy="93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168444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6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57040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7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97777</xdr:rowOff>
    </xdr:from>
    <xdr:to>
      <xdr:col>85</xdr:col>
      <xdr:colOff>177800</xdr:colOff>
      <xdr:row>39</xdr:row>
      <xdr:rowOff>27927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12704</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2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40761</xdr:rowOff>
    </xdr:from>
    <xdr:to>
      <xdr:col>81</xdr:col>
      <xdr:colOff>101600</xdr:colOff>
      <xdr:row>33</xdr:row>
      <xdr:rowOff>142361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569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158888</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547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36208</xdr:rowOff>
    </xdr:from>
    <xdr:to>
      <xdr:col>76</xdr:col>
      <xdr:colOff>165100</xdr:colOff>
      <xdr:row>34</xdr:row>
      <xdr:rowOff>137808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58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154335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564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60516</xdr:rowOff>
    </xdr:from>
    <xdr:to>
      <xdr:col>72</xdr:col>
      <xdr:colOff>38100</xdr:colOff>
      <xdr:row>37</xdr:row>
      <xdr:rowOff>162116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0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7193</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17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149270</xdr:rowOff>
    </xdr:from>
    <xdr:to>
      <xdr:col>67</xdr:col>
      <xdr:colOff>101600</xdr:colOff>
      <xdr:row>32</xdr:row>
      <xdr:rowOff>79420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546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95947</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523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139663</xdr:rowOff>
    </xdr:from>
    <xdr:to>
      <xdr:col>85</xdr:col>
      <xdr:colOff>127000</xdr:colOff>
      <xdr:row>76</xdr:row>
      <xdr:rowOff>143394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169863"/>
          <a:ext cx="838200" cy="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79307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6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136573</xdr:rowOff>
    </xdr:from>
    <xdr:to>
      <xdr:col>81</xdr:col>
      <xdr:colOff>50800</xdr:colOff>
      <xdr:row>76</xdr:row>
      <xdr:rowOff>143394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166773"/>
          <a:ext cx="889000" cy="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20499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70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134378</xdr:rowOff>
    </xdr:from>
    <xdr:to>
      <xdr:col>76</xdr:col>
      <xdr:colOff>114300</xdr:colOff>
      <xdr:row>76</xdr:row>
      <xdr:rowOff>136573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164578"/>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55648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134378</xdr:rowOff>
    </xdr:from>
    <xdr:to>
      <xdr:col>71</xdr:col>
      <xdr:colOff>177800</xdr:colOff>
      <xdr:row>76</xdr:row>
      <xdr:rowOff>143962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164578"/>
          <a:ext cx="889000" cy="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71183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72958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88863</xdr:rowOff>
    </xdr:from>
    <xdr:to>
      <xdr:col>85</xdr:col>
      <xdr:colOff>177800</xdr:colOff>
      <xdr:row>77</xdr:row>
      <xdr:rowOff>19013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1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67290</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09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92594</xdr:rowOff>
    </xdr:from>
    <xdr:to>
      <xdr:col>81</xdr:col>
      <xdr:colOff>101600</xdr:colOff>
      <xdr:row>77</xdr:row>
      <xdr:rowOff>22744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2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13871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1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85773</xdr:rowOff>
    </xdr:from>
    <xdr:to>
      <xdr:col>76</xdr:col>
      <xdr:colOff>165100</xdr:colOff>
      <xdr:row>77</xdr:row>
      <xdr:rowOff>15923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7050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0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83578</xdr:rowOff>
    </xdr:from>
    <xdr:to>
      <xdr:col>72</xdr:col>
      <xdr:colOff>38100</xdr:colOff>
      <xdr:row>77</xdr:row>
      <xdr:rowOff>13728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1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4855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0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93162</xdr:rowOff>
    </xdr:from>
    <xdr:to>
      <xdr:col>67</xdr:col>
      <xdr:colOff>101600</xdr:colOff>
      <xdr:row>77</xdr:row>
      <xdr:rowOff>23312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2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14439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91461</xdr:rowOff>
    </xdr:from>
    <xdr:to>
      <xdr:col>85</xdr:col>
      <xdr:colOff>126364</xdr:colOff>
      <xdr:row>98</xdr:row>
      <xdr:rowOff>133254</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6036311"/>
          <a:ext cx="1269" cy="899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137081</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3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133254</xdr:rowOff>
    </xdr:from>
    <xdr:to>
      <xdr:col>86</xdr:col>
      <xdr:colOff>25400</xdr:colOff>
      <xdr:row>98</xdr:row>
      <xdr:rowOff>133254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3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38138</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81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91461</xdr:rowOff>
    </xdr:from>
    <xdr:to>
      <xdr:col>86</xdr:col>
      <xdr:colOff>25400</xdr:colOff>
      <xdr:row>93</xdr:row>
      <xdr:rowOff>91461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03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150851</xdr:rowOff>
    </xdr:from>
    <xdr:to>
      <xdr:col>85</xdr:col>
      <xdr:colOff>127000</xdr:colOff>
      <xdr:row>98</xdr:row>
      <xdr:rowOff>55507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781501"/>
          <a:ext cx="838200" cy="7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72398</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531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49521</xdr:rowOff>
    </xdr:from>
    <xdr:to>
      <xdr:col>85</xdr:col>
      <xdr:colOff>177800</xdr:colOff>
      <xdr:row>97</xdr:row>
      <xdr:rowOff>151121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147203</xdr:rowOff>
    </xdr:from>
    <xdr:to>
      <xdr:col>81</xdr:col>
      <xdr:colOff>50800</xdr:colOff>
      <xdr:row>98</xdr:row>
      <xdr:rowOff>55507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606403"/>
          <a:ext cx="889000" cy="25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135365</xdr:rowOff>
    </xdr:from>
    <xdr:to>
      <xdr:col>81</xdr:col>
      <xdr:colOff>101600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82042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147203</xdr:rowOff>
    </xdr:from>
    <xdr:to>
      <xdr:col>76</xdr:col>
      <xdr:colOff>114300</xdr:colOff>
      <xdr:row>97</xdr:row>
      <xdr:rowOff>140523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606403"/>
          <a:ext cx="889000" cy="1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142909</xdr:rowOff>
    </xdr:from>
    <xdr:to>
      <xdr:col>76</xdr:col>
      <xdr:colOff>165100</xdr:colOff>
      <xdr:row>98</xdr:row>
      <xdr:rowOff>73059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64186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8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1448</xdr:rowOff>
    </xdr:from>
    <xdr:to>
      <xdr:col>71</xdr:col>
      <xdr:colOff>177800</xdr:colOff>
      <xdr:row>97</xdr:row>
      <xdr:rowOff>140523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5774848"/>
          <a:ext cx="889000" cy="99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143650</xdr:rowOff>
    </xdr:from>
    <xdr:to>
      <xdr:col>72</xdr:col>
      <xdr:colOff>38100</xdr:colOff>
      <xdr:row>98</xdr:row>
      <xdr:rowOff>73800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64927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8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152158</xdr:rowOff>
    </xdr:from>
    <xdr:to>
      <xdr:col>67</xdr:col>
      <xdr:colOff>101600</xdr:colOff>
      <xdr:row>98</xdr:row>
      <xdr:rowOff>82308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73435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8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100051</xdr:rowOff>
    </xdr:from>
    <xdr:to>
      <xdr:col>85</xdr:col>
      <xdr:colOff>177800</xdr:colOff>
      <xdr:row>98</xdr:row>
      <xdr:rowOff>30201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73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78478</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0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4707</xdr:rowOff>
    </xdr:from>
    <xdr:to>
      <xdr:col>81</xdr:col>
      <xdr:colOff>101600</xdr:colOff>
      <xdr:row>98</xdr:row>
      <xdr:rowOff>106307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0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97434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89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96403</xdr:rowOff>
    </xdr:from>
    <xdr:to>
      <xdr:col>76</xdr:col>
      <xdr:colOff>165100</xdr:colOff>
      <xdr:row>97</xdr:row>
      <xdr:rowOff>26553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55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43080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3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89723</xdr:rowOff>
    </xdr:from>
    <xdr:to>
      <xdr:col>72</xdr:col>
      <xdr:colOff>38100</xdr:colOff>
      <xdr:row>98</xdr:row>
      <xdr:rowOff>19873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72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36400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49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122098</xdr:rowOff>
    </xdr:from>
    <xdr:to>
      <xdr:col>67</xdr:col>
      <xdr:colOff>101600</xdr:colOff>
      <xdr:row>92</xdr:row>
      <xdr:rowOff>52248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572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68775</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5" y="1549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88918</xdr:rowOff>
    </xdr:from>
    <xdr:to>
      <xdr:col>116</xdr:col>
      <xdr:colOff>63500</xdr:colOff>
      <xdr:row>58</xdr:row>
      <xdr:rowOff>91270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033018"/>
          <a:ext cx="8382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104295</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10048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91270</xdr:rowOff>
    </xdr:from>
    <xdr:to>
      <xdr:col>111</xdr:col>
      <xdr:colOff>177800</xdr:colOff>
      <xdr:row>58</xdr:row>
      <xdr:rowOff>94078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035370"/>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49365</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1016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83693</xdr:rowOff>
    </xdr:from>
    <xdr:to>
      <xdr:col>107</xdr:col>
      <xdr:colOff>50800</xdr:colOff>
      <xdr:row>58</xdr:row>
      <xdr:rowOff>94078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027793"/>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63865</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1017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83693</xdr:rowOff>
    </xdr:from>
    <xdr:to>
      <xdr:col>102</xdr:col>
      <xdr:colOff>114300</xdr:colOff>
      <xdr:row>58</xdr:row>
      <xdr:rowOff>87383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027793"/>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70528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101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71931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101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38118</xdr:rowOff>
    </xdr:from>
    <xdr:to>
      <xdr:col>116</xdr:col>
      <xdr:colOff>114300</xdr:colOff>
      <xdr:row>58</xdr:row>
      <xdr:rowOff>139718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98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60995</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83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40470</xdr:rowOff>
    </xdr:from>
    <xdr:to>
      <xdr:col>112</xdr:col>
      <xdr:colOff>38100</xdr:colOff>
      <xdr:row>58</xdr:row>
      <xdr:rowOff>142070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9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158597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75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43278</xdr:rowOff>
    </xdr:from>
    <xdr:to>
      <xdr:col>107</xdr:col>
      <xdr:colOff>101600</xdr:colOff>
      <xdr:row>58</xdr:row>
      <xdr:rowOff>144878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98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161405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6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32893</xdr:rowOff>
    </xdr:from>
    <xdr:to>
      <xdr:col>102</xdr:col>
      <xdr:colOff>165100</xdr:colOff>
      <xdr:row>58</xdr:row>
      <xdr:rowOff>134493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97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151020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5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36583</xdr:rowOff>
    </xdr:from>
    <xdr:to>
      <xdr:col>98</xdr:col>
      <xdr:colOff>38100</xdr:colOff>
      <xdr:row>58</xdr:row>
      <xdr:rowOff>138183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9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154710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64788</xdr:rowOff>
    </xdr:from>
    <xdr:to>
      <xdr:col>116</xdr:col>
      <xdr:colOff>62864</xdr:colOff>
      <xdr:row>79</xdr:row>
      <xdr:rowOff>24661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580638"/>
          <a:ext cx="1269" cy="98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28488</xdr:rowOff>
    </xdr:from>
    <xdr:ext cx="469744"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7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24661</xdr:rowOff>
    </xdr:from>
    <xdr:to>
      <xdr:col>116</xdr:col>
      <xdr:colOff>152400</xdr:colOff>
      <xdr:row>79</xdr:row>
      <xdr:rowOff>24661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6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11465</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235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64788</xdr:rowOff>
    </xdr:from>
    <xdr:to>
      <xdr:col>116</xdr:col>
      <xdr:colOff>152400</xdr:colOff>
      <xdr:row>73</xdr:row>
      <xdr:rowOff>64788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58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50744</xdr:rowOff>
    </xdr:from>
    <xdr:to>
      <xdr:col>116</xdr:col>
      <xdr:colOff>63500</xdr:colOff>
      <xdr:row>75</xdr:row>
      <xdr:rowOff>109494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2566594"/>
          <a:ext cx="838200" cy="40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26179</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056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47752</xdr:rowOff>
    </xdr:from>
    <xdr:to>
      <xdr:col>116</xdr:col>
      <xdr:colOff>114300</xdr:colOff>
      <xdr:row>76</xdr:row>
      <xdr:rowOff>149352</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07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50744</xdr:rowOff>
    </xdr:from>
    <xdr:to>
      <xdr:col>111</xdr:col>
      <xdr:colOff>177800</xdr:colOff>
      <xdr:row>73</xdr:row>
      <xdr:rowOff>73017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566594"/>
          <a:ext cx="889000" cy="2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46022</xdr:rowOff>
    </xdr:from>
    <xdr:to>
      <xdr:col>112</xdr:col>
      <xdr:colOff>38100</xdr:colOff>
      <xdr:row>76</xdr:row>
      <xdr:rowOff>147622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07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138749</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316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98079</xdr:rowOff>
    </xdr:from>
    <xdr:to>
      <xdr:col>107</xdr:col>
      <xdr:colOff>50800</xdr:colOff>
      <xdr:row>73</xdr:row>
      <xdr:rowOff>73017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545300" y="12271029"/>
          <a:ext cx="889000" cy="31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66833</xdr:rowOff>
    </xdr:from>
    <xdr:to>
      <xdr:col>107</xdr:col>
      <xdr:colOff>101600</xdr:colOff>
      <xdr:row>76</xdr:row>
      <xdr:rowOff>168433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09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159560</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318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98079</xdr:rowOff>
    </xdr:from>
    <xdr:to>
      <xdr:col>102</xdr:col>
      <xdr:colOff>114300</xdr:colOff>
      <xdr:row>73</xdr:row>
      <xdr:rowOff>76820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2271029"/>
          <a:ext cx="889000" cy="3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62299</xdr:rowOff>
    </xdr:from>
    <xdr:to>
      <xdr:col>102</xdr:col>
      <xdr:colOff>165100</xdr:colOff>
      <xdr:row>76</xdr:row>
      <xdr:rowOff>163899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155026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318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57635</xdr:rowOff>
    </xdr:from>
    <xdr:to>
      <xdr:col>98</xdr:col>
      <xdr:colOff>38100</xdr:colOff>
      <xdr:row>76</xdr:row>
      <xdr:rowOff>159235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150362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318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58694</xdr:rowOff>
    </xdr:from>
    <xdr:to>
      <xdr:col>116</xdr:col>
      <xdr:colOff>114300</xdr:colOff>
      <xdr:row>75</xdr:row>
      <xdr:rowOff>160294</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91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81571</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76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171394</xdr:rowOff>
    </xdr:from>
    <xdr:to>
      <xdr:col>112</xdr:col>
      <xdr:colOff>38100</xdr:colOff>
      <xdr:row>73</xdr:row>
      <xdr:rowOff>101544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51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118071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229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22217</xdr:rowOff>
    </xdr:from>
    <xdr:to>
      <xdr:col>107</xdr:col>
      <xdr:colOff>101600</xdr:colOff>
      <xdr:row>73</xdr:row>
      <xdr:rowOff>123817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5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140344</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31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47279</xdr:rowOff>
    </xdr:from>
    <xdr:to>
      <xdr:col>102</xdr:col>
      <xdr:colOff>165100</xdr:colOff>
      <xdr:row>71</xdr:row>
      <xdr:rowOff>148879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22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165406</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199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26020</xdr:rowOff>
    </xdr:from>
    <xdr:to>
      <xdr:col>98</xdr:col>
      <xdr:colOff>38100</xdr:colOff>
      <xdr:row>73</xdr:row>
      <xdr:rowOff>127620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54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144147</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231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人件費は住民１人当たり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90,779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円となっており県平均や類似団体平均と比べても低い水準となっている。ラスパイレス指数が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で類似団体平均と比べて低いことが要因である。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普通建設事業費は住民１人当たり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33,018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113,321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円の減となっ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ており、類似団体平均と比べて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水準となっ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。また繰出金は住民１人当たり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81,464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52,710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ついては、東日本大震災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復興に係る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避難道路整備事業や下水道整備事業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の完了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普通建設事業費のうち更新整備に関しては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、新規整備とは逆に低い水準で推移してい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災害復旧事業費は住民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47,993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となっている。例年震災による災害復旧事業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となり高水準が続いていたが、大部分が完了したことに伴い大きく減額となった。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積立金は住民１人当たり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35,061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16,646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普通交付税の追加交付に伴う財政調整基金及び減債基金の積み立てを行ったためであるが、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今後は震災前の水準に近づくと予想される。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震災に係る事業の完了後は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類似団体平均を目指し事業の選択・精査を徹底し事業費の削減に努めていく。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宮城県松島町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13,502
13,427
53.56
8,701,084
8,291,264
386,268
4,331,714
5,216,546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58090</xdr:rowOff>
    </xdr:from>
    <xdr:to>
      <xdr:col>24</xdr:col>
      <xdr:colOff>63500</xdr:colOff>
      <xdr:row>33</xdr:row>
      <xdr:rowOff>85522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159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22428</xdr:rowOff>
    </xdr:from>
    <xdr:to>
      <xdr:col>19</xdr:col>
      <xdr:colOff>177800</xdr:colOff>
      <xdr:row>33</xdr:row>
      <xdr:rowOff>85522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80278"/>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22428</xdr:rowOff>
    </xdr:from>
    <xdr:to>
      <xdr:col>15</xdr:col>
      <xdr:colOff>50800</xdr:colOff>
      <xdr:row>33</xdr:row>
      <xdr:rowOff>47803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680278"/>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149394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47803</xdr:rowOff>
    </xdr:from>
    <xdr:to>
      <xdr:col>10</xdr:col>
      <xdr:colOff>114300</xdr:colOff>
      <xdr:row>34</xdr:row>
      <xdr:rowOff>4597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05653"/>
          <a:ext cx="889000" cy="12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20007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65041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7290</xdr:rowOff>
    </xdr:from>
    <xdr:to>
      <xdr:col>24</xdr:col>
      <xdr:colOff>114300</xdr:colOff>
      <xdr:row>33</xdr:row>
      <xdr:rowOff>108890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6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30167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34722</xdr:rowOff>
    </xdr:from>
    <xdr:to>
      <xdr:col>20</xdr:col>
      <xdr:colOff>38100</xdr:colOff>
      <xdr:row>33</xdr:row>
      <xdr:rowOff>136322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152849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6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143078</xdr:rowOff>
    </xdr:from>
    <xdr:to>
      <xdr:col>15</xdr:col>
      <xdr:colOff>101600</xdr:colOff>
      <xdr:row>33</xdr:row>
      <xdr:rowOff>73228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2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89755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0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168453</xdr:rowOff>
    </xdr:from>
    <xdr:to>
      <xdr:col>10</xdr:col>
      <xdr:colOff>165100</xdr:colOff>
      <xdr:row>33</xdr:row>
      <xdr:rowOff>98603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5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115130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3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125247</xdr:rowOff>
    </xdr:from>
    <xdr:to>
      <xdr:col>6</xdr:col>
      <xdr:colOff>38100</xdr:colOff>
      <xdr:row>34</xdr:row>
      <xdr:rowOff>55397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8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71924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5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2818</xdr:rowOff>
    </xdr:from>
    <xdr:to>
      <xdr:col>24</xdr:col>
      <xdr:colOff>63500</xdr:colOff>
      <xdr:row>55</xdr:row>
      <xdr:rowOff>8747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32568"/>
          <a:ext cx="838200" cy="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119318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4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8747</xdr:rowOff>
    </xdr:from>
    <xdr:to>
      <xdr:col>19</xdr:col>
      <xdr:colOff>177800</xdr:colOff>
      <xdr:row>56</xdr:row>
      <xdr:rowOff>41227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438497"/>
          <a:ext cx="889000" cy="20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41227</xdr:rowOff>
    </xdr:from>
    <xdr:to>
      <xdr:col>15</xdr:col>
      <xdr:colOff>50800</xdr:colOff>
      <xdr:row>57</xdr:row>
      <xdr:rowOff>35165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42427"/>
          <a:ext cx="889000" cy="16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130725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3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34822</xdr:rowOff>
    </xdr:from>
    <xdr:to>
      <xdr:col>10</xdr:col>
      <xdr:colOff>114300</xdr:colOff>
      <xdr:row>57</xdr:row>
      <xdr:rowOff>35165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8950222"/>
          <a:ext cx="889000" cy="85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22608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21958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9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123468</xdr:rowOff>
    </xdr:from>
    <xdr:to>
      <xdr:col>24</xdr:col>
      <xdr:colOff>114300</xdr:colOff>
      <xdr:row>55</xdr:row>
      <xdr:rowOff>53618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8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146345</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3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129397</xdr:rowOff>
    </xdr:from>
    <xdr:to>
      <xdr:col>20</xdr:col>
      <xdr:colOff>38100</xdr:colOff>
      <xdr:row>55</xdr:row>
      <xdr:rowOff>59547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8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50674</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480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161877</xdr:rowOff>
    </xdr:from>
    <xdr:to>
      <xdr:col>15</xdr:col>
      <xdr:colOff>101600</xdr:colOff>
      <xdr:row>56</xdr:row>
      <xdr:rowOff>92027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9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108554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6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155815</xdr:rowOff>
    </xdr:from>
    <xdr:to>
      <xdr:col>10</xdr:col>
      <xdr:colOff>165100</xdr:colOff>
      <xdr:row>57</xdr:row>
      <xdr:rowOff>85965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77092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4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155472</xdr:rowOff>
    </xdr:from>
    <xdr:to>
      <xdr:col>6</xdr:col>
      <xdr:colOff>38100</xdr:colOff>
      <xdr:row>52</xdr:row>
      <xdr:rowOff>85622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889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102149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867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109899</xdr:rowOff>
    </xdr:from>
    <xdr:to>
      <xdr:col>24</xdr:col>
      <xdr:colOff>62865</xdr:colOff>
      <xdr:row>77</xdr:row>
      <xdr:rowOff>158341</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454299"/>
          <a:ext cx="1270" cy="90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162168</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158341</xdr:rowOff>
    </xdr:from>
    <xdr:to>
      <xdr:col>24</xdr:col>
      <xdr:colOff>152400</xdr:colOff>
      <xdr:row>77</xdr:row>
      <xdr:rowOff>158341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9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56576</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22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109899</xdr:rowOff>
    </xdr:from>
    <xdr:to>
      <xdr:col>24</xdr:col>
      <xdr:colOff>152400</xdr:colOff>
      <xdr:row>72</xdr:row>
      <xdr:rowOff>109899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45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22918</xdr:rowOff>
    </xdr:from>
    <xdr:to>
      <xdr:col>24</xdr:col>
      <xdr:colOff>63500</xdr:colOff>
      <xdr:row>77</xdr:row>
      <xdr:rowOff>160077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24568"/>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37606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963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14728</xdr:rowOff>
    </xdr:from>
    <xdr:to>
      <xdr:col>24</xdr:col>
      <xdr:colOff>114300</xdr:colOff>
      <xdr:row>76</xdr:row>
      <xdr:rowOff>116328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160077</xdr:rowOff>
    </xdr:from>
    <xdr:to>
      <xdr:col>19</xdr:col>
      <xdr:colOff>177800</xdr:colOff>
      <xdr:row>78</xdr:row>
      <xdr:rowOff>13033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61727"/>
          <a:ext cx="889000" cy="2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131936</xdr:rowOff>
    </xdr:from>
    <xdr:to>
      <xdr:col>20</xdr:col>
      <xdr:colOff>38100</xdr:colOff>
      <xdr:row>77</xdr:row>
      <xdr:rowOff>62086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78613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13033</xdr:rowOff>
    </xdr:from>
    <xdr:to>
      <xdr:col>15</xdr:col>
      <xdr:colOff>50800</xdr:colOff>
      <xdr:row>78</xdr:row>
      <xdr:rowOff>66132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86133"/>
          <a:ext cx="889000" cy="5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684</xdr:rowOff>
    </xdr:from>
    <xdr:to>
      <xdr:col>15</xdr:col>
      <xdr:colOff>101600</xdr:colOff>
      <xdr:row>77</xdr:row>
      <xdr:rowOff>102284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118811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66132</xdr:rowOff>
    </xdr:from>
    <xdr:to>
      <xdr:col>10</xdr:col>
      <xdr:colOff>114300</xdr:colOff>
      <xdr:row>78</xdr:row>
      <xdr:rowOff>77383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439232"/>
          <a:ext cx="889000" cy="1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25778</xdr:rowOff>
    </xdr:from>
    <xdr:to>
      <xdr:col>10</xdr:col>
      <xdr:colOff>165100</xdr:colOff>
      <xdr:row>77</xdr:row>
      <xdr:rowOff>127378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2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143905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00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27654</xdr:rowOff>
    </xdr:from>
    <xdr:to>
      <xdr:col>6</xdr:col>
      <xdr:colOff>38100</xdr:colOff>
      <xdr:row>77</xdr:row>
      <xdr:rowOff>129254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2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145781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00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143568</xdr:rowOff>
    </xdr:from>
    <xdr:to>
      <xdr:col>24</xdr:col>
      <xdr:colOff>114300</xdr:colOff>
      <xdr:row>77</xdr:row>
      <xdr:rowOff>73718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7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121995</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5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109277</xdr:rowOff>
    </xdr:from>
    <xdr:to>
      <xdr:col>20</xdr:col>
      <xdr:colOff>38100</xdr:colOff>
      <xdr:row>78</xdr:row>
      <xdr:rowOff>39427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30554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40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133683</xdr:rowOff>
    </xdr:from>
    <xdr:to>
      <xdr:col>15</xdr:col>
      <xdr:colOff>101600</xdr:colOff>
      <xdr:row>78</xdr:row>
      <xdr:rowOff>63833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3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54960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428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15332</xdr:rowOff>
    </xdr:from>
    <xdr:to>
      <xdr:col>10</xdr:col>
      <xdr:colOff>165100</xdr:colOff>
      <xdr:row>78</xdr:row>
      <xdr:rowOff>116932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108059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8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26583</xdr:rowOff>
    </xdr:from>
    <xdr:to>
      <xdr:col>6</xdr:col>
      <xdr:colOff>38100</xdr:colOff>
      <xdr:row>78</xdr:row>
      <xdr:rowOff>128183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119310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9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116531</xdr:rowOff>
    </xdr:from>
    <xdr:to>
      <xdr:col>24</xdr:col>
      <xdr:colOff>63500</xdr:colOff>
      <xdr:row>96</xdr:row>
      <xdr:rowOff>127687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3797300" y="16575731"/>
          <a:ext cx="8382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116531</xdr:rowOff>
    </xdr:from>
    <xdr:to>
      <xdr:col>19</xdr:col>
      <xdr:colOff>177800</xdr:colOff>
      <xdr:row>96</xdr:row>
      <xdr:rowOff>144038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908300" y="16575731"/>
          <a:ext cx="889000" cy="2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87206</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30111" y="162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144038</xdr:rowOff>
    </xdr:from>
    <xdr:to>
      <xdr:col>15</xdr:col>
      <xdr:colOff>50800</xdr:colOff>
      <xdr:row>97</xdr:row>
      <xdr:rowOff>465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019300" y="16603238"/>
          <a:ext cx="889000" cy="2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123457</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62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170332</xdr:rowOff>
    </xdr:from>
    <xdr:to>
      <xdr:col>10</xdr:col>
      <xdr:colOff>114300</xdr:colOff>
      <xdr:row>97</xdr:row>
      <xdr:rowOff>465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1130300" y="16629532"/>
          <a:ext cx="889000" cy="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128926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62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137423</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625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76887</xdr:rowOff>
    </xdr:from>
    <xdr:to>
      <xdr:col>24</xdr:col>
      <xdr:colOff>114300</xdr:colOff>
      <xdr:row>97</xdr:row>
      <xdr:rowOff>7037</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653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163264</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645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65731</xdr:rowOff>
    </xdr:from>
    <xdr:to>
      <xdr:col>20</xdr:col>
      <xdr:colOff>38100</xdr:colOff>
      <xdr:row>96</xdr:row>
      <xdr:rowOff>167331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652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158458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30111" y="1661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93238</xdr:rowOff>
    </xdr:from>
    <xdr:to>
      <xdr:col>15</xdr:col>
      <xdr:colOff>101600</xdr:colOff>
      <xdr:row>97</xdr:row>
      <xdr:rowOff>23388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65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14515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64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121115</xdr:rowOff>
    </xdr:from>
    <xdr:to>
      <xdr:col>10</xdr:col>
      <xdr:colOff>165100</xdr:colOff>
      <xdr:row>97</xdr:row>
      <xdr:rowOff>51265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658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42392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67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119532</xdr:rowOff>
    </xdr:from>
    <xdr:to>
      <xdr:col>6</xdr:col>
      <xdr:colOff>38100</xdr:colOff>
      <xdr:row>97</xdr:row>
      <xdr:rowOff>49682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57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40809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6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75057</xdr:rowOff>
    </xdr:from>
    <xdr:to>
      <xdr:col>55</xdr:col>
      <xdr:colOff>0</xdr:colOff>
      <xdr:row>36</xdr:row>
      <xdr:rowOff>91059</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247257"/>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49801</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564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75057</xdr:rowOff>
    </xdr:from>
    <xdr:to>
      <xdr:col>50</xdr:col>
      <xdr:colOff>114300</xdr:colOff>
      <xdr:row>36</xdr:row>
      <xdr:rowOff>95123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6247257"/>
          <a:ext cx="8890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20083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70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95123</xdr:rowOff>
    </xdr:from>
    <xdr:to>
      <xdr:col>45</xdr:col>
      <xdr:colOff>177800</xdr:colOff>
      <xdr:row>36</xdr:row>
      <xdr:rowOff>108077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7861300" y="6267323"/>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12082</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108077</xdr:rowOff>
    </xdr:from>
    <xdr:to>
      <xdr:col>41</xdr:col>
      <xdr:colOff>50800</xdr:colOff>
      <xdr:row>36</xdr:row>
      <xdr:rowOff>111506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6972300" y="628027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1541</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688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6367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692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40259</xdr:rowOff>
    </xdr:from>
    <xdr:to>
      <xdr:col>55</xdr:col>
      <xdr:colOff>50800</xdr:colOff>
      <xdr:row>36</xdr:row>
      <xdr:rowOff>141859</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2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63136</xdr:rowOff>
    </xdr:from>
    <xdr:ext cx="469744"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06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24257</xdr:rowOff>
    </xdr:from>
    <xdr:to>
      <xdr:col>50</xdr:col>
      <xdr:colOff>165100</xdr:colOff>
      <xdr:row>36</xdr:row>
      <xdr:rowOff>125857</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19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142384</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04428" y="597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44323</xdr:rowOff>
    </xdr:from>
    <xdr:to>
      <xdr:col>46</xdr:col>
      <xdr:colOff>38100</xdr:colOff>
      <xdr:row>36</xdr:row>
      <xdr:rowOff>145923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2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162450</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599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57277</xdr:rowOff>
    </xdr:from>
    <xdr:to>
      <xdr:col>41</xdr:col>
      <xdr:colOff>101600</xdr:colOff>
      <xdr:row>36</xdr:row>
      <xdr:rowOff>158877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22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3954</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600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60706</xdr:rowOff>
    </xdr:from>
    <xdr:to>
      <xdr:col>36</xdr:col>
      <xdr:colOff>165100</xdr:colOff>
      <xdr:row>36</xdr:row>
      <xdr:rowOff>162306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2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7383</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600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82299</xdr:rowOff>
    </xdr:from>
    <xdr:to>
      <xdr:col>55</xdr:col>
      <xdr:colOff>0</xdr:colOff>
      <xdr:row>58</xdr:row>
      <xdr:rowOff>123027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10026399"/>
          <a:ext cx="838200" cy="4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160061</xdr:rowOff>
    </xdr:from>
    <xdr:to>
      <xdr:col>50</xdr:col>
      <xdr:colOff>114300</xdr:colOff>
      <xdr:row>58</xdr:row>
      <xdr:rowOff>82299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932711"/>
          <a:ext cx="889000" cy="9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33104</xdr:rowOff>
    </xdr:from>
    <xdr:to>
      <xdr:col>45</xdr:col>
      <xdr:colOff>177800</xdr:colOff>
      <xdr:row>57</xdr:row>
      <xdr:rowOff>160061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05754"/>
          <a:ext cx="889000" cy="12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37693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4399</xdr:rowOff>
    </xdr:from>
    <xdr:to>
      <xdr:col>41</xdr:col>
      <xdr:colOff>50800</xdr:colOff>
      <xdr:row>57</xdr:row>
      <xdr:rowOff>33104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777049"/>
          <a:ext cx="889000" cy="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39888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9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24815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9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72227</xdr:rowOff>
    </xdr:from>
    <xdr:to>
      <xdr:col>55</xdr:col>
      <xdr:colOff>50800</xdr:colOff>
      <xdr:row>59</xdr:row>
      <xdr:rowOff>2377</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1001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158604</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31499</xdr:rowOff>
    </xdr:from>
    <xdr:to>
      <xdr:col>50</xdr:col>
      <xdr:colOff>165100</xdr:colOff>
      <xdr:row>58</xdr:row>
      <xdr:rowOff>133099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7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124226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6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109261</xdr:rowOff>
    </xdr:from>
    <xdr:to>
      <xdr:col>46</xdr:col>
      <xdr:colOff>38100</xdr:colOff>
      <xdr:row>58</xdr:row>
      <xdr:rowOff>39411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8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55938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65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153754</xdr:rowOff>
    </xdr:from>
    <xdr:to>
      <xdr:col>41</xdr:col>
      <xdr:colOff>101600</xdr:colOff>
      <xdr:row>57</xdr:row>
      <xdr:rowOff>83904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5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100431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53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125049</xdr:rowOff>
    </xdr:from>
    <xdr:to>
      <xdr:col>36</xdr:col>
      <xdr:colOff>165100</xdr:colOff>
      <xdr:row>57</xdr:row>
      <xdr:rowOff>55199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2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71726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50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109993</xdr:rowOff>
    </xdr:from>
    <xdr:to>
      <xdr:col>55</xdr:col>
      <xdr:colOff>0</xdr:colOff>
      <xdr:row>77</xdr:row>
      <xdr:rowOff>166153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11643"/>
          <a:ext cx="838200" cy="5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82371</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8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166153</xdr:rowOff>
    </xdr:from>
    <xdr:to>
      <xdr:col>50</xdr:col>
      <xdr:colOff>114300</xdr:colOff>
      <xdr:row>78</xdr:row>
      <xdr:rowOff>150825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67803"/>
          <a:ext cx="889000" cy="15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148321</xdr:rowOff>
    </xdr:from>
    <xdr:to>
      <xdr:col>45</xdr:col>
      <xdr:colOff>177800</xdr:colOff>
      <xdr:row>78</xdr:row>
      <xdr:rowOff>150825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521421"/>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133309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106575</xdr:rowOff>
    </xdr:from>
    <xdr:to>
      <xdr:col>41</xdr:col>
      <xdr:colOff>50800</xdr:colOff>
      <xdr:row>78</xdr:row>
      <xdr:rowOff>148321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79675"/>
          <a:ext cx="889000" cy="4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170201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162144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59193</xdr:rowOff>
    </xdr:from>
    <xdr:to>
      <xdr:col>55</xdr:col>
      <xdr:colOff>50800</xdr:colOff>
      <xdr:row>77</xdr:row>
      <xdr:rowOff>160793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6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82070</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115353</xdr:rowOff>
    </xdr:from>
    <xdr:to>
      <xdr:col>50</xdr:col>
      <xdr:colOff>165100</xdr:colOff>
      <xdr:row>78</xdr:row>
      <xdr:rowOff>45503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1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36630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0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100025</xdr:rowOff>
    </xdr:from>
    <xdr:to>
      <xdr:col>46</xdr:col>
      <xdr:colOff>38100</xdr:colOff>
      <xdr:row>79</xdr:row>
      <xdr:rowOff>30175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7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21302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6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97521</xdr:rowOff>
    </xdr:from>
    <xdr:to>
      <xdr:col>41</xdr:col>
      <xdr:colOff>101600</xdr:colOff>
      <xdr:row>79</xdr:row>
      <xdr:rowOff>27671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7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18798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56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55775</xdr:rowOff>
    </xdr:from>
    <xdr:to>
      <xdr:col>36</xdr:col>
      <xdr:colOff>165100</xdr:colOff>
      <xdr:row>78</xdr:row>
      <xdr:rowOff>157375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2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148502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52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17662</xdr:rowOff>
    </xdr:from>
    <xdr:to>
      <xdr:col>54</xdr:col>
      <xdr:colOff>189865</xdr:colOff>
      <xdr:row>97</xdr:row>
      <xdr:rowOff>105649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9612"/>
          <a:ext cx="1270" cy="111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109476</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74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105649</xdr:rowOff>
    </xdr:from>
    <xdr:to>
      <xdr:col>55</xdr:col>
      <xdr:colOff>88900</xdr:colOff>
      <xdr:row>97</xdr:row>
      <xdr:rowOff>105649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73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135789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4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17662</xdr:rowOff>
    </xdr:from>
    <xdr:to>
      <xdr:col>55</xdr:col>
      <xdr:colOff>88900</xdr:colOff>
      <xdr:row>91</xdr:row>
      <xdr:rowOff>17662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9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146633</xdr:rowOff>
    </xdr:from>
    <xdr:to>
      <xdr:col>55</xdr:col>
      <xdr:colOff>0</xdr:colOff>
      <xdr:row>96</xdr:row>
      <xdr:rowOff>40173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5577133"/>
          <a:ext cx="838200" cy="92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164795</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281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141918</xdr:rowOff>
    </xdr:from>
    <xdr:to>
      <xdr:col>55</xdr:col>
      <xdr:colOff>50800</xdr:colOff>
      <xdr:row>96</xdr:row>
      <xdr:rowOff>72068</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146633</xdr:rowOff>
    </xdr:from>
    <xdr:to>
      <xdr:col>50</xdr:col>
      <xdr:colOff>114300</xdr:colOff>
      <xdr:row>91</xdr:row>
      <xdr:rowOff>94529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5577133"/>
          <a:ext cx="889000" cy="11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128139</xdr:rowOff>
    </xdr:from>
    <xdr:to>
      <xdr:col>50</xdr:col>
      <xdr:colOff>165100</xdr:colOff>
      <xdr:row>96</xdr:row>
      <xdr:rowOff>58289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49416</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0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118824</xdr:rowOff>
    </xdr:from>
    <xdr:to>
      <xdr:col>45</xdr:col>
      <xdr:colOff>177800</xdr:colOff>
      <xdr:row>91</xdr:row>
      <xdr:rowOff>94529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5549324"/>
          <a:ext cx="889000" cy="14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162829</xdr:rowOff>
    </xdr:from>
    <xdr:to>
      <xdr:col>46</xdr:col>
      <xdr:colOff>38100</xdr:colOff>
      <xdr:row>96</xdr:row>
      <xdr:rowOff>92979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84106</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118824</xdr:rowOff>
    </xdr:from>
    <xdr:to>
      <xdr:col>41</xdr:col>
      <xdr:colOff>50800</xdr:colOff>
      <xdr:row>92</xdr:row>
      <xdr:rowOff>12564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5549324"/>
          <a:ext cx="889000" cy="23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150611</xdr:rowOff>
    </xdr:from>
    <xdr:to>
      <xdr:col>41</xdr:col>
      <xdr:colOff>101600</xdr:colOff>
      <xdr:row>96</xdr:row>
      <xdr:rowOff>80761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71888</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165001</xdr:rowOff>
    </xdr:from>
    <xdr:to>
      <xdr:col>36</xdr:col>
      <xdr:colOff>165100</xdr:colOff>
      <xdr:row>96</xdr:row>
      <xdr:rowOff>95151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86278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160823</xdr:rowOff>
    </xdr:from>
    <xdr:to>
      <xdr:col>55</xdr:col>
      <xdr:colOff>50800</xdr:colOff>
      <xdr:row>96</xdr:row>
      <xdr:rowOff>90973</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44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139250</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42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95833</xdr:rowOff>
    </xdr:from>
    <xdr:to>
      <xdr:col>50</xdr:col>
      <xdr:colOff>165100</xdr:colOff>
      <xdr:row>91</xdr:row>
      <xdr:rowOff>25983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552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42510</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530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43729</xdr:rowOff>
    </xdr:from>
    <xdr:to>
      <xdr:col>46</xdr:col>
      <xdr:colOff>38100</xdr:colOff>
      <xdr:row>91</xdr:row>
      <xdr:rowOff>145329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564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161856</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542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68024</xdr:rowOff>
    </xdr:from>
    <xdr:to>
      <xdr:col>41</xdr:col>
      <xdr:colOff>101600</xdr:colOff>
      <xdr:row>90</xdr:row>
      <xdr:rowOff>169624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549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14701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527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133214</xdr:rowOff>
    </xdr:from>
    <xdr:to>
      <xdr:col>36</xdr:col>
      <xdr:colOff>165100</xdr:colOff>
      <xdr:row>92</xdr:row>
      <xdr:rowOff>63364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573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79891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551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122947</xdr:rowOff>
    </xdr:from>
    <xdr:to>
      <xdr:col>85</xdr:col>
      <xdr:colOff>127000</xdr:colOff>
      <xdr:row>37</xdr:row>
      <xdr:rowOff>136206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466597"/>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103206</xdr:rowOff>
    </xdr:from>
    <xdr:to>
      <xdr:col>81</xdr:col>
      <xdr:colOff>50800</xdr:colOff>
      <xdr:row>37</xdr:row>
      <xdr:rowOff>122947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446856"/>
          <a:ext cx="889000" cy="1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99597</xdr:rowOff>
    </xdr:from>
    <xdr:to>
      <xdr:col>76</xdr:col>
      <xdr:colOff>114300</xdr:colOff>
      <xdr:row>37</xdr:row>
      <xdr:rowOff>103206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443247"/>
          <a:ext cx="889000" cy="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53914</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13088</xdr:rowOff>
    </xdr:from>
    <xdr:to>
      <xdr:col>71</xdr:col>
      <xdr:colOff>177800</xdr:colOff>
      <xdr:row>37</xdr:row>
      <xdr:rowOff>99597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356738"/>
          <a:ext cx="889000" cy="8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44639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67735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85406</xdr:rowOff>
    </xdr:from>
    <xdr:to>
      <xdr:col>85</xdr:col>
      <xdr:colOff>177800</xdr:colOff>
      <xdr:row>38</xdr:row>
      <xdr:rowOff>15556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2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333</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4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72147</xdr:rowOff>
    </xdr:from>
    <xdr:to>
      <xdr:col>81</xdr:col>
      <xdr:colOff>101600</xdr:colOff>
      <xdr:row>38</xdr:row>
      <xdr:rowOff>2297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164874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0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52406</xdr:rowOff>
    </xdr:from>
    <xdr:to>
      <xdr:col>76</xdr:col>
      <xdr:colOff>165100</xdr:colOff>
      <xdr:row>37</xdr:row>
      <xdr:rowOff>154006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9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145132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8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48797</xdr:rowOff>
    </xdr:from>
    <xdr:to>
      <xdr:col>72</xdr:col>
      <xdr:colOff>38100</xdr:colOff>
      <xdr:row>37</xdr:row>
      <xdr:rowOff>150397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9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141524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8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133738</xdr:rowOff>
    </xdr:from>
    <xdr:to>
      <xdr:col>67</xdr:col>
      <xdr:colOff>101600</xdr:colOff>
      <xdr:row>37</xdr:row>
      <xdr:rowOff>63888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80415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8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57482</xdr:rowOff>
    </xdr:from>
    <xdr:to>
      <xdr:col>85</xdr:col>
      <xdr:colOff>127000</xdr:colOff>
      <xdr:row>57</xdr:row>
      <xdr:rowOff>99096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5481300" y="9830132"/>
          <a:ext cx="838200" cy="4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57482</xdr:rowOff>
    </xdr:from>
    <xdr:to>
      <xdr:col>81</xdr:col>
      <xdr:colOff>50800</xdr:colOff>
      <xdr:row>57</xdr:row>
      <xdr:rowOff>60810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9830132"/>
          <a:ext cx="889000" cy="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12287</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60810</xdr:rowOff>
    </xdr:from>
    <xdr:to>
      <xdr:col>76</xdr:col>
      <xdr:colOff>114300</xdr:colOff>
      <xdr:row>57</xdr:row>
      <xdr:rowOff>105328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9833460"/>
          <a:ext cx="889000" cy="4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45435</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96879</xdr:rowOff>
    </xdr:from>
    <xdr:to>
      <xdr:col>71</xdr:col>
      <xdr:colOff>177800</xdr:colOff>
      <xdr:row>57</xdr:row>
      <xdr:rowOff>105328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9869529"/>
          <a:ext cx="889000" cy="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88392</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95776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48296</xdr:rowOff>
    </xdr:from>
    <xdr:to>
      <xdr:col>85</xdr:col>
      <xdr:colOff>177800</xdr:colOff>
      <xdr:row>57</xdr:row>
      <xdr:rowOff>149896</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82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134673</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73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6682</xdr:rowOff>
    </xdr:from>
    <xdr:to>
      <xdr:col>81</xdr:col>
      <xdr:colOff>101600</xdr:colOff>
      <xdr:row>57</xdr:row>
      <xdr:rowOff>108282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77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99409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87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10010</xdr:rowOff>
    </xdr:from>
    <xdr:to>
      <xdr:col>76</xdr:col>
      <xdr:colOff>165100</xdr:colOff>
      <xdr:row>57</xdr:row>
      <xdr:rowOff>111610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78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102737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7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54528</xdr:rowOff>
    </xdr:from>
    <xdr:to>
      <xdr:col>72</xdr:col>
      <xdr:colOff>38100</xdr:colOff>
      <xdr:row>57</xdr:row>
      <xdr:rowOff>156128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82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147255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91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46079</xdr:rowOff>
    </xdr:from>
    <xdr:to>
      <xdr:col>67</xdr:col>
      <xdr:colOff>101600</xdr:colOff>
      <xdr:row>57</xdr:row>
      <xdr:rowOff>147679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81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138806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9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91560</xdr:rowOff>
    </xdr:from>
    <xdr:to>
      <xdr:col>85</xdr:col>
      <xdr:colOff>127000</xdr:colOff>
      <xdr:row>78</xdr:row>
      <xdr:rowOff>148577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2607410"/>
          <a:ext cx="838200" cy="91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91560</xdr:rowOff>
    </xdr:from>
    <xdr:to>
      <xdr:col>81</xdr:col>
      <xdr:colOff>50800</xdr:colOff>
      <xdr:row>74</xdr:row>
      <xdr:rowOff>87008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2607410"/>
          <a:ext cx="889000" cy="16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157833</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5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87008</xdr:rowOff>
    </xdr:from>
    <xdr:to>
      <xdr:col>76</xdr:col>
      <xdr:colOff>114300</xdr:colOff>
      <xdr:row>77</xdr:row>
      <xdr:rowOff>111316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2774308"/>
          <a:ext cx="889000" cy="53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133317</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50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28619</xdr:rowOff>
    </xdr:from>
    <xdr:to>
      <xdr:col>71</xdr:col>
      <xdr:colOff>177800</xdr:colOff>
      <xdr:row>77</xdr:row>
      <xdr:rowOff>111316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2373019"/>
          <a:ext cx="889000" cy="93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168445</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5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57039</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60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97777</xdr:rowOff>
    </xdr:from>
    <xdr:to>
      <xdr:col>85</xdr:col>
      <xdr:colOff>177800</xdr:colOff>
      <xdr:row>79</xdr:row>
      <xdr:rowOff>27927</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7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12704</xdr:rowOff>
    </xdr:from>
    <xdr:ext cx="469744"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38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40760</xdr:rowOff>
    </xdr:from>
    <xdr:to>
      <xdr:col>81</xdr:col>
      <xdr:colOff>101600</xdr:colOff>
      <xdr:row>73</xdr:row>
      <xdr:rowOff>142360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25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158887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233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36208</xdr:rowOff>
    </xdr:from>
    <xdr:to>
      <xdr:col>76</xdr:col>
      <xdr:colOff>165100</xdr:colOff>
      <xdr:row>74</xdr:row>
      <xdr:rowOff>137808</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27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154335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249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60516</xdr:rowOff>
    </xdr:from>
    <xdr:to>
      <xdr:col>72</xdr:col>
      <xdr:colOff>38100</xdr:colOff>
      <xdr:row>77</xdr:row>
      <xdr:rowOff>162116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26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7193</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0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149269</xdr:rowOff>
    </xdr:from>
    <xdr:to>
      <xdr:col>67</xdr:col>
      <xdr:colOff>101600</xdr:colOff>
      <xdr:row>72</xdr:row>
      <xdr:rowOff>79419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23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95946</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47111" y="1209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139663</xdr:rowOff>
    </xdr:from>
    <xdr:to>
      <xdr:col>85</xdr:col>
      <xdr:colOff>127000</xdr:colOff>
      <xdr:row>96</xdr:row>
      <xdr:rowOff>143394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5481300" y="16598863"/>
          <a:ext cx="838200" cy="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79306</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619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136573</xdr:rowOff>
    </xdr:from>
    <xdr:to>
      <xdr:col>81</xdr:col>
      <xdr:colOff>50800</xdr:colOff>
      <xdr:row>96</xdr:row>
      <xdr:rowOff>143394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4592300" y="16595773"/>
          <a:ext cx="889000" cy="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20499</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14111" y="1613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134378</xdr:rowOff>
    </xdr:from>
    <xdr:to>
      <xdr:col>76</xdr:col>
      <xdr:colOff>114300</xdr:colOff>
      <xdr:row>96</xdr:row>
      <xdr:rowOff>136573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3703300" y="16593578"/>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55649</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61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134378</xdr:rowOff>
    </xdr:from>
    <xdr:to>
      <xdr:col>71</xdr:col>
      <xdr:colOff>177800</xdr:colOff>
      <xdr:row>96</xdr:row>
      <xdr:rowOff>143962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2814300" y="16593578"/>
          <a:ext cx="889000" cy="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71184</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61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72958</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618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88863</xdr:rowOff>
    </xdr:from>
    <xdr:to>
      <xdr:col>85</xdr:col>
      <xdr:colOff>177800</xdr:colOff>
      <xdr:row>97</xdr:row>
      <xdr:rowOff>19013</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654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67290</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65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92594</xdr:rowOff>
    </xdr:from>
    <xdr:to>
      <xdr:col>81</xdr:col>
      <xdr:colOff>101600</xdr:colOff>
      <xdr:row>97</xdr:row>
      <xdr:rowOff>22744</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655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13871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64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85773</xdr:rowOff>
    </xdr:from>
    <xdr:to>
      <xdr:col>76</xdr:col>
      <xdr:colOff>165100</xdr:colOff>
      <xdr:row>97</xdr:row>
      <xdr:rowOff>15923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654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7050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63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83578</xdr:rowOff>
    </xdr:from>
    <xdr:to>
      <xdr:col>72</xdr:col>
      <xdr:colOff>38100</xdr:colOff>
      <xdr:row>97</xdr:row>
      <xdr:rowOff>13728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65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4855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63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93162</xdr:rowOff>
    </xdr:from>
    <xdr:to>
      <xdr:col>67</xdr:col>
      <xdr:colOff>101600</xdr:colOff>
      <xdr:row>97</xdr:row>
      <xdr:rowOff>23312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65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14439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6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総務費は住民１人当たり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190,927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1,556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49,573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円高くなっている。東日本大震災復興交付金の返還に伴う増だが、今後は類似団体の水準に近づくと考えられる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民生費は住民</a:t>
          </a:r>
          <a:r>
            <a:rPr lang="en-US" altLang="ja-JP" sz="1300">
              <a:effectLst/>
              <a:latin typeface="ＭＳ Ｐゴシック" panose="020B0600070205080204" pitchFamily="50" charset="-128"/>
              <a:ea typeface="ＭＳ Ｐゴシック" panose="020B0600070205080204" pitchFamily="50" charset="-128"/>
            </a:rPr>
            <a:t>1</a:t>
          </a:r>
          <a:r>
            <a:rPr lang="ja-JP" altLang="en-US" sz="1300">
              <a:effectLst/>
              <a:latin typeface="ＭＳ Ｐゴシック" panose="020B0600070205080204" pitchFamily="50" charset="-128"/>
              <a:ea typeface="ＭＳ Ｐゴシック" panose="020B0600070205080204" pitchFamily="50" charset="-128"/>
            </a:rPr>
            <a:t>人当たり</a:t>
          </a:r>
          <a:r>
            <a:rPr lang="en-US" altLang="ja-JP" sz="1300">
              <a:effectLst/>
              <a:latin typeface="ＭＳ Ｐゴシック" panose="020B0600070205080204" pitchFamily="50" charset="-128"/>
              <a:ea typeface="ＭＳ Ｐゴシック" panose="020B0600070205080204" pitchFamily="50" charset="-128"/>
            </a:rPr>
            <a:t>163,043</a:t>
          </a:r>
          <a:r>
            <a:rPr lang="ja-JP" altLang="en-US" sz="1300">
              <a:effectLst/>
              <a:latin typeface="ＭＳ Ｐゴシック" panose="020B0600070205080204" pitchFamily="50" charset="-128"/>
              <a:ea typeface="ＭＳ Ｐゴシック" panose="020B0600070205080204" pitchFamily="50" charset="-128"/>
            </a:rPr>
            <a:t>円で前年度より</a:t>
          </a:r>
          <a:r>
            <a:rPr lang="en-US" altLang="ja-JP" sz="1300">
              <a:effectLst/>
              <a:latin typeface="ＭＳ Ｐゴシック" panose="020B0600070205080204" pitchFamily="50" charset="-128"/>
              <a:ea typeface="ＭＳ Ｐゴシック" panose="020B0600070205080204" pitchFamily="50" charset="-128"/>
            </a:rPr>
            <a:t>30,000</a:t>
          </a:r>
          <a:r>
            <a:rPr lang="ja-JP" altLang="en-US" sz="1300">
              <a:effectLst/>
              <a:latin typeface="ＭＳ Ｐゴシック" panose="020B0600070205080204" pitchFamily="50" charset="-128"/>
              <a:ea typeface="ＭＳ Ｐゴシック" panose="020B0600070205080204" pitchFamily="50" charset="-128"/>
            </a:rPr>
            <a:t>円増加した。新型コロナウイルス感染症に係る給付金事業に伴う増であり、新型コロナウイルス感染症対応事業により増減がある。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土木費は住民１人当たり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57,415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円、災害復旧費は１人当たり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、大きく減額と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東日本大震災による復興・復旧事業の大部分が完了したことにより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に近い水準となった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農林水産業費は住民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12,188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5,345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円の減額となった。農道路面舗装補修事業及び農業振興対策事業分が減少したことにより類似団体より低い数値となった。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公債費は住民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37,504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円で前年度より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円増加したが、借入を抑制しているため例年類似団体よりも低い水準を維持している。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宮城県松島町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財政調整基金については、事業の精査等により最低水準の取り崩しに努めているが、認定こども園整備事業及び施設老朽化対策事業等により財源不足が見込まれ、基金取崩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見込みである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また、未精算の震災復興特別交付税が財政調整基金に含まれているため、精算後は震災前の水準（</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％未満程度）に近づくと考えられる。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実質収支額については、引き続き黒字となっている。今後は復興事業も完了に向かうため、事務事業の見直しを推進し、健全な行政運営に努めていく。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宮城県松島町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連結実質赤字比率については、全会計で黒字を維持している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が、一般会計から介護保険特別会計や下水道事業特別会計への繰り出しの負担は依然として大きい。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今後も各会計において適切な財源確保に努める。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宮城県松島町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と比べると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となっている。元利償還金については、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一般会計においては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借入額の抑制や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運動公園建設事業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等の償還の終了に伴い、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より減額となった</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が、下水道事業会計に係る準元利償還金は増額となり、実質公債費比率が増となった。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新規発行に際しては事業精査を行い、起債に大きく頼ることのない財政運営に努める。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宮城県松島町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将来負担比率については、令和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と比べると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ポイント減となっている。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これは、償還額よりも借入額を抑えているためであり、残高は前年度より約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億円減少している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。また、一般会計等における現在高の半分以上は臨時財政対策債であ</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今後も臨時財政対策債の借入は見込まれるが、新規発行に際しては、事業の緊急性・ニーズ等を的確に把握し適切な処理に努めていく。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宮城県松島町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・復興交付金事業が完了し、東日本大震災復興交付金基金約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億円を返還したことから、基金全体は減少した。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・財政調整基金及び減債基金については、取崩額よりも積立額が大きかったため増加した。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・少子高齢化や人口減少に加え、新型コロナウイルス感染症や原油価格・物価高騰の影響により町税の増加が見込めないことから、</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事業の選択と集中に重点を置いた予算編成を行ってきたが、震災後に新設した施設等の維持管理費や扶助費の増加が財政を圧迫</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している状況である。予算編成時に財政調整基金の繰入上限額を定め、既存事業の見直しを行うなど、歳出の縮減の他、積極的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な歳入の確保に努め、可能な範囲で積み立てを行っていく。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・庁舎建設基金：庁舎建設</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・ふるさと納税基金：寄附者の意向に応じた施策の推進</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・長寿社会対策基金：福祉活動の促進、高齢化社会に対応した施策の推進</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・松島区外区有財産積立金：各行政区維持管理事業</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・震災復興基金：住宅再建支援、防災対策事業等</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・庁舎建設基金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：庁舎建設財源として毎年積み立てしているため増加</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・ふるさと納税基金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：寄附金の増により増加</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・長寿社会対策基金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百万円取り崩したが、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百万円を積み立てたため増加</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・松島区外区有財産積立金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：各行政区の維持管理事業（草刈等）の財源として約百万円充当したことにより減少</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・震災復興基金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：津波被災住宅再建支援分約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百万円を県へ返還したことに加え、　避難所備品整理事業等の財源として約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充当したことにより減少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・庁舎建設基金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：現庁舎敷地は借地となっており、今後の建替えのため毎年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千万円を積み立てていたが、経常経費増による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a:effectLst/>
              <a:latin typeface="ＭＳ ゴシック" panose="020B0609070205080204" pitchFamily="49" charset="-128"/>
              <a:ea typeface="ＭＳ ゴシック" panose="020B0609070205080204" pitchFamily="49" charset="-128"/>
            </a:rPr>
            <a:t>　財源不足により令和</a:t>
          </a:r>
          <a:r>
            <a:rPr lang="en-US" altLang="ja-JP" sz="1200">
              <a:effectLst/>
              <a:latin typeface="ＭＳ ゴシック" panose="020B0609070205080204" pitchFamily="49" charset="-128"/>
              <a:ea typeface="ＭＳ ゴシック" panose="020B0609070205080204" pitchFamily="49" charset="-128"/>
            </a:rPr>
            <a:t>2</a:t>
          </a:r>
          <a:r>
            <a:rPr lang="ja-JP" altLang="en-US" sz="1200">
              <a:effectLst/>
              <a:latin typeface="ＭＳ ゴシック" panose="020B0609070205080204" pitchFamily="49" charset="-128"/>
              <a:ea typeface="ＭＳ ゴシック" panose="020B0609070205080204" pitchFamily="49" charset="-128"/>
            </a:rPr>
            <a:t>年度から</a:t>
          </a:r>
          <a:r>
            <a:rPr lang="en-US" altLang="ja-JP" sz="1200">
              <a:effectLst/>
              <a:latin typeface="ＭＳ ゴシック" panose="020B0609070205080204" pitchFamily="49" charset="-128"/>
              <a:ea typeface="ＭＳ ゴシック" panose="020B0609070205080204" pitchFamily="49" charset="-128"/>
            </a:rPr>
            <a:t>2</a:t>
          </a:r>
          <a:r>
            <a:rPr lang="ja-JP" altLang="en-US" sz="1200">
              <a:effectLst/>
              <a:latin typeface="ＭＳ ゴシック" panose="020B0609070205080204" pitchFamily="49" charset="-128"/>
              <a:ea typeface="ＭＳ ゴシック" panose="020B0609070205080204" pitchFamily="49" charset="-128"/>
            </a:rPr>
            <a:t>千万円を積み立てている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・ふるさと納税基金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：寄附者の意向に沿って事業に活用していく予定</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・長寿社会対策基金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：他の基金の残高と調整しながら積み立てを行い、高齢者福祉対策事業に活用する予定</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・松島区外区有財産積立金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：一般会計へ繰入し、各行政区の維持管理事業の財源として活用する予定</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・震災復興基金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：復興事業に係る財源として取崩予定</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・決算剰余金の積み立て等により、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・震災復興特別交付金の未精算分が含まれており、令和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年度及び令和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年度に返還するため、残高は減少する見込みである。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・臨時財政対策債等分として約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千万円の積み立てを行ったため、増額した。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・これまでも必要額を積み立てしており、今後も予算状況により積立・取崩を行う予定である。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宮城県松島町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13,502
13,427
53.56
8,701,084
8,291,264
386,268
4,331,714
5,216,546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本町における有形固定資産減価償却率は</a:t>
          </a:r>
          <a:r>
            <a:rPr kumimoji="1" lang="en-US" altLang="ja-JP" sz="1100">
              <a:latin typeface="ＭＳ Ｐゴシック" panose="020B0600070205080204" pitchFamily="50" charset="-128"/>
              <a:ea typeface="ＭＳ Ｐゴシック" panose="020B0600070205080204" pitchFamily="50" charset="-128"/>
            </a:rPr>
            <a:t>64.2</a:t>
          </a:r>
          <a:r>
            <a:rPr kumimoji="1" lang="ja-JP" altLang="en-US" sz="1100">
              <a:latin typeface="ＭＳ Ｐゴシック" panose="020B0600070205080204" pitchFamily="50" charset="-128"/>
              <a:ea typeface="ＭＳ Ｐゴシック" panose="020B0600070205080204" pitchFamily="50" charset="-128"/>
            </a:rPr>
            <a:t>％であり、上昇傾向にある。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震災後に整備した避難所等の災害関連施設が全体数値を引き下げているが、その他多くの固定資産は数値以上に更新時期に来ている。令和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度より公共施設等総合管理計画や個別施設計画に基づき、老朽化した施設の更新や除却等を実施している。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58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42001</xdr:rowOff>
    </xdr:from>
    <xdr:to>
      <xdr:col>23</xdr:col>
      <xdr:colOff>136525</xdr:colOff>
      <xdr:row>30</xdr:row>
      <xdr:rowOff>143601</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59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20428</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593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151765</xdr:rowOff>
    </xdr:from>
    <xdr:to>
      <xdr:col>19</xdr:col>
      <xdr:colOff>187325</xdr:colOff>
      <xdr:row>30</xdr:row>
      <xdr:rowOff>81915</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31115</xdr:rowOff>
    </xdr:from>
    <xdr:to>
      <xdr:col>23</xdr:col>
      <xdr:colOff>85725</xdr:colOff>
      <xdr:row>30</xdr:row>
      <xdr:rowOff>92801</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5946140"/>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124006</xdr:rowOff>
    </xdr:from>
    <xdr:to>
      <xdr:col>15</xdr:col>
      <xdr:colOff>187325</xdr:colOff>
      <xdr:row>30</xdr:row>
      <xdr:rowOff>54156</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58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3356</xdr:rowOff>
    </xdr:from>
    <xdr:to>
      <xdr:col>19</xdr:col>
      <xdr:colOff>136525</xdr:colOff>
      <xdr:row>30</xdr:row>
      <xdr:rowOff>31115</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5918381"/>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80826</xdr:rowOff>
    </xdr:from>
    <xdr:to>
      <xdr:col>11</xdr:col>
      <xdr:colOff>187325</xdr:colOff>
      <xdr:row>30</xdr:row>
      <xdr:rowOff>10976</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131626</xdr:rowOff>
    </xdr:from>
    <xdr:to>
      <xdr:col>15</xdr:col>
      <xdr:colOff>136525</xdr:colOff>
      <xdr:row>30</xdr:row>
      <xdr:rowOff>3356</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5875201"/>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46899</xdr:rowOff>
    </xdr:from>
    <xdr:to>
      <xdr:col>7</xdr:col>
      <xdr:colOff>187325</xdr:colOff>
      <xdr:row>29</xdr:row>
      <xdr:rowOff>148499</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57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97699</xdr:rowOff>
    </xdr:from>
    <xdr:to>
      <xdr:col>11</xdr:col>
      <xdr:colOff>136525</xdr:colOff>
      <xdr:row>29</xdr:row>
      <xdr:rowOff>131626</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5841274"/>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92274</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5188</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73042</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45283</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27503</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165026</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55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本町における債務償還比率は</a:t>
          </a:r>
          <a:r>
            <a:rPr kumimoji="1" lang="en-US" altLang="ja-JP" sz="1100">
              <a:latin typeface="ＭＳ Ｐゴシック" panose="020B0600070205080204" pitchFamily="50" charset="-128"/>
              <a:ea typeface="ＭＳ Ｐゴシック" panose="020B0600070205080204" pitchFamily="50" charset="-128"/>
            </a:rPr>
            <a:t>418.3</a:t>
          </a:r>
          <a:r>
            <a:rPr kumimoji="1" lang="ja-JP" altLang="en-US" sz="1100">
              <a:latin typeface="ＭＳ Ｐゴシック" panose="020B0600070205080204" pitchFamily="50" charset="-128"/>
              <a:ea typeface="ＭＳ Ｐゴシック" panose="020B0600070205080204" pitchFamily="50" charset="-128"/>
            </a:rPr>
            <a:t>％であり、類似団体と比べると</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ポイント低くなっている。地方債の新規発行を抑制し、償還が完了した起債もあることから、類似団体より低くなった。</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171382</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743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20186</xdr:rowOff>
    </xdr:from>
    <xdr:to>
      <xdr:col>76</xdr:col>
      <xdr:colOff>73025</xdr:colOff>
      <xdr:row>29</xdr:row>
      <xdr:rowOff>121786</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576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43063</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561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159152</xdr:rowOff>
    </xdr:from>
    <xdr:to>
      <xdr:col>72</xdr:col>
      <xdr:colOff>123825</xdr:colOff>
      <xdr:row>31</xdr:row>
      <xdr:rowOff>89302</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607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70986</xdr:rowOff>
    </xdr:from>
    <xdr:to>
      <xdr:col>76</xdr:col>
      <xdr:colOff>22225</xdr:colOff>
      <xdr:row>31</xdr:row>
      <xdr:rowOff>38502</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5814561"/>
          <a:ext cx="711200" cy="31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139721</xdr:rowOff>
    </xdr:from>
    <xdr:to>
      <xdr:col>68</xdr:col>
      <xdr:colOff>123825</xdr:colOff>
      <xdr:row>31</xdr:row>
      <xdr:rowOff>69871</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605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19071</xdr:rowOff>
    </xdr:from>
    <xdr:to>
      <xdr:col>72</xdr:col>
      <xdr:colOff>73025</xdr:colOff>
      <xdr:row>31</xdr:row>
      <xdr:rowOff>38502</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3322300" y="6105546"/>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23925</xdr:rowOff>
    </xdr:from>
    <xdr:to>
      <xdr:col>64</xdr:col>
      <xdr:colOff>123825</xdr:colOff>
      <xdr:row>31</xdr:row>
      <xdr:rowOff>125525</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61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19071</xdr:rowOff>
    </xdr:from>
    <xdr:to>
      <xdr:col>68</xdr:col>
      <xdr:colOff>73025</xdr:colOff>
      <xdr:row>31</xdr:row>
      <xdr:rowOff>74725</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2560300" y="6105546"/>
          <a:ext cx="762000" cy="5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115083</xdr:rowOff>
    </xdr:from>
    <xdr:to>
      <xdr:col>60</xdr:col>
      <xdr:colOff>123825</xdr:colOff>
      <xdr:row>32</xdr:row>
      <xdr:rowOff>45233</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620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74725</xdr:rowOff>
    </xdr:from>
    <xdr:to>
      <xdr:col>64</xdr:col>
      <xdr:colOff>73025</xdr:colOff>
      <xdr:row>31</xdr:row>
      <xdr:rowOff>165883</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1798300" y="6161200"/>
          <a:ext cx="762000" cy="9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127109</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6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89686</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66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17240</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7524</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80429</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616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60998</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614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116652</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62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36360</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629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宮城県松島町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13,502
13,427
53.56
8,701,084
8,291,264
386,268
4,331,714
5,216,546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138701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310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61976</xdr:rowOff>
    </xdr:from>
    <xdr:to>
      <xdr:col>24</xdr:col>
      <xdr:colOff>114300</xdr:colOff>
      <xdr:row>36</xdr:row>
      <xdr:rowOff>163576</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84853</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08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20828</xdr:rowOff>
    </xdr:from>
    <xdr:to>
      <xdr:col>20</xdr:col>
      <xdr:colOff>38100</xdr:colOff>
      <xdr:row>36</xdr:row>
      <xdr:rowOff>122428</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1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71628</xdr:rowOff>
    </xdr:from>
    <xdr:to>
      <xdr:col>24</xdr:col>
      <xdr:colOff>63500</xdr:colOff>
      <xdr:row>36</xdr:row>
      <xdr:rowOff>112776</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2438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xdr:rowOff>
    </xdr:from>
    <xdr:to>
      <xdr:col>15</xdr:col>
      <xdr:colOff>101600</xdr:colOff>
      <xdr:row>36</xdr:row>
      <xdr:rowOff>117856</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67056</xdr:rowOff>
    </xdr:from>
    <xdr:to>
      <xdr:col>19</xdr:col>
      <xdr:colOff>177800</xdr:colOff>
      <xdr:row>36</xdr:row>
      <xdr:rowOff>71628</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2392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164846</xdr:rowOff>
    </xdr:from>
    <xdr:to>
      <xdr:col>10</xdr:col>
      <xdr:colOff>165100</xdr:colOff>
      <xdr:row>36</xdr:row>
      <xdr:rowOff>94996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1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44196</xdr:rowOff>
    </xdr:from>
    <xdr:to>
      <xdr:col>15</xdr:col>
      <xdr:colOff>50800</xdr:colOff>
      <xdr:row>36</xdr:row>
      <xdr:rowOff>67056</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2163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155702</xdr:rowOff>
    </xdr:from>
    <xdr:to>
      <xdr:col>6</xdr:col>
      <xdr:colOff>38100</xdr:colOff>
      <xdr:row>36</xdr:row>
      <xdr:rowOff>85852</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1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35052</xdr:rowOff>
    </xdr:from>
    <xdr:to>
      <xdr:col>10</xdr:col>
      <xdr:colOff>114300</xdr:colOff>
      <xdr:row>36</xdr:row>
      <xdr:rowOff>44196</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2072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47261</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39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138955</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596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134383</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111523</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594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102379</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593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94035</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60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84893</xdr:rowOff>
    </xdr:from>
    <xdr:to>
      <xdr:col>55</xdr:col>
      <xdr:colOff>50800</xdr:colOff>
      <xdr:row>40</xdr:row>
      <xdr:rowOff>15043</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7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63320</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7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89751</xdr:rowOff>
    </xdr:from>
    <xdr:to>
      <xdr:col>50</xdr:col>
      <xdr:colOff>165100</xdr:colOff>
      <xdr:row>40</xdr:row>
      <xdr:rowOff>19901</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77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135693</xdr:rowOff>
    </xdr:from>
    <xdr:to>
      <xdr:col>55</xdr:col>
      <xdr:colOff>0</xdr:colOff>
      <xdr:row>39</xdr:row>
      <xdr:rowOff>140551</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822243"/>
          <a:ext cx="8382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96704</xdr:rowOff>
    </xdr:from>
    <xdr:to>
      <xdr:col>46</xdr:col>
      <xdr:colOff>38100</xdr:colOff>
      <xdr:row>40</xdr:row>
      <xdr:rowOff>26854</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78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140551</xdr:rowOff>
    </xdr:from>
    <xdr:to>
      <xdr:col>50</xdr:col>
      <xdr:colOff>114300</xdr:colOff>
      <xdr:row>39</xdr:row>
      <xdr:rowOff>147504</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827101"/>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104591</xdr:rowOff>
    </xdr:from>
    <xdr:to>
      <xdr:col>41</xdr:col>
      <xdr:colOff>101600</xdr:colOff>
      <xdr:row>40</xdr:row>
      <xdr:rowOff>34741</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7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147504</xdr:rowOff>
    </xdr:from>
    <xdr:to>
      <xdr:col>45</xdr:col>
      <xdr:colOff>177800</xdr:colOff>
      <xdr:row>39</xdr:row>
      <xdr:rowOff>155391</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834054"/>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112478</xdr:rowOff>
    </xdr:from>
    <xdr:to>
      <xdr:col>36</xdr:col>
      <xdr:colOff>165100</xdr:colOff>
      <xdr:row>40</xdr:row>
      <xdr:rowOff>42628</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79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155391</xdr:rowOff>
    </xdr:from>
    <xdr:to>
      <xdr:col>41</xdr:col>
      <xdr:colOff>50800</xdr:colOff>
      <xdr:row>39</xdr:row>
      <xdr:rowOff>163278</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841941"/>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29056</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5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24477</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44918</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47299</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90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11028</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86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43381</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55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51268</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56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59155</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57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14515</xdr:rowOff>
    </xdr:from>
    <xdr:to>
      <xdr:col>24</xdr:col>
      <xdr:colOff>114300</xdr:colOff>
      <xdr:row>59</xdr:row>
      <xdr:rowOff>116115</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37392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9981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22678</xdr:rowOff>
    </xdr:from>
    <xdr:to>
      <xdr:col>20</xdr:col>
      <xdr:colOff>38100</xdr:colOff>
      <xdr:row>59</xdr:row>
      <xdr:rowOff>124278</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65315</xdr:rowOff>
    </xdr:from>
    <xdr:to>
      <xdr:col>24</xdr:col>
      <xdr:colOff>63500</xdr:colOff>
      <xdr:row>59</xdr:row>
      <xdr:rowOff>73478</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flipV="1">
          <a:off x="3797300" y="10180865"/>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166370</xdr:rowOff>
    </xdr:from>
    <xdr:to>
      <xdr:col>15</xdr:col>
      <xdr:colOff>101600</xdr:colOff>
      <xdr:row>59</xdr:row>
      <xdr:rowOff>96520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45720</xdr:rowOff>
    </xdr:from>
    <xdr:to>
      <xdr:col>19</xdr:col>
      <xdr:colOff>177800</xdr:colOff>
      <xdr:row>59</xdr:row>
      <xdr:rowOff>73478</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1612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136978</xdr:rowOff>
    </xdr:from>
    <xdr:to>
      <xdr:col>10</xdr:col>
      <xdr:colOff>165100</xdr:colOff>
      <xdr:row>59</xdr:row>
      <xdr:rowOff>67128</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16328</xdr:rowOff>
    </xdr:from>
    <xdr:to>
      <xdr:col>15</xdr:col>
      <xdr:colOff>50800</xdr:colOff>
      <xdr:row>59</xdr:row>
      <xdr:rowOff>45720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13187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24312</xdr:rowOff>
    </xdr:from>
    <xdr:to>
      <xdr:col>6</xdr:col>
      <xdr:colOff>38100</xdr:colOff>
      <xdr:row>59</xdr:row>
      <xdr:rowOff>125912</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16328</xdr:rowOff>
    </xdr:from>
    <xdr:to>
      <xdr:col>10</xdr:col>
      <xdr:colOff>114300</xdr:colOff>
      <xdr:row>59</xdr:row>
      <xdr:rowOff>75112</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flipV="1">
          <a:off x="1130300" y="1013187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135000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140805</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113047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83655</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142439</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14080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472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6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64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66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159964</xdr:rowOff>
    </xdr:from>
    <xdr:to>
      <xdr:col>55</xdr:col>
      <xdr:colOff>50800</xdr:colOff>
      <xdr:row>64</xdr:row>
      <xdr:rowOff>90114</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96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74891</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87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162271</xdr:rowOff>
    </xdr:from>
    <xdr:to>
      <xdr:col>50</xdr:col>
      <xdr:colOff>165100</xdr:colOff>
      <xdr:row>64</xdr:row>
      <xdr:rowOff>92421</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96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39314</xdr:rowOff>
    </xdr:from>
    <xdr:to>
      <xdr:col>55</xdr:col>
      <xdr:colOff>0</xdr:colOff>
      <xdr:row>64</xdr:row>
      <xdr:rowOff>41621</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1012114"/>
          <a:ext cx="838200" cy="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162814</xdr:rowOff>
    </xdr:from>
    <xdr:to>
      <xdr:col>46</xdr:col>
      <xdr:colOff>38100</xdr:colOff>
      <xdr:row>64</xdr:row>
      <xdr:rowOff>92964</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96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41621</xdr:rowOff>
    </xdr:from>
    <xdr:to>
      <xdr:col>50</xdr:col>
      <xdr:colOff>114300</xdr:colOff>
      <xdr:row>64</xdr:row>
      <xdr:rowOff>42164</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1014421"/>
          <a:ext cx="8890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163477</xdr:rowOff>
    </xdr:from>
    <xdr:to>
      <xdr:col>41</xdr:col>
      <xdr:colOff>101600</xdr:colOff>
      <xdr:row>64</xdr:row>
      <xdr:rowOff>93627</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9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42164</xdr:rowOff>
    </xdr:from>
    <xdr:to>
      <xdr:col>45</xdr:col>
      <xdr:colOff>177800</xdr:colOff>
      <xdr:row>64</xdr:row>
      <xdr:rowOff>42827</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1014964"/>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167957</xdr:rowOff>
    </xdr:from>
    <xdr:to>
      <xdr:col>36</xdr:col>
      <xdr:colOff>165100</xdr:colOff>
      <xdr:row>64</xdr:row>
      <xdr:rowOff>98107</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96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42827</xdr:rowOff>
    </xdr:from>
    <xdr:to>
      <xdr:col>41</xdr:col>
      <xdr:colOff>50800</xdr:colOff>
      <xdr:row>64</xdr:row>
      <xdr:rowOff>47307</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1015627"/>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116906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40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129957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41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135631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42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153711</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44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83548</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59411" y="1105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84091</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83111" y="1105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84754</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94111" y="1105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89234</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705111" y="1106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40022</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143511</xdr:rowOff>
    </xdr:from>
    <xdr:to>
      <xdr:col>24</xdr:col>
      <xdr:colOff>114300</xdr:colOff>
      <xdr:row>81</xdr:row>
      <xdr:rowOff>73661</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166388</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78739</xdr:rowOff>
    </xdr:from>
    <xdr:to>
      <xdr:col>20</xdr:col>
      <xdr:colOff>38100</xdr:colOff>
      <xdr:row>81</xdr:row>
      <xdr:rowOff>8889</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129539</xdr:rowOff>
    </xdr:from>
    <xdr:to>
      <xdr:col>24</xdr:col>
      <xdr:colOff>63500</xdr:colOff>
      <xdr:row>81</xdr:row>
      <xdr:rowOff>22861</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384553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13970</xdr:rowOff>
    </xdr:from>
    <xdr:to>
      <xdr:col>15</xdr:col>
      <xdr:colOff>101600</xdr:colOff>
      <xdr:row>80</xdr:row>
      <xdr:rowOff>115570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64770</xdr:rowOff>
    </xdr:from>
    <xdr:to>
      <xdr:col>19</xdr:col>
      <xdr:colOff>177800</xdr:colOff>
      <xdr:row>80</xdr:row>
      <xdr:rowOff>129539</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37807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158750</xdr:rowOff>
    </xdr:from>
    <xdr:to>
      <xdr:col>10</xdr:col>
      <xdr:colOff>165100</xdr:colOff>
      <xdr:row>80</xdr:row>
      <xdr:rowOff>88900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38100</xdr:rowOff>
    </xdr:from>
    <xdr:to>
      <xdr:col>15</xdr:col>
      <xdr:colOff>50800</xdr:colOff>
      <xdr:row>80</xdr:row>
      <xdr:rowOff>64770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3754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97789</xdr:rowOff>
    </xdr:from>
    <xdr:to>
      <xdr:col>6</xdr:col>
      <xdr:colOff>38100</xdr:colOff>
      <xdr:row>80</xdr:row>
      <xdr:rowOff>27939</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148589</xdr:rowOff>
    </xdr:from>
    <xdr:to>
      <xdr:col>10</xdr:col>
      <xdr:colOff>114300</xdr:colOff>
      <xdr:row>80</xdr:row>
      <xdr:rowOff>38100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36931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161941</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158132</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127652</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140988</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25416</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132097</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105427</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44466</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164101</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394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122365</xdr:rowOff>
    </xdr:from>
    <xdr:to>
      <xdr:col>55</xdr:col>
      <xdr:colOff>50800</xdr:colOff>
      <xdr:row>86</xdr:row>
      <xdr:rowOff>52515</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469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37292</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461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123889</xdr:rowOff>
    </xdr:from>
    <xdr:to>
      <xdr:col>50</xdr:col>
      <xdr:colOff>165100</xdr:colOff>
      <xdr:row>86</xdr:row>
      <xdr:rowOff>54039</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469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1715</xdr:rowOff>
    </xdr:from>
    <xdr:to>
      <xdr:col>55</xdr:col>
      <xdr:colOff>0</xdr:colOff>
      <xdr:row>86</xdr:row>
      <xdr:rowOff>3239</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9639300" y="1474641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125603</xdr:rowOff>
    </xdr:from>
    <xdr:to>
      <xdr:col>46</xdr:col>
      <xdr:colOff>38100</xdr:colOff>
      <xdr:row>86</xdr:row>
      <xdr:rowOff>55753</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469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3239</xdr:rowOff>
    </xdr:from>
    <xdr:to>
      <xdr:col>50</xdr:col>
      <xdr:colOff>114300</xdr:colOff>
      <xdr:row>86</xdr:row>
      <xdr:rowOff>4953</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750300" y="14747939"/>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94551</xdr:rowOff>
    </xdr:from>
    <xdr:to>
      <xdr:col>41</xdr:col>
      <xdr:colOff>101600</xdr:colOff>
      <xdr:row>86</xdr:row>
      <xdr:rowOff>24701</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466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145351</xdr:rowOff>
    </xdr:from>
    <xdr:to>
      <xdr:col>45</xdr:col>
      <xdr:colOff>177800</xdr:colOff>
      <xdr:row>86</xdr:row>
      <xdr:rowOff>4953</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7861300" y="14718601"/>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97219</xdr:rowOff>
    </xdr:from>
    <xdr:to>
      <xdr:col>36</xdr:col>
      <xdr:colOff>165100</xdr:colOff>
      <xdr:row>86</xdr:row>
      <xdr:rowOff>27369</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467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145351</xdr:rowOff>
    </xdr:from>
    <xdr:to>
      <xdr:col>41</xdr:col>
      <xdr:colOff>50800</xdr:colOff>
      <xdr:row>85</xdr:row>
      <xdr:rowOff>148019</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6972300" y="14718601"/>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79139</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72090</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83901</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116095</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45166</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478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46880</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479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15828</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476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18496</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476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00000000-0008-0000-01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107</xdr:row>
      <xdr:rowOff>85725</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flipV="1">
          <a:off x="4634865" y="17299305"/>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00000000-0008-0000-0100-000092010000}"/>
            </a:ext>
          </a:extLst>
        </xdr:cNvPr>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00000000-0008-0000-0100-000094010000}"/>
            </a:ext>
          </a:extLst>
        </xdr:cNvPr>
        <xdr:cNvSpPr txBox="1"/>
      </xdr:nvSpPr>
      <xdr:spPr>
        <a:xfrm>
          <a:off x="4673600" y="1707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4546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30497</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00000000-0008-0000-0100-000096010000}"/>
            </a:ext>
          </a:extLst>
        </xdr:cNvPr>
        <xdr:cNvSpPr txBox="1"/>
      </xdr:nvSpPr>
      <xdr:spPr>
        <a:xfrm>
          <a:off x="4673600" y="1786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111125</xdr:rowOff>
    </xdr:from>
    <xdr:to>
      <xdr:col>6</xdr:col>
      <xdr:colOff>38100</xdr:colOff>
      <xdr:row>104</xdr:row>
      <xdr:rowOff>41275</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079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45847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118763</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00000000-0008-0000-0100-0000A2010000}"/>
            </a:ext>
          </a:extLst>
        </xdr:cNvPr>
        <xdr:cNvSpPr txBox="1"/>
      </xdr:nvSpPr>
      <xdr:spPr>
        <a:xfrm>
          <a:off x="4673600"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50164</xdr:rowOff>
    </xdr:from>
    <xdr:to>
      <xdr:col>20</xdr:col>
      <xdr:colOff>38100</xdr:colOff>
      <xdr:row>103</xdr:row>
      <xdr:rowOff>151764</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3746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100964</xdr:rowOff>
    </xdr:from>
    <xdr:to>
      <xdr:col>24</xdr:col>
      <xdr:colOff>63500</xdr:colOff>
      <xdr:row>103</xdr:row>
      <xdr:rowOff>146686</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3797300" y="17760314"/>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4445</xdr:rowOff>
    </xdr:from>
    <xdr:to>
      <xdr:col>15</xdr:col>
      <xdr:colOff>101600</xdr:colOff>
      <xdr:row>103</xdr:row>
      <xdr:rowOff>106045</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28575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55245</xdr:rowOff>
    </xdr:from>
    <xdr:to>
      <xdr:col>19</xdr:col>
      <xdr:colOff>177800</xdr:colOff>
      <xdr:row>103</xdr:row>
      <xdr:rowOff>100964</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2908300" y="177145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34925</xdr:rowOff>
    </xdr:from>
    <xdr:to>
      <xdr:col>10</xdr:col>
      <xdr:colOff>165100</xdr:colOff>
      <xdr:row>103</xdr:row>
      <xdr:rowOff>136525</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19685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55245</xdr:rowOff>
    </xdr:from>
    <xdr:to>
      <xdr:col>15</xdr:col>
      <xdr:colOff>50800</xdr:colOff>
      <xdr:row>103</xdr:row>
      <xdr:rowOff>85725</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flipV="1">
          <a:off x="2019300" y="177145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74930</xdr:rowOff>
    </xdr:from>
    <xdr:to>
      <xdr:col>6</xdr:col>
      <xdr:colOff>38100</xdr:colOff>
      <xdr:row>104</xdr:row>
      <xdr:rowOff>5080</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1079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85725</xdr:rowOff>
    </xdr:from>
    <xdr:to>
      <xdr:col>10</xdr:col>
      <xdr:colOff>114300</xdr:colOff>
      <xdr:row>103</xdr:row>
      <xdr:rowOff>125730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flipV="1">
          <a:off x="1130300" y="177450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135272</xdr:rowOff>
    </xdr:from>
    <xdr:ext cx="405111" cy="259045"/>
    <xdr:sp macro="" textlink="">
      <xdr:nvSpPr>
        <xdr:cNvPr id="427" name="n_1aveValue【港湾・漁港】&#10;有形固定資産減価償却率">
          <a:extLst>
            <a:ext uri="{FF2B5EF4-FFF2-40B4-BE49-F238E27FC236}">
              <a16:creationId xmlns:a16="http://schemas.microsoft.com/office/drawing/2014/main" id="{00000000-0008-0000-0100-0000AB010000}"/>
            </a:ext>
          </a:extLst>
        </xdr:cNvPr>
        <xdr:cNvSpPr txBox="1"/>
      </xdr:nvSpPr>
      <xdr:spPr>
        <a:xfrm>
          <a:off x="3582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428" name="n_2aveValue【港湾・漁港】&#10;有形固定資産減価償却率">
          <a:extLst>
            <a:ext uri="{FF2B5EF4-FFF2-40B4-BE49-F238E27FC236}">
              <a16:creationId xmlns:a16="http://schemas.microsoft.com/office/drawing/2014/main" id="{00000000-0008-0000-0100-0000AC010000}"/>
            </a:ext>
          </a:extLst>
        </xdr:cNvPr>
        <xdr:cNvSpPr txBox="1"/>
      </xdr:nvSpPr>
      <xdr:spPr>
        <a:xfrm>
          <a:off x="2705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62882</xdr:rowOff>
    </xdr:from>
    <xdr:ext cx="405111" cy="259045"/>
    <xdr:sp macro="" textlink="">
      <xdr:nvSpPr>
        <xdr:cNvPr id="429" name="n_3aveValue【港湾・漁港】&#10;有形固定資産減価償却率">
          <a:extLst>
            <a:ext uri="{FF2B5EF4-FFF2-40B4-BE49-F238E27FC236}">
              <a16:creationId xmlns:a16="http://schemas.microsoft.com/office/drawing/2014/main" id="{00000000-0008-0000-0100-0000AD010000}"/>
            </a:ext>
          </a:extLst>
        </xdr:cNvPr>
        <xdr:cNvSpPr txBox="1"/>
      </xdr:nvSpPr>
      <xdr:spPr>
        <a:xfrm>
          <a:off x="1816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32402</xdr:rowOff>
    </xdr:from>
    <xdr:ext cx="405111" cy="259045"/>
    <xdr:sp macro="" textlink="">
      <xdr:nvSpPr>
        <xdr:cNvPr id="430" name="n_4aveValue【港湾・漁港】&#10;有形固定資産減価償却率">
          <a:extLst>
            <a:ext uri="{FF2B5EF4-FFF2-40B4-BE49-F238E27FC236}">
              <a16:creationId xmlns:a16="http://schemas.microsoft.com/office/drawing/2014/main" id="{00000000-0008-0000-0100-0000AE010000}"/>
            </a:ext>
          </a:extLst>
        </xdr:cNvPr>
        <xdr:cNvSpPr txBox="1"/>
      </xdr:nvSpPr>
      <xdr:spPr>
        <a:xfrm>
          <a:off x="927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168291</xdr:rowOff>
    </xdr:from>
    <xdr:ext cx="405111" cy="259045"/>
    <xdr:sp macro="" textlink="">
      <xdr:nvSpPr>
        <xdr:cNvPr id="431" name="n_1mainValue【港湾・漁港】&#10;有形固定資産減価償却率">
          <a:extLst>
            <a:ext uri="{FF2B5EF4-FFF2-40B4-BE49-F238E27FC236}">
              <a16:creationId xmlns:a16="http://schemas.microsoft.com/office/drawing/2014/main" id="{00000000-0008-0000-0100-0000AF010000}"/>
            </a:ext>
          </a:extLst>
        </xdr:cNvPr>
        <xdr:cNvSpPr txBox="1"/>
      </xdr:nvSpPr>
      <xdr:spPr>
        <a:xfrm>
          <a:off x="3582044"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122572</xdr:rowOff>
    </xdr:from>
    <xdr:ext cx="405111" cy="259045"/>
    <xdr:sp macro="" textlink="">
      <xdr:nvSpPr>
        <xdr:cNvPr id="432" name="n_2mainValue【港湾・漁港】&#10;有形固定資産減価償却率">
          <a:extLst>
            <a:ext uri="{FF2B5EF4-FFF2-40B4-BE49-F238E27FC236}">
              <a16:creationId xmlns:a16="http://schemas.microsoft.com/office/drawing/2014/main" id="{00000000-0008-0000-0100-0000B0010000}"/>
            </a:ext>
          </a:extLst>
        </xdr:cNvPr>
        <xdr:cNvSpPr txBox="1"/>
      </xdr:nvSpPr>
      <xdr:spPr>
        <a:xfrm>
          <a:off x="2705744" y="1743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153052</xdr:rowOff>
    </xdr:from>
    <xdr:ext cx="405111" cy="259045"/>
    <xdr:sp macro="" textlink="">
      <xdr:nvSpPr>
        <xdr:cNvPr id="433" name="n_3mainValue【港湾・漁港】&#10;有形固定資産減価償却率">
          <a:extLst>
            <a:ext uri="{FF2B5EF4-FFF2-40B4-BE49-F238E27FC236}">
              <a16:creationId xmlns:a16="http://schemas.microsoft.com/office/drawing/2014/main" id="{00000000-0008-0000-0100-0000B1010000}"/>
            </a:ext>
          </a:extLst>
        </xdr:cNvPr>
        <xdr:cNvSpPr txBox="1"/>
      </xdr:nvSpPr>
      <xdr:spPr>
        <a:xfrm>
          <a:off x="1816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21607</xdr:rowOff>
    </xdr:from>
    <xdr:ext cx="405111" cy="259045"/>
    <xdr:sp macro="" textlink="">
      <xdr:nvSpPr>
        <xdr:cNvPr id="434" name="n_4mainValue【港湾・漁港】&#10;有形固定資産減価償却率">
          <a:extLst>
            <a:ext uri="{FF2B5EF4-FFF2-40B4-BE49-F238E27FC236}">
              <a16:creationId xmlns:a16="http://schemas.microsoft.com/office/drawing/2014/main" id="{00000000-0008-0000-0100-0000B2010000}"/>
            </a:ext>
          </a:extLst>
        </xdr:cNvPr>
        <xdr:cNvSpPr txBox="1"/>
      </xdr:nvSpPr>
      <xdr:spPr>
        <a:xfrm>
          <a:off x="927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00000000-0008-0000-0100-0000C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8299</xdr:rowOff>
    </xdr:from>
    <xdr:to>
      <xdr:col>54</xdr:col>
      <xdr:colOff>189865</xdr:colOff>
      <xdr:row>108</xdr:row>
      <xdr:rowOff>76127</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flipV="1">
          <a:off x="10476865" y="17496199"/>
          <a:ext cx="0" cy="109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57" name="【港湾・漁港】&#10;一人当たり有形固定資産（償却資産）額最小値テキスト">
          <a:extLst>
            <a:ext uri="{FF2B5EF4-FFF2-40B4-BE49-F238E27FC236}">
              <a16:creationId xmlns:a16="http://schemas.microsoft.com/office/drawing/2014/main" id="{00000000-0008-0000-0100-0000C9010000}"/>
            </a:ext>
          </a:extLst>
        </xdr:cNvPr>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126426</xdr:rowOff>
    </xdr:from>
    <xdr:ext cx="690189" cy="259045"/>
    <xdr:sp macro="" textlink="">
      <xdr:nvSpPr>
        <xdr:cNvPr id="459" name="【港湾・漁港】&#10;一人当たり有形固定資産（償却資産）額最大値テキスト">
          <a:extLst>
            <a:ext uri="{FF2B5EF4-FFF2-40B4-BE49-F238E27FC236}">
              <a16:creationId xmlns:a16="http://schemas.microsoft.com/office/drawing/2014/main" id="{00000000-0008-0000-0100-0000CB010000}"/>
            </a:ext>
          </a:extLst>
        </xdr:cNvPr>
        <xdr:cNvSpPr txBox="1"/>
      </xdr:nvSpPr>
      <xdr:spPr>
        <a:xfrm>
          <a:off x="10515600" y="17271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8299</xdr:rowOff>
    </xdr:from>
    <xdr:to>
      <xdr:col>55</xdr:col>
      <xdr:colOff>88900</xdr:colOff>
      <xdr:row>102</xdr:row>
      <xdr:rowOff>8299</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0388600" y="1749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167708</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id="{00000000-0008-0000-0100-0000CD010000}"/>
            </a:ext>
          </a:extLst>
        </xdr:cNvPr>
        <xdr:cNvSpPr txBox="1"/>
      </xdr:nvSpPr>
      <xdr:spPr>
        <a:xfrm>
          <a:off x="10515600" y="18169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144831</xdr:rowOff>
    </xdr:from>
    <xdr:to>
      <xdr:col>55</xdr:col>
      <xdr:colOff>50800</xdr:colOff>
      <xdr:row>107</xdr:row>
      <xdr:rowOff>74981</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104267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142858</xdr:rowOff>
    </xdr:from>
    <xdr:to>
      <xdr:col>50</xdr:col>
      <xdr:colOff>165100</xdr:colOff>
      <xdr:row>107</xdr:row>
      <xdr:rowOff>73008</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9588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103428</xdr:rowOff>
    </xdr:from>
    <xdr:to>
      <xdr:col>46</xdr:col>
      <xdr:colOff>38100</xdr:colOff>
      <xdr:row>107</xdr:row>
      <xdr:rowOff>33578</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8699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106491</xdr:rowOff>
    </xdr:from>
    <xdr:to>
      <xdr:col>41</xdr:col>
      <xdr:colOff>101600</xdr:colOff>
      <xdr:row>107</xdr:row>
      <xdr:rowOff>36641</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7810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108950</xdr:rowOff>
    </xdr:from>
    <xdr:to>
      <xdr:col>36</xdr:col>
      <xdr:colOff>165100</xdr:colOff>
      <xdr:row>107</xdr:row>
      <xdr:rowOff>39100</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6921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109772</xdr:rowOff>
    </xdr:from>
    <xdr:to>
      <xdr:col>55</xdr:col>
      <xdr:colOff>50800</xdr:colOff>
      <xdr:row>108</xdr:row>
      <xdr:rowOff>39922</xdr:rowOff>
    </xdr:to>
    <xdr:sp macro="" textlink="">
      <xdr:nvSpPr>
        <xdr:cNvPr id="472" name="楕円 471">
          <a:extLst>
            <a:ext uri="{FF2B5EF4-FFF2-40B4-BE49-F238E27FC236}">
              <a16:creationId xmlns:a16="http://schemas.microsoft.com/office/drawing/2014/main" id="{00000000-0008-0000-0100-0000D8010000}"/>
            </a:ext>
          </a:extLst>
        </xdr:cNvPr>
        <xdr:cNvSpPr/>
      </xdr:nvSpPr>
      <xdr:spPr>
        <a:xfrm>
          <a:off x="10426700" y="1845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24699</xdr:rowOff>
    </xdr:from>
    <xdr:ext cx="599010" cy="259045"/>
    <xdr:sp macro="" textlink="">
      <xdr:nvSpPr>
        <xdr:cNvPr id="473" name="【港湾・漁港】&#10;一人当たり有形固定資産（償却資産）額該当値テキスト">
          <a:extLst>
            <a:ext uri="{FF2B5EF4-FFF2-40B4-BE49-F238E27FC236}">
              <a16:creationId xmlns:a16="http://schemas.microsoft.com/office/drawing/2014/main" id="{00000000-0008-0000-0100-0000D9010000}"/>
            </a:ext>
          </a:extLst>
        </xdr:cNvPr>
        <xdr:cNvSpPr txBox="1"/>
      </xdr:nvSpPr>
      <xdr:spPr>
        <a:xfrm>
          <a:off x="10515600" y="1836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110892</xdr:rowOff>
    </xdr:from>
    <xdr:to>
      <xdr:col>50</xdr:col>
      <xdr:colOff>165100</xdr:colOff>
      <xdr:row>108</xdr:row>
      <xdr:rowOff>41042</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9588500" y="1845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160572</xdr:rowOff>
    </xdr:from>
    <xdr:to>
      <xdr:col>55</xdr:col>
      <xdr:colOff>0</xdr:colOff>
      <xdr:row>107</xdr:row>
      <xdr:rowOff>161692</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9639300" y="18505722"/>
          <a:ext cx="8382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112241</xdr:rowOff>
    </xdr:from>
    <xdr:to>
      <xdr:col>46</xdr:col>
      <xdr:colOff>38100</xdr:colOff>
      <xdr:row>108</xdr:row>
      <xdr:rowOff>42391</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8699500" y="184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161692</xdr:rowOff>
    </xdr:from>
    <xdr:to>
      <xdr:col>50</xdr:col>
      <xdr:colOff>114300</xdr:colOff>
      <xdr:row>107</xdr:row>
      <xdr:rowOff>163041</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8750300" y="18506842"/>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120050</xdr:rowOff>
    </xdr:from>
    <xdr:to>
      <xdr:col>41</xdr:col>
      <xdr:colOff>101600</xdr:colOff>
      <xdr:row>108</xdr:row>
      <xdr:rowOff>50200</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7810500" y="184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163041</xdr:rowOff>
    </xdr:from>
    <xdr:to>
      <xdr:col>45</xdr:col>
      <xdr:colOff>177800</xdr:colOff>
      <xdr:row>107</xdr:row>
      <xdr:rowOff>170850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flipV="1">
          <a:off x="7861300" y="18508191"/>
          <a:ext cx="889000" cy="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127726</xdr:rowOff>
    </xdr:from>
    <xdr:to>
      <xdr:col>36</xdr:col>
      <xdr:colOff>165100</xdr:colOff>
      <xdr:row>108</xdr:row>
      <xdr:rowOff>57876</xdr:rowOff>
    </xdr:to>
    <xdr:sp macro="" textlink="">
      <xdr:nvSpPr>
        <xdr:cNvPr id="480" name="楕円 479">
          <a:extLst>
            <a:ext uri="{FF2B5EF4-FFF2-40B4-BE49-F238E27FC236}">
              <a16:creationId xmlns:a16="http://schemas.microsoft.com/office/drawing/2014/main" id="{00000000-0008-0000-0100-0000E0010000}"/>
            </a:ext>
          </a:extLst>
        </xdr:cNvPr>
        <xdr:cNvSpPr/>
      </xdr:nvSpPr>
      <xdr:spPr>
        <a:xfrm>
          <a:off x="6921500" y="1847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170850</xdr:rowOff>
    </xdr:from>
    <xdr:to>
      <xdr:col>41</xdr:col>
      <xdr:colOff>50800</xdr:colOff>
      <xdr:row>108</xdr:row>
      <xdr:rowOff>7076</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flipV="1">
          <a:off x="6972300" y="18516000"/>
          <a:ext cx="889000" cy="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89535</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9327095" y="1809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50105</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8450795" y="1805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53168</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7561795"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55627</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6672795" y="180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32169</xdr:rowOff>
    </xdr:from>
    <xdr:ext cx="599010" cy="259045"/>
    <xdr:sp macro="" textlink="">
      <xdr:nvSpPr>
        <xdr:cNvPr id="486" name="n_1main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9327095" y="1854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33518</xdr:rowOff>
    </xdr:from>
    <xdr:ext cx="599010" cy="259045"/>
    <xdr:sp macro="" textlink="">
      <xdr:nvSpPr>
        <xdr:cNvPr id="487" name="n_2main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8450795" y="18550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41327</xdr:rowOff>
    </xdr:from>
    <xdr:ext cx="599010" cy="259045"/>
    <xdr:sp macro="" textlink="">
      <xdr:nvSpPr>
        <xdr:cNvPr id="488" name="n_3main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7561795" y="1855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49003</xdr:rowOff>
    </xdr:from>
    <xdr:ext cx="599010" cy="259045"/>
    <xdr:sp macro="" textlink="">
      <xdr:nvSpPr>
        <xdr:cNvPr id="489" name="n_4main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6672795" y="1856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a:extLst>
            <a:ext uri="{FF2B5EF4-FFF2-40B4-BE49-F238E27FC236}">
              <a16:creationId xmlns:a16="http://schemas.microsoft.com/office/drawing/2014/main" id="{00000000-0008-0000-0100-000000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4" name="【認定こども園・幼稚園・保育所】&#10;有形固定資産減価償却率最小値テキスト">
          <a:extLst>
            <a:ext uri="{FF2B5EF4-FFF2-40B4-BE49-F238E27FC236}">
              <a16:creationId xmlns:a16="http://schemas.microsoft.com/office/drawing/2014/main" id="{00000000-0008-0000-0100-00000202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6" name="【認定こども園・幼稚園・保育所】&#10;有形固定資産減価償却率最大値テキスト">
          <a:extLst>
            <a:ext uri="{FF2B5EF4-FFF2-40B4-BE49-F238E27FC236}">
              <a16:creationId xmlns:a16="http://schemas.microsoft.com/office/drawing/2014/main" id="{00000000-0008-0000-0100-00000402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130827</xdr:rowOff>
    </xdr:from>
    <xdr:ext cx="405111" cy="259045"/>
    <xdr:sp macro="" textlink="">
      <xdr:nvSpPr>
        <xdr:cNvPr id="518" name="【認定こども園・幼稚園・保育所】&#10;有形固定資産減価償却率平均値テキスト">
          <a:extLst>
            <a:ext uri="{FF2B5EF4-FFF2-40B4-BE49-F238E27FC236}">
              <a16:creationId xmlns:a16="http://schemas.microsoft.com/office/drawing/2014/main" id="{00000000-0008-0000-0100-000006020000}"/>
            </a:ext>
          </a:extLst>
        </xdr:cNvPr>
        <xdr:cNvSpPr txBox="1"/>
      </xdr:nvSpPr>
      <xdr:spPr>
        <a:xfrm>
          <a:off x="16357600" y="630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521" name="フローチャート: 判断 520">
          <a:extLst>
            <a:ext uri="{FF2B5EF4-FFF2-40B4-BE49-F238E27FC236}">
              <a16:creationId xmlns:a16="http://schemas.microsoft.com/office/drawing/2014/main" id="{00000000-0008-0000-0100-000009020000}"/>
            </a:ext>
          </a:extLst>
        </xdr:cNvPr>
        <xdr:cNvSpPr/>
      </xdr:nvSpPr>
      <xdr:spPr>
        <a:xfrm>
          <a:off x="14541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13652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160020</xdr:rowOff>
    </xdr:from>
    <xdr:to>
      <xdr:col>85</xdr:col>
      <xdr:colOff>177800</xdr:colOff>
      <xdr:row>39</xdr:row>
      <xdr:rowOff>90170</xdr:rowOff>
    </xdr:to>
    <xdr:sp macro="" textlink="">
      <xdr:nvSpPr>
        <xdr:cNvPr id="529" name="楕円 528">
          <a:extLst>
            <a:ext uri="{FF2B5EF4-FFF2-40B4-BE49-F238E27FC236}">
              <a16:creationId xmlns:a16="http://schemas.microsoft.com/office/drawing/2014/main" id="{00000000-0008-0000-0100-000011020000}"/>
            </a:ext>
          </a:extLst>
        </xdr:cNvPr>
        <xdr:cNvSpPr/>
      </xdr:nvSpPr>
      <xdr:spPr>
        <a:xfrm>
          <a:off x="162687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138447</xdr:rowOff>
    </xdr:from>
    <xdr:ext cx="405111" cy="259045"/>
    <xdr:sp macro="" textlink="">
      <xdr:nvSpPr>
        <xdr:cNvPr id="530" name="【認定こども園・幼稚園・保育所】&#10;有形固定資産減価償却率該当値テキスト">
          <a:extLst>
            <a:ext uri="{FF2B5EF4-FFF2-40B4-BE49-F238E27FC236}">
              <a16:creationId xmlns:a16="http://schemas.microsoft.com/office/drawing/2014/main" id="{00000000-0008-0000-0100-000012020000}"/>
            </a:ext>
          </a:extLst>
        </xdr:cNvPr>
        <xdr:cNvSpPr txBox="1"/>
      </xdr:nvSpPr>
      <xdr:spPr>
        <a:xfrm>
          <a:off x="16357600" y="665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142240</xdr:rowOff>
    </xdr:from>
    <xdr:to>
      <xdr:col>81</xdr:col>
      <xdr:colOff>101600</xdr:colOff>
      <xdr:row>39</xdr:row>
      <xdr:rowOff>72390</xdr:rowOff>
    </xdr:to>
    <xdr:sp macro="" textlink="">
      <xdr:nvSpPr>
        <xdr:cNvPr id="531" name="楕円 530">
          <a:extLst>
            <a:ext uri="{FF2B5EF4-FFF2-40B4-BE49-F238E27FC236}">
              <a16:creationId xmlns:a16="http://schemas.microsoft.com/office/drawing/2014/main" id="{00000000-0008-0000-0100-000013020000}"/>
            </a:ext>
          </a:extLst>
        </xdr:cNvPr>
        <xdr:cNvSpPr/>
      </xdr:nvSpPr>
      <xdr:spPr>
        <a:xfrm>
          <a:off x="15430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21590</xdr:rowOff>
    </xdr:from>
    <xdr:to>
      <xdr:col>85</xdr:col>
      <xdr:colOff>127000</xdr:colOff>
      <xdr:row>39</xdr:row>
      <xdr:rowOff>39370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5481300" y="670814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124460</xdr:rowOff>
    </xdr:from>
    <xdr:to>
      <xdr:col>76</xdr:col>
      <xdr:colOff>165100</xdr:colOff>
      <xdr:row>39</xdr:row>
      <xdr:rowOff>54610</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4541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xdr:rowOff>
    </xdr:from>
    <xdr:to>
      <xdr:col>81</xdr:col>
      <xdr:colOff>50800</xdr:colOff>
      <xdr:row>39</xdr:row>
      <xdr:rowOff>21590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4592300" y="669036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107950</xdr:rowOff>
    </xdr:from>
    <xdr:to>
      <xdr:col>72</xdr:col>
      <xdr:colOff>38100</xdr:colOff>
      <xdr:row>39</xdr:row>
      <xdr:rowOff>38100</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36525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158750</xdr:rowOff>
    </xdr:from>
    <xdr:to>
      <xdr:col>76</xdr:col>
      <xdr:colOff>114300</xdr:colOff>
      <xdr:row>39</xdr:row>
      <xdr:rowOff>3810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3703300" y="667385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92710</xdr:rowOff>
    </xdr:from>
    <xdr:to>
      <xdr:col>67</xdr:col>
      <xdr:colOff>101600</xdr:colOff>
      <xdr:row>39</xdr:row>
      <xdr:rowOff>22860</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127635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143510</xdr:rowOff>
    </xdr:from>
    <xdr:to>
      <xdr:col>71</xdr:col>
      <xdr:colOff>177800</xdr:colOff>
      <xdr:row>38</xdr:row>
      <xdr:rowOff>158750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2814300" y="66586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539" name="n_1ave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52660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133367</xdr:rowOff>
    </xdr:from>
    <xdr:ext cx="405111" cy="259045"/>
    <xdr:sp macro="" textlink="">
      <xdr:nvSpPr>
        <xdr:cNvPr id="540" name="n_2ave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4389744" y="613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118127</xdr:rowOff>
    </xdr:from>
    <xdr:ext cx="405111" cy="259045"/>
    <xdr:sp macro="" textlink="">
      <xdr:nvSpPr>
        <xdr:cNvPr id="541" name="n_3ave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3500744"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88917</xdr:rowOff>
    </xdr:from>
    <xdr:ext cx="405111" cy="259045"/>
    <xdr:sp macro="" textlink="">
      <xdr:nvSpPr>
        <xdr:cNvPr id="542" name="n_4ave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2611744"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63517</xdr:rowOff>
    </xdr:from>
    <xdr:ext cx="405111" cy="259045"/>
    <xdr:sp macro="" textlink="">
      <xdr:nvSpPr>
        <xdr:cNvPr id="543" name="n_1main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52660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45737</xdr:rowOff>
    </xdr:from>
    <xdr:ext cx="405111" cy="259045"/>
    <xdr:sp macro="" textlink="">
      <xdr:nvSpPr>
        <xdr:cNvPr id="544" name="n_2main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4389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29227</xdr:rowOff>
    </xdr:from>
    <xdr:ext cx="405111" cy="259045"/>
    <xdr:sp macro="" textlink="">
      <xdr:nvSpPr>
        <xdr:cNvPr id="545" name="n_3main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3500744" y="671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13987</xdr:rowOff>
    </xdr:from>
    <xdr:ext cx="405111" cy="259045"/>
    <xdr:sp macro="" textlink="">
      <xdr:nvSpPr>
        <xdr:cNvPr id="546" name="n_4main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2611744" y="6700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00000000-0008-0000-0100-000039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00000000-0008-0000-0100-00003B020000}"/>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00000000-0008-0000-0100-00003D020000}"/>
            </a:ext>
          </a:extLst>
        </xdr:cNvPr>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00000000-0008-0000-0100-00003F020000}"/>
            </a:ext>
          </a:extLst>
        </xdr:cNvPr>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19494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18605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53340</xdr:rowOff>
    </xdr:from>
    <xdr:to>
      <xdr:col>116</xdr:col>
      <xdr:colOff>114300</xdr:colOff>
      <xdr:row>40</xdr:row>
      <xdr:rowOff>154940</xdr:rowOff>
    </xdr:to>
    <xdr:sp macro="" textlink="">
      <xdr:nvSpPr>
        <xdr:cNvPr id="586" name="楕円 585">
          <a:extLst>
            <a:ext uri="{FF2B5EF4-FFF2-40B4-BE49-F238E27FC236}">
              <a16:creationId xmlns:a16="http://schemas.microsoft.com/office/drawing/2014/main" id="{00000000-0008-0000-0100-00004A020000}"/>
            </a:ext>
          </a:extLst>
        </xdr:cNvPr>
        <xdr:cNvSpPr/>
      </xdr:nvSpPr>
      <xdr:spPr>
        <a:xfrm>
          <a:off x="221107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31767</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00000000-0008-0000-0100-00004B020000}"/>
            </a:ext>
          </a:extLst>
        </xdr:cNvPr>
        <xdr:cNvSpPr txBox="1"/>
      </xdr:nvSpPr>
      <xdr:spPr>
        <a:xfrm>
          <a:off x="22199600"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55880</xdr:rowOff>
    </xdr:from>
    <xdr:to>
      <xdr:col>112</xdr:col>
      <xdr:colOff>38100</xdr:colOff>
      <xdr:row>40</xdr:row>
      <xdr:rowOff>157480</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21272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104140</xdr:rowOff>
    </xdr:from>
    <xdr:to>
      <xdr:col>116</xdr:col>
      <xdr:colOff>63500</xdr:colOff>
      <xdr:row>40</xdr:row>
      <xdr:rowOff>106680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1323300" y="696214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60960</xdr:rowOff>
    </xdr:from>
    <xdr:to>
      <xdr:col>107</xdr:col>
      <xdr:colOff>101600</xdr:colOff>
      <xdr:row>40</xdr:row>
      <xdr:rowOff>162560</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203835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106680</xdr:rowOff>
    </xdr:from>
    <xdr:to>
      <xdr:col>111</xdr:col>
      <xdr:colOff>177800</xdr:colOff>
      <xdr:row>40</xdr:row>
      <xdr:rowOff>111760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20434300" y="696468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66040</xdr:rowOff>
    </xdr:from>
    <xdr:to>
      <xdr:col>102</xdr:col>
      <xdr:colOff>165100</xdr:colOff>
      <xdr:row>40</xdr:row>
      <xdr:rowOff>167640</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19494500" y="69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111760</xdr:rowOff>
    </xdr:from>
    <xdr:to>
      <xdr:col>107</xdr:col>
      <xdr:colOff>50800</xdr:colOff>
      <xdr:row>40</xdr:row>
      <xdr:rowOff>116840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flipV="1">
          <a:off x="19545300" y="696976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71120</xdr:rowOff>
    </xdr:from>
    <xdr:to>
      <xdr:col>98</xdr:col>
      <xdr:colOff>38100</xdr:colOff>
      <xdr:row>41</xdr:row>
      <xdr:rowOff>1270</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18605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116840</xdr:rowOff>
    </xdr:from>
    <xdr:to>
      <xdr:col>102</xdr:col>
      <xdr:colOff>114300</xdr:colOff>
      <xdr:row>40</xdr:row>
      <xdr:rowOff>121920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flipV="1">
          <a:off x="18656300" y="697484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157497</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210757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6367</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20199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166387</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19310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1287</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18421427"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2557</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21075727"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153687</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20199427" y="701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158767</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19310427" y="701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163847</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18421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id="{00000000-0008-0000-0100-00007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629" name="【学校施設】&#10;有形固定資産減価償却率最小値テキスト">
          <a:extLst>
            <a:ext uri="{FF2B5EF4-FFF2-40B4-BE49-F238E27FC236}">
              <a16:creationId xmlns:a16="http://schemas.microsoft.com/office/drawing/2014/main" id="{00000000-0008-0000-0100-000075020000}"/>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31" name="【学校施設】&#10;有形固定資産減価償却率最大値テキスト">
          <a:extLst>
            <a:ext uri="{FF2B5EF4-FFF2-40B4-BE49-F238E27FC236}">
              <a16:creationId xmlns:a16="http://schemas.microsoft.com/office/drawing/2014/main" id="{00000000-0008-0000-0100-000077020000}"/>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633" name="【学校施設】&#10;有形固定資産減価償却率平均値テキスト">
          <a:extLst>
            <a:ext uri="{FF2B5EF4-FFF2-40B4-BE49-F238E27FC236}">
              <a16:creationId xmlns:a16="http://schemas.microsoft.com/office/drawing/2014/main" id="{00000000-0008-0000-0100-000079020000}"/>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103505</xdr:rowOff>
    </xdr:from>
    <xdr:to>
      <xdr:col>85</xdr:col>
      <xdr:colOff>177800</xdr:colOff>
      <xdr:row>62</xdr:row>
      <xdr:rowOff>33655</xdr:rowOff>
    </xdr:to>
    <xdr:sp macro="" textlink="">
      <xdr:nvSpPr>
        <xdr:cNvPr id="644" name="楕円 643">
          <a:extLst>
            <a:ext uri="{FF2B5EF4-FFF2-40B4-BE49-F238E27FC236}">
              <a16:creationId xmlns:a16="http://schemas.microsoft.com/office/drawing/2014/main" id="{00000000-0008-0000-0100-000084020000}"/>
            </a:ext>
          </a:extLst>
        </xdr:cNvPr>
        <xdr:cNvSpPr/>
      </xdr:nvSpPr>
      <xdr:spPr>
        <a:xfrm>
          <a:off x="162687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81932</xdr:rowOff>
    </xdr:from>
    <xdr:ext cx="405111" cy="259045"/>
    <xdr:sp macro="" textlink="">
      <xdr:nvSpPr>
        <xdr:cNvPr id="645" name="【学校施設】&#10;有形固定資産減価償却率該当値テキスト">
          <a:extLst>
            <a:ext uri="{FF2B5EF4-FFF2-40B4-BE49-F238E27FC236}">
              <a16:creationId xmlns:a16="http://schemas.microsoft.com/office/drawing/2014/main" id="{00000000-0008-0000-0100-000085020000}"/>
            </a:ext>
          </a:extLst>
        </xdr:cNvPr>
        <xdr:cNvSpPr txBox="1"/>
      </xdr:nvSpPr>
      <xdr:spPr>
        <a:xfrm>
          <a:off x="16357600"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80645</xdr:rowOff>
    </xdr:from>
    <xdr:to>
      <xdr:col>81</xdr:col>
      <xdr:colOff>101600</xdr:colOff>
      <xdr:row>62</xdr:row>
      <xdr:rowOff>10795</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15430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131445</xdr:rowOff>
    </xdr:from>
    <xdr:to>
      <xdr:col>85</xdr:col>
      <xdr:colOff>127000</xdr:colOff>
      <xdr:row>61</xdr:row>
      <xdr:rowOff>154305</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5481300" y="105898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52070</xdr:rowOff>
    </xdr:from>
    <xdr:to>
      <xdr:col>76</xdr:col>
      <xdr:colOff>165100</xdr:colOff>
      <xdr:row>61</xdr:row>
      <xdr:rowOff>153670</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4541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102870</xdr:rowOff>
    </xdr:from>
    <xdr:to>
      <xdr:col>81</xdr:col>
      <xdr:colOff>50800</xdr:colOff>
      <xdr:row>61</xdr:row>
      <xdr:rowOff>131445</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4592300" y="105613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67310</xdr:rowOff>
    </xdr:from>
    <xdr:to>
      <xdr:col>72</xdr:col>
      <xdr:colOff>38100</xdr:colOff>
      <xdr:row>61</xdr:row>
      <xdr:rowOff>168910</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3652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102870</xdr:rowOff>
    </xdr:from>
    <xdr:to>
      <xdr:col>76</xdr:col>
      <xdr:colOff>114300</xdr:colOff>
      <xdr:row>61</xdr:row>
      <xdr:rowOff>118110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flipV="1">
          <a:off x="13703300" y="10561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40640</xdr:rowOff>
    </xdr:from>
    <xdr:to>
      <xdr:col>67</xdr:col>
      <xdr:colOff>101600</xdr:colOff>
      <xdr:row>61</xdr:row>
      <xdr:rowOff>142240</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2763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91440</xdr:rowOff>
    </xdr:from>
    <xdr:to>
      <xdr:col>71</xdr:col>
      <xdr:colOff>177800</xdr:colOff>
      <xdr:row>61</xdr:row>
      <xdr:rowOff>118110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814300" y="105498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160672</xdr:rowOff>
    </xdr:from>
    <xdr:ext cx="405111" cy="259045"/>
    <xdr:sp macro="" textlink="">
      <xdr:nvSpPr>
        <xdr:cNvPr id="654" name="n_1aveValue【学校施設】&#10;有形固定資産減価償却率">
          <a:extLst>
            <a:ext uri="{FF2B5EF4-FFF2-40B4-BE49-F238E27FC236}">
              <a16:creationId xmlns:a16="http://schemas.microsoft.com/office/drawing/2014/main" id="{00000000-0008-0000-0100-00008E020000}"/>
            </a:ext>
          </a:extLst>
        </xdr:cNvPr>
        <xdr:cNvSpPr txBox="1"/>
      </xdr:nvSpPr>
      <xdr:spPr>
        <a:xfrm>
          <a:off x="152660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655" name="n_2aveValue【学校施設】&#10;有形固定資産減価償却率">
          <a:extLst>
            <a:ext uri="{FF2B5EF4-FFF2-40B4-BE49-F238E27FC236}">
              <a16:creationId xmlns:a16="http://schemas.microsoft.com/office/drawing/2014/main" id="{00000000-0008-0000-0100-00008F020000}"/>
            </a:ext>
          </a:extLst>
        </xdr:cNvPr>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656" name="n_3aveValue【学校施設】&#10;有形固定資産減価償却率">
          <a:extLst>
            <a:ext uri="{FF2B5EF4-FFF2-40B4-BE49-F238E27FC236}">
              <a16:creationId xmlns:a16="http://schemas.microsoft.com/office/drawing/2014/main" id="{00000000-0008-0000-0100-000090020000}"/>
            </a:ext>
          </a:extLst>
        </xdr:cNvPr>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657" name="n_4aveValue【学校施設】&#10;有形固定資産減価償却率">
          <a:extLst>
            <a:ext uri="{FF2B5EF4-FFF2-40B4-BE49-F238E27FC236}">
              <a16:creationId xmlns:a16="http://schemas.microsoft.com/office/drawing/2014/main" id="{00000000-0008-0000-0100-000091020000}"/>
            </a:ext>
          </a:extLst>
        </xdr:cNvPr>
        <xdr:cNvSpPr txBox="1"/>
      </xdr:nvSpPr>
      <xdr:spPr>
        <a:xfrm>
          <a:off x="12611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1922</xdr:rowOff>
    </xdr:from>
    <xdr:ext cx="405111" cy="259045"/>
    <xdr:sp macro="" textlink="">
      <xdr:nvSpPr>
        <xdr:cNvPr id="658" name="n_1mainValue【学校施設】&#10;有形固定資産減価償却率">
          <a:extLst>
            <a:ext uri="{FF2B5EF4-FFF2-40B4-BE49-F238E27FC236}">
              <a16:creationId xmlns:a16="http://schemas.microsoft.com/office/drawing/2014/main" id="{00000000-0008-0000-0100-000092020000}"/>
            </a:ext>
          </a:extLst>
        </xdr:cNvPr>
        <xdr:cNvSpPr txBox="1"/>
      </xdr:nvSpPr>
      <xdr:spPr>
        <a:xfrm>
          <a:off x="152660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144797</xdr:rowOff>
    </xdr:from>
    <xdr:ext cx="405111" cy="259045"/>
    <xdr:sp macro="" textlink="">
      <xdr:nvSpPr>
        <xdr:cNvPr id="659" name="n_2mainValue【学校施設】&#10;有形固定資産減価償却率">
          <a:extLst>
            <a:ext uri="{FF2B5EF4-FFF2-40B4-BE49-F238E27FC236}">
              <a16:creationId xmlns:a16="http://schemas.microsoft.com/office/drawing/2014/main" id="{00000000-0008-0000-0100-000093020000}"/>
            </a:ext>
          </a:extLst>
        </xdr:cNvPr>
        <xdr:cNvSpPr txBox="1"/>
      </xdr:nvSpPr>
      <xdr:spPr>
        <a:xfrm>
          <a:off x="14389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160037</xdr:rowOff>
    </xdr:from>
    <xdr:ext cx="405111" cy="259045"/>
    <xdr:sp macro="" textlink="">
      <xdr:nvSpPr>
        <xdr:cNvPr id="660" name="n_3mainValue【学校施設】&#10;有形固定資産減価償却率">
          <a:extLst>
            <a:ext uri="{FF2B5EF4-FFF2-40B4-BE49-F238E27FC236}">
              <a16:creationId xmlns:a16="http://schemas.microsoft.com/office/drawing/2014/main" id="{00000000-0008-0000-0100-000094020000}"/>
            </a:ext>
          </a:extLst>
        </xdr:cNvPr>
        <xdr:cNvSpPr txBox="1"/>
      </xdr:nvSpPr>
      <xdr:spPr>
        <a:xfrm>
          <a:off x="13500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133367</xdr:rowOff>
    </xdr:from>
    <xdr:ext cx="405111" cy="259045"/>
    <xdr:sp macro="" textlink="">
      <xdr:nvSpPr>
        <xdr:cNvPr id="661" name="n_4mainValue【学校施設】&#10;有形固定資産減価償却率">
          <a:extLst>
            <a:ext uri="{FF2B5EF4-FFF2-40B4-BE49-F238E27FC236}">
              <a16:creationId xmlns:a16="http://schemas.microsoft.com/office/drawing/2014/main" id="{00000000-0008-0000-0100-000095020000}"/>
            </a:ext>
          </a:extLst>
        </xdr:cNvPr>
        <xdr:cNvSpPr txBox="1"/>
      </xdr:nvSpPr>
      <xdr:spPr>
        <a:xfrm>
          <a:off x="12611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00000000-0008-0000-0100-0000A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687" name="【学校施設】&#10;一人当たり面積最小値テキスト">
          <a:extLst>
            <a:ext uri="{FF2B5EF4-FFF2-40B4-BE49-F238E27FC236}">
              <a16:creationId xmlns:a16="http://schemas.microsoft.com/office/drawing/2014/main" id="{00000000-0008-0000-0100-0000AF020000}"/>
            </a:ext>
          </a:extLst>
        </xdr:cNvPr>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689" name="【学校施設】&#10;一人当たり面積最大値テキスト">
          <a:extLst>
            <a:ext uri="{FF2B5EF4-FFF2-40B4-BE49-F238E27FC236}">
              <a16:creationId xmlns:a16="http://schemas.microsoft.com/office/drawing/2014/main" id="{00000000-0008-0000-0100-0000B1020000}"/>
            </a:ext>
          </a:extLst>
        </xdr:cNvPr>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135526</xdr:rowOff>
    </xdr:from>
    <xdr:ext cx="469744" cy="259045"/>
    <xdr:sp macro="" textlink="">
      <xdr:nvSpPr>
        <xdr:cNvPr id="691" name="【学校施設】&#10;一人当たり面積平均値テキスト">
          <a:extLst>
            <a:ext uri="{FF2B5EF4-FFF2-40B4-BE49-F238E27FC236}">
              <a16:creationId xmlns:a16="http://schemas.microsoft.com/office/drawing/2014/main" id="{00000000-0008-0000-0100-0000B3020000}"/>
            </a:ext>
          </a:extLst>
        </xdr:cNvPr>
        <xdr:cNvSpPr txBox="1"/>
      </xdr:nvSpPr>
      <xdr:spPr>
        <a:xfrm>
          <a:off x="22199600" y="1042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20383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19494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153797</xdr:rowOff>
    </xdr:from>
    <xdr:to>
      <xdr:col>116</xdr:col>
      <xdr:colOff>114300</xdr:colOff>
      <xdr:row>63</xdr:row>
      <xdr:rowOff>83947</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22110700" y="1078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132224</xdr:rowOff>
    </xdr:from>
    <xdr:ext cx="469744" cy="259045"/>
    <xdr:sp macro="" textlink="">
      <xdr:nvSpPr>
        <xdr:cNvPr id="703" name="【学校施設】&#10;一人当たり面積該当値テキスト">
          <a:extLst>
            <a:ext uri="{FF2B5EF4-FFF2-40B4-BE49-F238E27FC236}">
              <a16:creationId xmlns:a16="http://schemas.microsoft.com/office/drawing/2014/main" id="{00000000-0008-0000-0100-0000BF020000}"/>
            </a:ext>
          </a:extLst>
        </xdr:cNvPr>
        <xdr:cNvSpPr txBox="1"/>
      </xdr:nvSpPr>
      <xdr:spPr>
        <a:xfrm>
          <a:off x="22199600" y="1076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161417</xdr:rowOff>
    </xdr:from>
    <xdr:to>
      <xdr:col>112</xdr:col>
      <xdr:colOff>38100</xdr:colOff>
      <xdr:row>63</xdr:row>
      <xdr:rowOff>91567</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21272500" y="107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33147</xdr:rowOff>
    </xdr:from>
    <xdr:to>
      <xdr:col>116</xdr:col>
      <xdr:colOff>63500</xdr:colOff>
      <xdr:row>63</xdr:row>
      <xdr:rowOff>40767</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21323300" y="10834497"/>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170561</xdr:rowOff>
    </xdr:from>
    <xdr:to>
      <xdr:col>107</xdr:col>
      <xdr:colOff>101600</xdr:colOff>
      <xdr:row>63</xdr:row>
      <xdr:rowOff>100711</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20383500" y="1080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40767</xdr:rowOff>
    </xdr:from>
    <xdr:to>
      <xdr:col>111</xdr:col>
      <xdr:colOff>177800</xdr:colOff>
      <xdr:row>63</xdr:row>
      <xdr:rowOff>49911</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20434300" y="1084211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10541</xdr:rowOff>
    </xdr:from>
    <xdr:to>
      <xdr:col>102</xdr:col>
      <xdr:colOff>165100</xdr:colOff>
      <xdr:row>63</xdr:row>
      <xdr:rowOff>112141</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19494500" y="1081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49911</xdr:rowOff>
    </xdr:from>
    <xdr:to>
      <xdr:col>107</xdr:col>
      <xdr:colOff>50800</xdr:colOff>
      <xdr:row>63</xdr:row>
      <xdr:rowOff>61341</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flipV="1">
          <a:off x="19545300" y="1085126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21590</xdr:rowOff>
    </xdr:from>
    <xdr:to>
      <xdr:col>98</xdr:col>
      <xdr:colOff>38100</xdr:colOff>
      <xdr:row>63</xdr:row>
      <xdr:rowOff>123190</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18605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61341</xdr:rowOff>
    </xdr:from>
    <xdr:to>
      <xdr:col>102</xdr:col>
      <xdr:colOff>114300</xdr:colOff>
      <xdr:row>63</xdr:row>
      <xdr:rowOff>72390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flipV="1">
          <a:off x="18656300" y="10862691"/>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712" name="n_1aveValue【学校施設】&#10;一人当たり面積">
          <a:extLst>
            <a:ext uri="{FF2B5EF4-FFF2-40B4-BE49-F238E27FC236}">
              <a16:creationId xmlns:a16="http://schemas.microsoft.com/office/drawing/2014/main" id="{00000000-0008-0000-0100-0000C8020000}"/>
            </a:ext>
          </a:extLst>
        </xdr:cNvPr>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109999</xdr:rowOff>
    </xdr:from>
    <xdr:ext cx="469744" cy="259045"/>
    <xdr:sp macro="" textlink="">
      <xdr:nvSpPr>
        <xdr:cNvPr id="713" name="n_2aveValue【学校施設】&#10;一人当たり面積">
          <a:extLst>
            <a:ext uri="{FF2B5EF4-FFF2-40B4-BE49-F238E27FC236}">
              <a16:creationId xmlns:a16="http://schemas.microsoft.com/office/drawing/2014/main" id="{00000000-0008-0000-0100-0000C9020000}"/>
            </a:ext>
          </a:extLst>
        </xdr:cNvPr>
        <xdr:cNvSpPr txBox="1"/>
      </xdr:nvSpPr>
      <xdr:spPr>
        <a:xfrm>
          <a:off x="201994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144670</xdr:rowOff>
    </xdr:from>
    <xdr:ext cx="469744" cy="259045"/>
    <xdr:sp macro="" textlink="">
      <xdr:nvSpPr>
        <xdr:cNvPr id="714" name="n_3aveValue【学校施設】&#10;一人当たり面積">
          <a:extLst>
            <a:ext uri="{FF2B5EF4-FFF2-40B4-BE49-F238E27FC236}">
              <a16:creationId xmlns:a16="http://schemas.microsoft.com/office/drawing/2014/main" id="{00000000-0008-0000-0100-0000CA020000}"/>
            </a:ext>
          </a:extLst>
        </xdr:cNvPr>
        <xdr:cNvSpPr txBox="1"/>
      </xdr:nvSpPr>
      <xdr:spPr>
        <a:xfrm>
          <a:off x="193104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152290</xdr:rowOff>
    </xdr:from>
    <xdr:ext cx="469744" cy="259045"/>
    <xdr:sp macro="" textlink="">
      <xdr:nvSpPr>
        <xdr:cNvPr id="715" name="n_4aveValue【学校施設】&#10;一人当たり面積">
          <a:extLst>
            <a:ext uri="{FF2B5EF4-FFF2-40B4-BE49-F238E27FC236}">
              <a16:creationId xmlns:a16="http://schemas.microsoft.com/office/drawing/2014/main" id="{00000000-0008-0000-0100-0000CB020000}"/>
            </a:ext>
          </a:extLst>
        </xdr:cNvPr>
        <xdr:cNvSpPr txBox="1"/>
      </xdr:nvSpPr>
      <xdr:spPr>
        <a:xfrm>
          <a:off x="18421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82694</xdr:rowOff>
    </xdr:from>
    <xdr:ext cx="469744" cy="259045"/>
    <xdr:sp macro="" textlink="">
      <xdr:nvSpPr>
        <xdr:cNvPr id="716" name="n_1mainValue【学校施設】&#10;一人当たり面積">
          <a:extLst>
            <a:ext uri="{FF2B5EF4-FFF2-40B4-BE49-F238E27FC236}">
              <a16:creationId xmlns:a16="http://schemas.microsoft.com/office/drawing/2014/main" id="{00000000-0008-0000-0100-0000CC020000}"/>
            </a:ext>
          </a:extLst>
        </xdr:cNvPr>
        <xdr:cNvSpPr txBox="1"/>
      </xdr:nvSpPr>
      <xdr:spPr>
        <a:xfrm>
          <a:off x="21075727" y="1088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91838</xdr:rowOff>
    </xdr:from>
    <xdr:ext cx="469744" cy="259045"/>
    <xdr:sp macro="" textlink="">
      <xdr:nvSpPr>
        <xdr:cNvPr id="717" name="n_2mainValue【学校施設】&#10;一人当たり面積">
          <a:extLst>
            <a:ext uri="{FF2B5EF4-FFF2-40B4-BE49-F238E27FC236}">
              <a16:creationId xmlns:a16="http://schemas.microsoft.com/office/drawing/2014/main" id="{00000000-0008-0000-0100-0000CD020000}"/>
            </a:ext>
          </a:extLst>
        </xdr:cNvPr>
        <xdr:cNvSpPr txBox="1"/>
      </xdr:nvSpPr>
      <xdr:spPr>
        <a:xfrm>
          <a:off x="20199427"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103268</xdr:rowOff>
    </xdr:from>
    <xdr:ext cx="469744" cy="259045"/>
    <xdr:sp macro="" textlink="">
      <xdr:nvSpPr>
        <xdr:cNvPr id="718" name="n_3mainValue【学校施設】&#10;一人当たり面積">
          <a:extLst>
            <a:ext uri="{FF2B5EF4-FFF2-40B4-BE49-F238E27FC236}">
              <a16:creationId xmlns:a16="http://schemas.microsoft.com/office/drawing/2014/main" id="{00000000-0008-0000-0100-0000CE020000}"/>
            </a:ext>
          </a:extLst>
        </xdr:cNvPr>
        <xdr:cNvSpPr txBox="1"/>
      </xdr:nvSpPr>
      <xdr:spPr>
        <a:xfrm>
          <a:off x="19310427" y="1090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114317</xdr:rowOff>
    </xdr:from>
    <xdr:ext cx="469744" cy="259045"/>
    <xdr:sp macro="" textlink="">
      <xdr:nvSpPr>
        <xdr:cNvPr id="719" name="n_4mainValue【学校施設】&#10;一人当たり面積">
          <a:extLst>
            <a:ext uri="{FF2B5EF4-FFF2-40B4-BE49-F238E27FC236}">
              <a16:creationId xmlns:a16="http://schemas.microsoft.com/office/drawing/2014/main" id="{00000000-0008-0000-0100-0000CF020000}"/>
            </a:ext>
          </a:extLst>
        </xdr:cNvPr>
        <xdr:cNvSpPr txBox="1"/>
      </xdr:nvSpPr>
      <xdr:spPr>
        <a:xfrm>
          <a:off x="18421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a:extLst>
            <a:ext uri="{FF2B5EF4-FFF2-40B4-BE49-F238E27FC236}">
              <a16:creationId xmlns:a16="http://schemas.microsoft.com/office/drawing/2014/main" id="{00000000-0008-0000-0100-0000E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86</xdr:row>
      <xdr:rowOff>168729</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flipV="1">
          <a:off x="16318864" y="13334456"/>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6" name="【児童館】&#10;有形固定資産減価償却率最小値テキスト">
          <a:extLst>
            <a:ext uri="{FF2B5EF4-FFF2-40B4-BE49-F238E27FC236}">
              <a16:creationId xmlns:a16="http://schemas.microsoft.com/office/drawing/2014/main" id="{00000000-0008-0000-0100-0000EA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340478" cy="259045"/>
    <xdr:sp macro="" textlink="">
      <xdr:nvSpPr>
        <xdr:cNvPr id="748" name="【児童館】&#10;有形固定資産減価償却率最大値テキスト">
          <a:extLst>
            <a:ext uri="{FF2B5EF4-FFF2-40B4-BE49-F238E27FC236}">
              <a16:creationId xmlns:a16="http://schemas.microsoft.com/office/drawing/2014/main" id="{00000000-0008-0000-0100-0000EC020000}"/>
            </a:ext>
          </a:extLst>
        </xdr:cNvPr>
        <xdr:cNvSpPr txBox="1"/>
      </xdr:nvSpPr>
      <xdr:spPr>
        <a:xfrm>
          <a:off x="16357600" y="1310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750" name="【児童館】&#10;有形固定資産減価償却率平均値テキスト">
          <a:extLst>
            <a:ext uri="{FF2B5EF4-FFF2-40B4-BE49-F238E27FC236}">
              <a16:creationId xmlns:a16="http://schemas.microsoft.com/office/drawing/2014/main" id="{00000000-0008-0000-0100-0000EE020000}"/>
            </a:ext>
          </a:extLst>
        </xdr:cNvPr>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751" name="フローチャート: 判断 750">
          <a:extLst>
            <a:ext uri="{FF2B5EF4-FFF2-40B4-BE49-F238E27FC236}">
              <a16:creationId xmlns:a16="http://schemas.microsoft.com/office/drawing/2014/main" id="{00000000-0008-0000-0100-0000EF020000}"/>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15058</xdr:rowOff>
    </xdr:from>
    <xdr:to>
      <xdr:col>81</xdr:col>
      <xdr:colOff>101600</xdr:colOff>
      <xdr:row>82</xdr:row>
      <xdr:rowOff>116658</xdr:rowOff>
    </xdr:to>
    <xdr:sp macro="" textlink="">
      <xdr:nvSpPr>
        <xdr:cNvPr id="752" name="フローチャート: 判断 751">
          <a:extLst>
            <a:ext uri="{FF2B5EF4-FFF2-40B4-BE49-F238E27FC236}">
              <a16:creationId xmlns:a16="http://schemas.microsoft.com/office/drawing/2014/main" id="{00000000-0008-0000-0100-0000F0020000}"/>
            </a:ext>
          </a:extLst>
        </xdr:cNvPr>
        <xdr:cNvSpPr/>
      </xdr:nvSpPr>
      <xdr:spPr>
        <a:xfrm>
          <a:off x="15430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47716</xdr:rowOff>
    </xdr:from>
    <xdr:to>
      <xdr:col>76</xdr:col>
      <xdr:colOff>165100</xdr:colOff>
      <xdr:row>83</xdr:row>
      <xdr:rowOff>149316</xdr:rowOff>
    </xdr:to>
    <xdr:sp macro="" textlink="">
      <xdr:nvSpPr>
        <xdr:cNvPr id="753" name="フローチャート: 判断 752">
          <a:extLst>
            <a:ext uri="{FF2B5EF4-FFF2-40B4-BE49-F238E27FC236}">
              <a16:creationId xmlns:a16="http://schemas.microsoft.com/office/drawing/2014/main" id="{00000000-0008-0000-0100-0000F1020000}"/>
            </a:ext>
          </a:extLst>
        </xdr:cNvPr>
        <xdr:cNvSpPr/>
      </xdr:nvSpPr>
      <xdr:spPr>
        <a:xfrm>
          <a:off x="14541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754" name="フローチャート: 判断 753">
          <a:extLst>
            <a:ext uri="{FF2B5EF4-FFF2-40B4-BE49-F238E27FC236}">
              <a16:creationId xmlns:a16="http://schemas.microsoft.com/office/drawing/2014/main" id="{00000000-0008-0000-0100-0000F2020000}"/>
            </a:ext>
          </a:extLst>
        </xdr:cNvPr>
        <xdr:cNvSpPr/>
      </xdr:nvSpPr>
      <xdr:spPr>
        <a:xfrm>
          <a:off x="13652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755" name="フローチャート: 判断 754">
          <a:extLst>
            <a:ext uri="{FF2B5EF4-FFF2-40B4-BE49-F238E27FC236}">
              <a16:creationId xmlns:a16="http://schemas.microsoft.com/office/drawing/2014/main" id="{00000000-0008-0000-0100-0000F3020000}"/>
            </a:ext>
          </a:extLst>
        </xdr:cNvPr>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39551</xdr:rowOff>
    </xdr:from>
    <xdr:to>
      <xdr:col>85</xdr:col>
      <xdr:colOff>177800</xdr:colOff>
      <xdr:row>80</xdr:row>
      <xdr:rowOff>141151</xdr:rowOff>
    </xdr:to>
    <xdr:sp macro="" textlink="">
      <xdr:nvSpPr>
        <xdr:cNvPr id="761" name="楕円 760">
          <a:extLst>
            <a:ext uri="{FF2B5EF4-FFF2-40B4-BE49-F238E27FC236}">
              <a16:creationId xmlns:a16="http://schemas.microsoft.com/office/drawing/2014/main" id="{00000000-0008-0000-0100-0000F9020000}"/>
            </a:ext>
          </a:extLst>
        </xdr:cNvPr>
        <xdr:cNvSpPr/>
      </xdr:nvSpPr>
      <xdr:spPr>
        <a:xfrm>
          <a:off x="162687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62428</xdr:rowOff>
    </xdr:from>
    <xdr:ext cx="405111" cy="259045"/>
    <xdr:sp macro="" textlink="">
      <xdr:nvSpPr>
        <xdr:cNvPr id="762" name="【児童館】&#10;有形固定資産減価償却率該当値テキスト">
          <a:extLst>
            <a:ext uri="{FF2B5EF4-FFF2-40B4-BE49-F238E27FC236}">
              <a16:creationId xmlns:a16="http://schemas.microsoft.com/office/drawing/2014/main" id="{00000000-0008-0000-0100-0000FA020000}"/>
            </a:ext>
          </a:extLst>
        </xdr:cNvPr>
        <xdr:cNvSpPr txBox="1"/>
      </xdr:nvSpPr>
      <xdr:spPr>
        <a:xfrm>
          <a:off x="16357600" y="1360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135889</xdr:rowOff>
    </xdr:from>
    <xdr:to>
      <xdr:col>81</xdr:col>
      <xdr:colOff>101600</xdr:colOff>
      <xdr:row>80</xdr:row>
      <xdr:rowOff>66039</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15430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15239</xdr:rowOff>
    </xdr:from>
    <xdr:to>
      <xdr:col>85</xdr:col>
      <xdr:colOff>127000</xdr:colOff>
      <xdr:row>80</xdr:row>
      <xdr:rowOff>90351</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5481300" y="13731239"/>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60779</xdr:rowOff>
    </xdr:from>
    <xdr:to>
      <xdr:col>76</xdr:col>
      <xdr:colOff>165100</xdr:colOff>
      <xdr:row>79</xdr:row>
      <xdr:rowOff>162379</xdr:rowOff>
    </xdr:to>
    <xdr:sp macro="" textlink="">
      <xdr:nvSpPr>
        <xdr:cNvPr id="765" name="楕円 764">
          <a:extLst>
            <a:ext uri="{FF2B5EF4-FFF2-40B4-BE49-F238E27FC236}">
              <a16:creationId xmlns:a16="http://schemas.microsoft.com/office/drawing/2014/main" id="{00000000-0008-0000-0100-0000FD020000}"/>
            </a:ext>
          </a:extLst>
        </xdr:cNvPr>
        <xdr:cNvSpPr/>
      </xdr:nvSpPr>
      <xdr:spPr>
        <a:xfrm>
          <a:off x="145415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111579</xdr:rowOff>
    </xdr:from>
    <xdr:to>
      <xdr:col>81</xdr:col>
      <xdr:colOff>50800</xdr:colOff>
      <xdr:row>80</xdr:row>
      <xdr:rowOff>15239</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4592300" y="13656129"/>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157118</xdr:rowOff>
    </xdr:from>
    <xdr:to>
      <xdr:col>72</xdr:col>
      <xdr:colOff>38100</xdr:colOff>
      <xdr:row>79</xdr:row>
      <xdr:rowOff>87268</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13652500" y="13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36468</xdr:rowOff>
    </xdr:from>
    <xdr:to>
      <xdr:col>76</xdr:col>
      <xdr:colOff>114300</xdr:colOff>
      <xdr:row>79</xdr:row>
      <xdr:rowOff>111579</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3703300" y="13581018"/>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82006</xdr:rowOff>
    </xdr:from>
    <xdr:to>
      <xdr:col>67</xdr:col>
      <xdr:colOff>101600</xdr:colOff>
      <xdr:row>79</xdr:row>
      <xdr:rowOff>12156</xdr:rowOff>
    </xdr:to>
    <xdr:sp macro="" textlink="">
      <xdr:nvSpPr>
        <xdr:cNvPr id="769" name="楕円 768">
          <a:extLst>
            <a:ext uri="{FF2B5EF4-FFF2-40B4-BE49-F238E27FC236}">
              <a16:creationId xmlns:a16="http://schemas.microsoft.com/office/drawing/2014/main" id="{00000000-0008-0000-0100-000001030000}"/>
            </a:ext>
          </a:extLst>
        </xdr:cNvPr>
        <xdr:cNvSpPr/>
      </xdr:nvSpPr>
      <xdr:spPr>
        <a:xfrm>
          <a:off x="12763500" y="134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132806</xdr:rowOff>
    </xdr:from>
    <xdr:to>
      <xdr:col>71</xdr:col>
      <xdr:colOff>177800</xdr:colOff>
      <xdr:row>79</xdr:row>
      <xdr:rowOff>36468</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2814300" y="13505906"/>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107785</xdr:rowOff>
    </xdr:from>
    <xdr:ext cx="405111" cy="259045"/>
    <xdr:sp macro="" textlink="">
      <xdr:nvSpPr>
        <xdr:cNvPr id="771" name="n_1aveValue【児童館】&#10;有形固定資産減価償却率">
          <a:extLst>
            <a:ext uri="{FF2B5EF4-FFF2-40B4-BE49-F238E27FC236}">
              <a16:creationId xmlns:a16="http://schemas.microsoft.com/office/drawing/2014/main" id="{00000000-0008-0000-0100-000003030000}"/>
            </a:ext>
          </a:extLst>
        </xdr:cNvPr>
        <xdr:cNvSpPr txBox="1"/>
      </xdr:nvSpPr>
      <xdr:spPr>
        <a:xfrm>
          <a:off x="15266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140443</xdr:rowOff>
    </xdr:from>
    <xdr:ext cx="405111" cy="259045"/>
    <xdr:sp macro="" textlink="">
      <xdr:nvSpPr>
        <xdr:cNvPr id="772" name="n_2aveValue【児童館】&#10;有形固定資産減価償却率">
          <a:extLst>
            <a:ext uri="{FF2B5EF4-FFF2-40B4-BE49-F238E27FC236}">
              <a16:creationId xmlns:a16="http://schemas.microsoft.com/office/drawing/2014/main" id="{00000000-0008-0000-0100-000004030000}"/>
            </a:ext>
          </a:extLst>
        </xdr:cNvPr>
        <xdr:cNvSpPr txBox="1"/>
      </xdr:nvSpPr>
      <xdr:spPr>
        <a:xfrm>
          <a:off x="143897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53901</xdr:rowOff>
    </xdr:from>
    <xdr:ext cx="405111" cy="259045"/>
    <xdr:sp macro="" textlink="">
      <xdr:nvSpPr>
        <xdr:cNvPr id="773" name="n_3aveValue【児童館】&#10;有形固定資産減価償却率">
          <a:extLst>
            <a:ext uri="{FF2B5EF4-FFF2-40B4-BE49-F238E27FC236}">
              <a16:creationId xmlns:a16="http://schemas.microsoft.com/office/drawing/2014/main" id="{00000000-0008-0000-0100-000005030000}"/>
            </a:ext>
          </a:extLst>
        </xdr:cNvPr>
        <xdr:cNvSpPr txBox="1"/>
      </xdr:nvSpPr>
      <xdr:spPr>
        <a:xfrm>
          <a:off x="13500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24509</xdr:rowOff>
    </xdr:from>
    <xdr:ext cx="405111" cy="259045"/>
    <xdr:sp macro="" textlink="">
      <xdr:nvSpPr>
        <xdr:cNvPr id="774" name="n_4aveValue【児童館】&#10;有形固定資産減価償却率">
          <a:extLst>
            <a:ext uri="{FF2B5EF4-FFF2-40B4-BE49-F238E27FC236}">
              <a16:creationId xmlns:a16="http://schemas.microsoft.com/office/drawing/2014/main" id="{00000000-0008-0000-0100-000006030000}"/>
            </a:ext>
          </a:extLst>
        </xdr:cNvPr>
        <xdr:cNvSpPr txBox="1"/>
      </xdr:nvSpPr>
      <xdr:spPr>
        <a:xfrm>
          <a:off x="12611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82566</xdr:rowOff>
    </xdr:from>
    <xdr:ext cx="405111" cy="259045"/>
    <xdr:sp macro="" textlink="">
      <xdr:nvSpPr>
        <xdr:cNvPr id="775" name="n_1mainValue【児童館】&#10;有形固定資産減価償却率">
          <a:extLst>
            <a:ext uri="{FF2B5EF4-FFF2-40B4-BE49-F238E27FC236}">
              <a16:creationId xmlns:a16="http://schemas.microsoft.com/office/drawing/2014/main" id="{00000000-0008-0000-0100-000007030000}"/>
            </a:ext>
          </a:extLst>
        </xdr:cNvPr>
        <xdr:cNvSpPr txBox="1"/>
      </xdr:nvSpPr>
      <xdr:spPr>
        <a:xfrm>
          <a:off x="152660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7456</xdr:rowOff>
    </xdr:from>
    <xdr:ext cx="405111" cy="259045"/>
    <xdr:sp macro="" textlink="">
      <xdr:nvSpPr>
        <xdr:cNvPr id="776" name="n_2mainValue【児童館】&#10;有形固定資産減価償却率">
          <a:extLst>
            <a:ext uri="{FF2B5EF4-FFF2-40B4-BE49-F238E27FC236}">
              <a16:creationId xmlns:a16="http://schemas.microsoft.com/office/drawing/2014/main" id="{00000000-0008-0000-0100-000008030000}"/>
            </a:ext>
          </a:extLst>
        </xdr:cNvPr>
        <xdr:cNvSpPr txBox="1"/>
      </xdr:nvSpPr>
      <xdr:spPr>
        <a:xfrm>
          <a:off x="14389744" y="1338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103795</xdr:rowOff>
    </xdr:from>
    <xdr:ext cx="405111" cy="259045"/>
    <xdr:sp macro="" textlink="">
      <xdr:nvSpPr>
        <xdr:cNvPr id="777" name="n_3mainValue【児童館】&#10;有形固定資産減価償却率">
          <a:extLst>
            <a:ext uri="{FF2B5EF4-FFF2-40B4-BE49-F238E27FC236}">
              <a16:creationId xmlns:a16="http://schemas.microsoft.com/office/drawing/2014/main" id="{00000000-0008-0000-0100-000009030000}"/>
            </a:ext>
          </a:extLst>
        </xdr:cNvPr>
        <xdr:cNvSpPr txBox="1"/>
      </xdr:nvSpPr>
      <xdr:spPr>
        <a:xfrm>
          <a:off x="13500744" y="1330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28683</xdr:rowOff>
    </xdr:from>
    <xdr:ext cx="405111" cy="259045"/>
    <xdr:sp macro="" textlink="">
      <xdr:nvSpPr>
        <xdr:cNvPr id="778" name="n_4mainValue【児童館】&#10;有形固定資産減価償却率">
          <a:extLst>
            <a:ext uri="{FF2B5EF4-FFF2-40B4-BE49-F238E27FC236}">
              <a16:creationId xmlns:a16="http://schemas.microsoft.com/office/drawing/2014/main" id="{00000000-0008-0000-0100-00000A030000}"/>
            </a:ext>
          </a:extLst>
        </xdr:cNvPr>
        <xdr:cNvSpPr txBox="1"/>
      </xdr:nvSpPr>
      <xdr:spPr>
        <a:xfrm>
          <a:off x="12611744" y="132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a:extLst>
            <a:ext uri="{FF2B5EF4-FFF2-40B4-BE49-F238E27FC236}">
              <a16:creationId xmlns:a16="http://schemas.microsoft.com/office/drawing/2014/main" id="{00000000-0008-0000-0100-000023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70757</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flipV="1">
          <a:off x="22160864" y="13454743"/>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805" name="【児童館】&#10;一人当たり面積最小値テキスト">
          <a:extLst>
            <a:ext uri="{FF2B5EF4-FFF2-40B4-BE49-F238E27FC236}">
              <a16:creationId xmlns:a16="http://schemas.microsoft.com/office/drawing/2014/main" id="{00000000-0008-0000-0100-000025030000}"/>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07" name="【児童館】&#10;一人当たり面積最大値テキスト">
          <a:extLst>
            <a:ext uri="{FF2B5EF4-FFF2-40B4-BE49-F238E27FC236}">
              <a16:creationId xmlns:a16="http://schemas.microsoft.com/office/drawing/2014/main" id="{00000000-0008-0000-0100-000027030000}"/>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4734</xdr:rowOff>
    </xdr:from>
    <xdr:ext cx="469744" cy="259045"/>
    <xdr:sp macro="" textlink="">
      <xdr:nvSpPr>
        <xdr:cNvPr id="809" name="【児童館】&#10;一人当たり面積平均値テキスト">
          <a:extLst>
            <a:ext uri="{FF2B5EF4-FFF2-40B4-BE49-F238E27FC236}">
              <a16:creationId xmlns:a16="http://schemas.microsoft.com/office/drawing/2014/main" id="{00000000-0008-0000-0100-000029030000}"/>
            </a:ext>
          </a:extLst>
        </xdr:cNvPr>
        <xdr:cNvSpPr txBox="1"/>
      </xdr:nvSpPr>
      <xdr:spPr>
        <a:xfrm>
          <a:off x="22199600" y="1423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810" name="フローチャート: 判断 809">
          <a:extLst>
            <a:ext uri="{FF2B5EF4-FFF2-40B4-BE49-F238E27FC236}">
              <a16:creationId xmlns:a16="http://schemas.microsoft.com/office/drawing/2014/main" id="{00000000-0008-0000-0100-00002A030000}"/>
            </a:ext>
          </a:extLst>
        </xdr:cNvPr>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153307</xdr:rowOff>
    </xdr:from>
    <xdr:to>
      <xdr:col>112</xdr:col>
      <xdr:colOff>38100</xdr:colOff>
      <xdr:row>84</xdr:row>
      <xdr:rowOff>83457</xdr:rowOff>
    </xdr:to>
    <xdr:sp macro="" textlink="">
      <xdr:nvSpPr>
        <xdr:cNvPr id="811" name="フローチャート: 判断 810">
          <a:extLst>
            <a:ext uri="{FF2B5EF4-FFF2-40B4-BE49-F238E27FC236}">
              <a16:creationId xmlns:a16="http://schemas.microsoft.com/office/drawing/2014/main" id="{00000000-0008-0000-0100-00002B030000}"/>
            </a:ext>
          </a:extLst>
        </xdr:cNvPr>
        <xdr:cNvSpPr/>
      </xdr:nvSpPr>
      <xdr:spPr>
        <a:xfrm>
          <a:off x="212725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812" name="フローチャート: 判断 811">
          <a:extLst>
            <a:ext uri="{FF2B5EF4-FFF2-40B4-BE49-F238E27FC236}">
              <a16:creationId xmlns:a16="http://schemas.microsoft.com/office/drawing/2014/main" id="{00000000-0008-0000-0100-00002C030000}"/>
            </a:ext>
          </a:extLst>
        </xdr:cNvPr>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813" name="フローチャート: 判断 812">
          <a:extLst>
            <a:ext uri="{FF2B5EF4-FFF2-40B4-BE49-F238E27FC236}">
              <a16:creationId xmlns:a16="http://schemas.microsoft.com/office/drawing/2014/main" id="{00000000-0008-0000-0100-00002D030000}"/>
            </a:ext>
          </a:extLst>
        </xdr:cNvPr>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131536</xdr:rowOff>
    </xdr:from>
    <xdr:to>
      <xdr:col>98</xdr:col>
      <xdr:colOff>38100</xdr:colOff>
      <xdr:row>84</xdr:row>
      <xdr:rowOff>61686</xdr:rowOff>
    </xdr:to>
    <xdr:sp macro="" textlink="">
      <xdr:nvSpPr>
        <xdr:cNvPr id="814" name="フローチャート: 判断 813">
          <a:extLst>
            <a:ext uri="{FF2B5EF4-FFF2-40B4-BE49-F238E27FC236}">
              <a16:creationId xmlns:a16="http://schemas.microsoft.com/office/drawing/2014/main" id="{00000000-0008-0000-0100-00002E030000}"/>
            </a:ext>
          </a:extLst>
        </xdr:cNvPr>
        <xdr:cNvSpPr/>
      </xdr:nvSpPr>
      <xdr:spPr>
        <a:xfrm>
          <a:off x="18605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123371</xdr:rowOff>
    </xdr:from>
    <xdr:to>
      <xdr:col>116</xdr:col>
      <xdr:colOff>114300</xdr:colOff>
      <xdr:row>85</xdr:row>
      <xdr:rowOff>53521</xdr:rowOff>
    </xdr:to>
    <xdr:sp macro="" textlink="">
      <xdr:nvSpPr>
        <xdr:cNvPr id="820" name="楕円 819">
          <a:extLst>
            <a:ext uri="{FF2B5EF4-FFF2-40B4-BE49-F238E27FC236}">
              <a16:creationId xmlns:a16="http://schemas.microsoft.com/office/drawing/2014/main" id="{00000000-0008-0000-0100-000034030000}"/>
            </a:ext>
          </a:extLst>
        </xdr:cNvPr>
        <xdr:cNvSpPr/>
      </xdr:nvSpPr>
      <xdr:spPr>
        <a:xfrm>
          <a:off x="221107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101798</xdr:rowOff>
    </xdr:from>
    <xdr:ext cx="469744" cy="259045"/>
    <xdr:sp macro="" textlink="">
      <xdr:nvSpPr>
        <xdr:cNvPr id="821" name="【児童館】&#10;一人当たり面積該当値テキスト">
          <a:extLst>
            <a:ext uri="{FF2B5EF4-FFF2-40B4-BE49-F238E27FC236}">
              <a16:creationId xmlns:a16="http://schemas.microsoft.com/office/drawing/2014/main" id="{00000000-0008-0000-0100-000035030000}"/>
            </a:ext>
          </a:extLst>
        </xdr:cNvPr>
        <xdr:cNvSpPr txBox="1"/>
      </xdr:nvSpPr>
      <xdr:spPr>
        <a:xfrm>
          <a:off x="22199600" y="1450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123371</xdr:rowOff>
    </xdr:from>
    <xdr:to>
      <xdr:col>112</xdr:col>
      <xdr:colOff>38100</xdr:colOff>
      <xdr:row>85</xdr:row>
      <xdr:rowOff>53521</xdr:rowOff>
    </xdr:to>
    <xdr:sp macro="" textlink="">
      <xdr:nvSpPr>
        <xdr:cNvPr id="822" name="楕円 821">
          <a:extLst>
            <a:ext uri="{FF2B5EF4-FFF2-40B4-BE49-F238E27FC236}">
              <a16:creationId xmlns:a16="http://schemas.microsoft.com/office/drawing/2014/main" id="{00000000-0008-0000-0100-000036030000}"/>
            </a:ext>
          </a:extLst>
        </xdr:cNvPr>
        <xdr:cNvSpPr/>
      </xdr:nvSpPr>
      <xdr:spPr>
        <a:xfrm>
          <a:off x="21272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2721</xdr:rowOff>
    </xdr:from>
    <xdr:to>
      <xdr:col>116</xdr:col>
      <xdr:colOff>63500</xdr:colOff>
      <xdr:row>85</xdr:row>
      <xdr:rowOff>2721</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21323300" y="145759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123371</xdr:rowOff>
    </xdr:from>
    <xdr:to>
      <xdr:col>107</xdr:col>
      <xdr:colOff>101600</xdr:colOff>
      <xdr:row>85</xdr:row>
      <xdr:rowOff>53521</xdr:rowOff>
    </xdr:to>
    <xdr:sp macro="" textlink="">
      <xdr:nvSpPr>
        <xdr:cNvPr id="824" name="楕円 823">
          <a:extLst>
            <a:ext uri="{FF2B5EF4-FFF2-40B4-BE49-F238E27FC236}">
              <a16:creationId xmlns:a16="http://schemas.microsoft.com/office/drawing/2014/main" id="{00000000-0008-0000-0100-000038030000}"/>
            </a:ext>
          </a:extLst>
        </xdr:cNvPr>
        <xdr:cNvSpPr/>
      </xdr:nvSpPr>
      <xdr:spPr>
        <a:xfrm>
          <a:off x="20383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2721</xdr:rowOff>
    </xdr:from>
    <xdr:to>
      <xdr:col>111</xdr:col>
      <xdr:colOff>177800</xdr:colOff>
      <xdr:row>85</xdr:row>
      <xdr:rowOff>2721</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20434300" y="14575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826" name="楕円 825">
          <a:extLst>
            <a:ext uri="{FF2B5EF4-FFF2-40B4-BE49-F238E27FC236}">
              <a16:creationId xmlns:a16="http://schemas.microsoft.com/office/drawing/2014/main" id="{00000000-0008-0000-0100-00003A030000}"/>
            </a:ext>
          </a:extLst>
        </xdr:cNvPr>
        <xdr:cNvSpPr/>
      </xdr:nvSpPr>
      <xdr:spPr>
        <a:xfrm>
          <a:off x="19494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2721</xdr:rowOff>
    </xdr:from>
    <xdr:to>
      <xdr:col>107</xdr:col>
      <xdr:colOff>50800</xdr:colOff>
      <xdr:row>85</xdr:row>
      <xdr:rowOff>13607</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flipV="1">
          <a:off x="19545300" y="145759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145143</xdr:rowOff>
    </xdr:from>
    <xdr:to>
      <xdr:col>98</xdr:col>
      <xdr:colOff>38100</xdr:colOff>
      <xdr:row>85</xdr:row>
      <xdr:rowOff>75293</xdr:rowOff>
    </xdr:to>
    <xdr:sp macro="" textlink="">
      <xdr:nvSpPr>
        <xdr:cNvPr id="828" name="楕円 827">
          <a:extLst>
            <a:ext uri="{FF2B5EF4-FFF2-40B4-BE49-F238E27FC236}">
              <a16:creationId xmlns:a16="http://schemas.microsoft.com/office/drawing/2014/main" id="{00000000-0008-0000-0100-00003C030000}"/>
            </a:ext>
          </a:extLst>
        </xdr:cNvPr>
        <xdr:cNvSpPr/>
      </xdr:nvSpPr>
      <xdr:spPr>
        <a:xfrm>
          <a:off x="18605500" y="1454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13607</xdr:rowOff>
    </xdr:from>
    <xdr:to>
      <xdr:col>102</xdr:col>
      <xdr:colOff>114300</xdr:colOff>
      <xdr:row>85</xdr:row>
      <xdr:rowOff>24493</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flipV="1">
          <a:off x="18656300" y="145868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99984</xdr:rowOff>
    </xdr:from>
    <xdr:ext cx="469744" cy="259045"/>
    <xdr:sp macro="" textlink="">
      <xdr:nvSpPr>
        <xdr:cNvPr id="830" name="n_1aveValue【児童館】&#10;一人当たり面積">
          <a:extLst>
            <a:ext uri="{FF2B5EF4-FFF2-40B4-BE49-F238E27FC236}">
              <a16:creationId xmlns:a16="http://schemas.microsoft.com/office/drawing/2014/main" id="{00000000-0008-0000-0100-00003E030000}"/>
            </a:ext>
          </a:extLst>
        </xdr:cNvPr>
        <xdr:cNvSpPr txBox="1"/>
      </xdr:nvSpPr>
      <xdr:spPr>
        <a:xfrm>
          <a:off x="21075727" y="141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56441</xdr:rowOff>
    </xdr:from>
    <xdr:ext cx="469744" cy="259045"/>
    <xdr:sp macro="" textlink="">
      <xdr:nvSpPr>
        <xdr:cNvPr id="831" name="n_2aveValue【児童館】&#10;一人当たり面積">
          <a:extLst>
            <a:ext uri="{FF2B5EF4-FFF2-40B4-BE49-F238E27FC236}">
              <a16:creationId xmlns:a16="http://schemas.microsoft.com/office/drawing/2014/main" id="{00000000-0008-0000-0100-00003F030000}"/>
            </a:ext>
          </a:extLst>
        </xdr:cNvPr>
        <xdr:cNvSpPr txBox="1"/>
      </xdr:nvSpPr>
      <xdr:spPr>
        <a:xfrm>
          <a:off x="20199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832" name="n_3aveValue【児童館】&#10;一人当たり面積">
          <a:extLst>
            <a:ext uri="{FF2B5EF4-FFF2-40B4-BE49-F238E27FC236}">
              <a16:creationId xmlns:a16="http://schemas.microsoft.com/office/drawing/2014/main" id="{00000000-0008-0000-0100-000040030000}"/>
            </a:ext>
          </a:extLst>
        </xdr:cNvPr>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78213</xdr:rowOff>
    </xdr:from>
    <xdr:ext cx="469744" cy="259045"/>
    <xdr:sp macro="" textlink="">
      <xdr:nvSpPr>
        <xdr:cNvPr id="833" name="n_4aveValue【児童館】&#10;一人当たり面積">
          <a:extLst>
            <a:ext uri="{FF2B5EF4-FFF2-40B4-BE49-F238E27FC236}">
              <a16:creationId xmlns:a16="http://schemas.microsoft.com/office/drawing/2014/main" id="{00000000-0008-0000-0100-000041030000}"/>
            </a:ext>
          </a:extLst>
        </xdr:cNvPr>
        <xdr:cNvSpPr txBox="1"/>
      </xdr:nvSpPr>
      <xdr:spPr>
        <a:xfrm>
          <a:off x="18421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44648</xdr:rowOff>
    </xdr:from>
    <xdr:ext cx="469744" cy="259045"/>
    <xdr:sp macro="" textlink="">
      <xdr:nvSpPr>
        <xdr:cNvPr id="834" name="n_1mainValue【児童館】&#10;一人当たり面積">
          <a:extLst>
            <a:ext uri="{FF2B5EF4-FFF2-40B4-BE49-F238E27FC236}">
              <a16:creationId xmlns:a16="http://schemas.microsoft.com/office/drawing/2014/main" id="{00000000-0008-0000-0100-000042030000}"/>
            </a:ext>
          </a:extLst>
        </xdr:cNvPr>
        <xdr:cNvSpPr txBox="1"/>
      </xdr:nvSpPr>
      <xdr:spPr>
        <a:xfrm>
          <a:off x="210757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835" name="n_2mainValue【児童館】&#10;一人当たり面積">
          <a:extLst>
            <a:ext uri="{FF2B5EF4-FFF2-40B4-BE49-F238E27FC236}">
              <a16:creationId xmlns:a16="http://schemas.microsoft.com/office/drawing/2014/main" id="{00000000-0008-0000-0100-000043030000}"/>
            </a:ext>
          </a:extLst>
        </xdr:cNvPr>
        <xdr:cNvSpPr txBox="1"/>
      </xdr:nvSpPr>
      <xdr:spPr>
        <a:xfrm>
          <a:off x="20199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836" name="n_3mainValue【児童館】&#10;一人当たり面積">
          <a:extLst>
            <a:ext uri="{FF2B5EF4-FFF2-40B4-BE49-F238E27FC236}">
              <a16:creationId xmlns:a16="http://schemas.microsoft.com/office/drawing/2014/main" id="{00000000-0008-0000-0100-000044030000}"/>
            </a:ext>
          </a:extLst>
        </xdr:cNvPr>
        <xdr:cNvSpPr txBox="1"/>
      </xdr:nvSpPr>
      <xdr:spPr>
        <a:xfrm>
          <a:off x="19310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66420</xdr:rowOff>
    </xdr:from>
    <xdr:ext cx="469744" cy="259045"/>
    <xdr:sp macro="" textlink="">
      <xdr:nvSpPr>
        <xdr:cNvPr id="837" name="n_4mainValue【児童館】&#10;一人当たり面積">
          <a:extLst>
            <a:ext uri="{FF2B5EF4-FFF2-40B4-BE49-F238E27FC236}">
              <a16:creationId xmlns:a16="http://schemas.microsoft.com/office/drawing/2014/main" id="{00000000-0008-0000-0100-000045030000}"/>
            </a:ext>
          </a:extLst>
        </xdr:cNvPr>
        <xdr:cNvSpPr txBox="1"/>
      </xdr:nvSpPr>
      <xdr:spPr>
        <a:xfrm>
          <a:off x="18421427" y="1463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00000000-0008-0000-0100-00004D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a:extLst>
            <a:ext uri="{FF2B5EF4-FFF2-40B4-BE49-F238E27FC236}">
              <a16:creationId xmlns:a16="http://schemas.microsoft.com/office/drawing/2014/main" id="{00000000-0008-0000-0100-000059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00000000-0008-0000-0100-00005B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a:extLst>
            <a:ext uri="{FF2B5EF4-FFF2-40B4-BE49-F238E27FC236}">
              <a16:creationId xmlns:a16="http://schemas.microsoft.com/office/drawing/2014/main" id="{00000000-0008-0000-0100-00005C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1" name="直線コネクタ 860">
          <a:extLst>
            <a:ext uri="{FF2B5EF4-FFF2-40B4-BE49-F238E27FC236}">
              <a16:creationId xmlns:a16="http://schemas.microsoft.com/office/drawing/2014/main" id="{00000000-0008-0000-0100-00005D03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2" name="【公民館】&#10;有形固定資産減価償却率最小値テキスト">
          <a:extLst>
            <a:ext uri="{FF2B5EF4-FFF2-40B4-BE49-F238E27FC236}">
              <a16:creationId xmlns:a16="http://schemas.microsoft.com/office/drawing/2014/main" id="{00000000-0008-0000-0100-00005E03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3" name="直線コネクタ 862">
          <a:extLst>
            <a:ext uri="{FF2B5EF4-FFF2-40B4-BE49-F238E27FC236}">
              <a16:creationId xmlns:a16="http://schemas.microsoft.com/office/drawing/2014/main" id="{00000000-0008-0000-0100-00005F03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4" name="【公民館】&#10;有形固定資産減価償却率最大値テキスト">
          <a:extLst>
            <a:ext uri="{FF2B5EF4-FFF2-40B4-BE49-F238E27FC236}">
              <a16:creationId xmlns:a16="http://schemas.microsoft.com/office/drawing/2014/main" id="{00000000-0008-0000-0100-00006003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5" name="直線コネクタ 864">
          <a:extLst>
            <a:ext uri="{FF2B5EF4-FFF2-40B4-BE49-F238E27FC236}">
              <a16:creationId xmlns:a16="http://schemas.microsoft.com/office/drawing/2014/main" id="{00000000-0008-0000-0100-00006103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866" name="【公民館】&#10;有形固定資産減価償却率平均値テキスト">
          <a:extLst>
            <a:ext uri="{FF2B5EF4-FFF2-40B4-BE49-F238E27FC236}">
              <a16:creationId xmlns:a16="http://schemas.microsoft.com/office/drawing/2014/main" id="{00000000-0008-0000-0100-000062030000}"/>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867" name="フローチャート: 判断 866">
          <a:extLst>
            <a:ext uri="{FF2B5EF4-FFF2-40B4-BE49-F238E27FC236}">
              <a16:creationId xmlns:a16="http://schemas.microsoft.com/office/drawing/2014/main" id="{00000000-0008-0000-0100-000063030000}"/>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868" name="フローチャート: 判断 867">
          <a:extLst>
            <a:ext uri="{FF2B5EF4-FFF2-40B4-BE49-F238E27FC236}">
              <a16:creationId xmlns:a16="http://schemas.microsoft.com/office/drawing/2014/main" id="{00000000-0008-0000-0100-000064030000}"/>
            </a:ext>
          </a:extLst>
        </xdr:cNvPr>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869" name="フローチャート: 判断 868">
          <a:extLst>
            <a:ext uri="{FF2B5EF4-FFF2-40B4-BE49-F238E27FC236}">
              <a16:creationId xmlns:a16="http://schemas.microsoft.com/office/drawing/2014/main" id="{00000000-0008-0000-0100-000065030000}"/>
            </a:ext>
          </a:extLst>
        </xdr:cNvPr>
        <xdr:cNvSpPr/>
      </xdr:nvSpPr>
      <xdr:spPr>
        <a:xfrm>
          <a:off x="14541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870" name="フローチャート: 判断 869">
          <a:extLst>
            <a:ext uri="{FF2B5EF4-FFF2-40B4-BE49-F238E27FC236}">
              <a16:creationId xmlns:a16="http://schemas.microsoft.com/office/drawing/2014/main" id="{00000000-0008-0000-0100-000066030000}"/>
            </a:ext>
          </a:extLst>
        </xdr:cNvPr>
        <xdr:cNvSpPr/>
      </xdr:nvSpPr>
      <xdr:spPr>
        <a:xfrm>
          <a:off x="13652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871" name="フローチャート: 判断 870">
          <a:extLst>
            <a:ext uri="{FF2B5EF4-FFF2-40B4-BE49-F238E27FC236}">
              <a16:creationId xmlns:a16="http://schemas.microsoft.com/office/drawing/2014/main" id="{00000000-0008-0000-0100-000067030000}"/>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25400</xdr:rowOff>
    </xdr:from>
    <xdr:to>
      <xdr:col>85</xdr:col>
      <xdr:colOff>177800</xdr:colOff>
      <xdr:row>106</xdr:row>
      <xdr:rowOff>127000</xdr:rowOff>
    </xdr:to>
    <xdr:sp macro="" textlink="">
      <xdr:nvSpPr>
        <xdr:cNvPr id="877" name="楕円 876">
          <a:extLst>
            <a:ext uri="{FF2B5EF4-FFF2-40B4-BE49-F238E27FC236}">
              <a16:creationId xmlns:a16="http://schemas.microsoft.com/office/drawing/2014/main" id="{00000000-0008-0000-0100-00006D030000}"/>
            </a:ext>
          </a:extLst>
        </xdr:cNvPr>
        <xdr:cNvSpPr/>
      </xdr:nvSpPr>
      <xdr:spPr>
        <a:xfrm>
          <a:off x="16268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3827</xdr:rowOff>
    </xdr:from>
    <xdr:ext cx="405111" cy="259045"/>
    <xdr:sp macro="" textlink="">
      <xdr:nvSpPr>
        <xdr:cNvPr id="878" name="【公民館】&#10;有形固定資産減価償却率該当値テキスト">
          <a:extLst>
            <a:ext uri="{FF2B5EF4-FFF2-40B4-BE49-F238E27FC236}">
              <a16:creationId xmlns:a16="http://schemas.microsoft.com/office/drawing/2014/main" id="{00000000-0008-0000-0100-00006E030000}"/>
            </a:ext>
          </a:extLst>
        </xdr:cNvPr>
        <xdr:cNvSpPr txBox="1"/>
      </xdr:nvSpPr>
      <xdr:spPr>
        <a:xfrm>
          <a:off x="16357600"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2539</xdr:rowOff>
    </xdr:from>
    <xdr:to>
      <xdr:col>81</xdr:col>
      <xdr:colOff>101600</xdr:colOff>
      <xdr:row>106</xdr:row>
      <xdr:rowOff>104139</xdr:rowOff>
    </xdr:to>
    <xdr:sp macro="" textlink="">
      <xdr:nvSpPr>
        <xdr:cNvPr id="879" name="楕円 878">
          <a:extLst>
            <a:ext uri="{FF2B5EF4-FFF2-40B4-BE49-F238E27FC236}">
              <a16:creationId xmlns:a16="http://schemas.microsoft.com/office/drawing/2014/main" id="{00000000-0008-0000-0100-00006F030000}"/>
            </a:ext>
          </a:extLst>
        </xdr:cNvPr>
        <xdr:cNvSpPr/>
      </xdr:nvSpPr>
      <xdr:spPr>
        <a:xfrm>
          <a:off x="15430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53339</xdr:rowOff>
    </xdr:from>
    <xdr:to>
      <xdr:col>85</xdr:col>
      <xdr:colOff>127000</xdr:colOff>
      <xdr:row>106</xdr:row>
      <xdr:rowOff>76200</xdr:rowOff>
    </xdr:to>
    <xdr:cxnSp macro="">
      <xdr:nvCxnSpPr>
        <xdr:cNvPr id="880" name="直線コネクタ 879">
          <a:extLst>
            <a:ext uri="{FF2B5EF4-FFF2-40B4-BE49-F238E27FC236}">
              <a16:creationId xmlns:a16="http://schemas.microsoft.com/office/drawing/2014/main" id="{00000000-0008-0000-0100-000070030000}"/>
            </a:ext>
          </a:extLst>
        </xdr:cNvPr>
        <xdr:cNvCxnSpPr/>
      </xdr:nvCxnSpPr>
      <xdr:spPr>
        <a:xfrm>
          <a:off x="15481300" y="182270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149861</xdr:rowOff>
    </xdr:from>
    <xdr:to>
      <xdr:col>76</xdr:col>
      <xdr:colOff>165100</xdr:colOff>
      <xdr:row>106</xdr:row>
      <xdr:rowOff>80011</xdr:rowOff>
    </xdr:to>
    <xdr:sp macro="" textlink="">
      <xdr:nvSpPr>
        <xdr:cNvPr id="881" name="楕円 880">
          <a:extLst>
            <a:ext uri="{FF2B5EF4-FFF2-40B4-BE49-F238E27FC236}">
              <a16:creationId xmlns:a16="http://schemas.microsoft.com/office/drawing/2014/main" id="{00000000-0008-0000-0100-000071030000}"/>
            </a:ext>
          </a:extLst>
        </xdr:cNvPr>
        <xdr:cNvSpPr/>
      </xdr:nvSpPr>
      <xdr:spPr>
        <a:xfrm>
          <a:off x="14541500" y="1815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29211</xdr:rowOff>
    </xdr:from>
    <xdr:to>
      <xdr:col>81</xdr:col>
      <xdr:colOff>50800</xdr:colOff>
      <xdr:row>106</xdr:row>
      <xdr:rowOff>53339</xdr:rowOff>
    </xdr:to>
    <xdr:cxnSp macro="">
      <xdr:nvCxnSpPr>
        <xdr:cNvPr id="882" name="直線コネクタ 881">
          <a:extLst>
            <a:ext uri="{FF2B5EF4-FFF2-40B4-BE49-F238E27FC236}">
              <a16:creationId xmlns:a16="http://schemas.microsoft.com/office/drawing/2014/main" id="{00000000-0008-0000-0100-000072030000}"/>
            </a:ext>
          </a:extLst>
        </xdr:cNvPr>
        <xdr:cNvCxnSpPr/>
      </xdr:nvCxnSpPr>
      <xdr:spPr>
        <a:xfrm>
          <a:off x="14592300" y="182029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127000</xdr:rowOff>
    </xdr:from>
    <xdr:to>
      <xdr:col>72</xdr:col>
      <xdr:colOff>38100</xdr:colOff>
      <xdr:row>106</xdr:row>
      <xdr:rowOff>57150</xdr:rowOff>
    </xdr:to>
    <xdr:sp macro="" textlink="">
      <xdr:nvSpPr>
        <xdr:cNvPr id="883" name="楕円 882">
          <a:extLst>
            <a:ext uri="{FF2B5EF4-FFF2-40B4-BE49-F238E27FC236}">
              <a16:creationId xmlns:a16="http://schemas.microsoft.com/office/drawing/2014/main" id="{00000000-0008-0000-0100-000073030000}"/>
            </a:ext>
          </a:extLst>
        </xdr:cNvPr>
        <xdr:cNvSpPr/>
      </xdr:nvSpPr>
      <xdr:spPr>
        <a:xfrm>
          <a:off x="13652500" y="1812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6350</xdr:rowOff>
    </xdr:from>
    <xdr:to>
      <xdr:col>76</xdr:col>
      <xdr:colOff>114300</xdr:colOff>
      <xdr:row>106</xdr:row>
      <xdr:rowOff>29211</xdr:rowOff>
    </xdr:to>
    <xdr:cxnSp macro="">
      <xdr:nvCxnSpPr>
        <xdr:cNvPr id="884" name="直線コネクタ 883">
          <a:extLst>
            <a:ext uri="{FF2B5EF4-FFF2-40B4-BE49-F238E27FC236}">
              <a16:creationId xmlns:a16="http://schemas.microsoft.com/office/drawing/2014/main" id="{00000000-0008-0000-0100-000074030000}"/>
            </a:ext>
          </a:extLst>
        </xdr:cNvPr>
        <xdr:cNvCxnSpPr/>
      </xdr:nvCxnSpPr>
      <xdr:spPr>
        <a:xfrm>
          <a:off x="13703300" y="181800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102870</xdr:rowOff>
    </xdr:from>
    <xdr:to>
      <xdr:col>67</xdr:col>
      <xdr:colOff>101600</xdr:colOff>
      <xdr:row>106</xdr:row>
      <xdr:rowOff>33020</xdr:rowOff>
    </xdr:to>
    <xdr:sp macro="" textlink="">
      <xdr:nvSpPr>
        <xdr:cNvPr id="885" name="楕円 884">
          <a:extLst>
            <a:ext uri="{FF2B5EF4-FFF2-40B4-BE49-F238E27FC236}">
              <a16:creationId xmlns:a16="http://schemas.microsoft.com/office/drawing/2014/main" id="{00000000-0008-0000-0100-000075030000}"/>
            </a:ext>
          </a:extLst>
        </xdr:cNvPr>
        <xdr:cNvSpPr/>
      </xdr:nvSpPr>
      <xdr:spPr>
        <a:xfrm>
          <a:off x="12763500" y="1810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153670</xdr:rowOff>
    </xdr:from>
    <xdr:to>
      <xdr:col>71</xdr:col>
      <xdr:colOff>177800</xdr:colOff>
      <xdr:row>106</xdr:row>
      <xdr:rowOff>6350</xdr:rowOff>
    </xdr:to>
    <xdr:cxnSp macro="">
      <xdr:nvCxnSpPr>
        <xdr:cNvPr id="886" name="直線コネクタ 885">
          <a:extLst>
            <a:ext uri="{FF2B5EF4-FFF2-40B4-BE49-F238E27FC236}">
              <a16:creationId xmlns:a16="http://schemas.microsoft.com/office/drawing/2014/main" id="{00000000-0008-0000-0100-000076030000}"/>
            </a:ext>
          </a:extLst>
        </xdr:cNvPr>
        <xdr:cNvCxnSpPr/>
      </xdr:nvCxnSpPr>
      <xdr:spPr>
        <a:xfrm>
          <a:off x="12814300" y="181559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153688</xdr:rowOff>
    </xdr:from>
    <xdr:ext cx="405111" cy="259045"/>
    <xdr:sp macro="" textlink="">
      <xdr:nvSpPr>
        <xdr:cNvPr id="887" name="n_1aveValue【公民館】&#10;有形固定資産減価償却率">
          <a:extLst>
            <a:ext uri="{FF2B5EF4-FFF2-40B4-BE49-F238E27FC236}">
              <a16:creationId xmlns:a16="http://schemas.microsoft.com/office/drawing/2014/main" id="{00000000-0008-0000-0100-000077030000}"/>
            </a:ext>
          </a:extLst>
        </xdr:cNvPr>
        <xdr:cNvSpPr txBox="1"/>
      </xdr:nvSpPr>
      <xdr:spPr>
        <a:xfrm>
          <a:off x="152660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134638</xdr:rowOff>
    </xdr:from>
    <xdr:ext cx="405111" cy="259045"/>
    <xdr:sp macro="" textlink="">
      <xdr:nvSpPr>
        <xdr:cNvPr id="888" name="n_2aveValue【公民館】&#10;有形固定資産減価償却率">
          <a:extLst>
            <a:ext uri="{FF2B5EF4-FFF2-40B4-BE49-F238E27FC236}">
              <a16:creationId xmlns:a16="http://schemas.microsoft.com/office/drawing/2014/main" id="{00000000-0008-0000-0100-000078030000}"/>
            </a:ext>
          </a:extLst>
        </xdr:cNvPr>
        <xdr:cNvSpPr txBox="1"/>
      </xdr:nvSpPr>
      <xdr:spPr>
        <a:xfrm>
          <a:off x="143897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149877</xdr:rowOff>
    </xdr:from>
    <xdr:ext cx="405111" cy="259045"/>
    <xdr:sp macro="" textlink="">
      <xdr:nvSpPr>
        <xdr:cNvPr id="889" name="n_3aveValue【公民館】&#10;有形固定資産減価償却率">
          <a:extLst>
            <a:ext uri="{FF2B5EF4-FFF2-40B4-BE49-F238E27FC236}">
              <a16:creationId xmlns:a16="http://schemas.microsoft.com/office/drawing/2014/main" id="{00000000-0008-0000-0100-000079030000}"/>
            </a:ext>
          </a:extLst>
        </xdr:cNvPr>
        <xdr:cNvSpPr txBox="1"/>
      </xdr:nvSpPr>
      <xdr:spPr>
        <a:xfrm>
          <a:off x="13500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890" name="n_4aveValue【公民館】&#10;有形固定資産減価償却率">
          <a:extLst>
            <a:ext uri="{FF2B5EF4-FFF2-40B4-BE49-F238E27FC236}">
              <a16:creationId xmlns:a16="http://schemas.microsoft.com/office/drawing/2014/main" id="{00000000-0008-0000-0100-00007A030000}"/>
            </a:ext>
          </a:extLst>
        </xdr:cNvPr>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95266</xdr:rowOff>
    </xdr:from>
    <xdr:ext cx="405111" cy="259045"/>
    <xdr:sp macro="" textlink="">
      <xdr:nvSpPr>
        <xdr:cNvPr id="891" name="n_1mainValue【公民館】&#10;有形固定資産減価償却率">
          <a:extLst>
            <a:ext uri="{FF2B5EF4-FFF2-40B4-BE49-F238E27FC236}">
              <a16:creationId xmlns:a16="http://schemas.microsoft.com/office/drawing/2014/main" id="{00000000-0008-0000-0100-00007B030000}"/>
            </a:ext>
          </a:extLst>
        </xdr:cNvPr>
        <xdr:cNvSpPr txBox="1"/>
      </xdr:nvSpPr>
      <xdr:spPr>
        <a:xfrm>
          <a:off x="152660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71138</xdr:rowOff>
    </xdr:from>
    <xdr:ext cx="405111" cy="259045"/>
    <xdr:sp macro="" textlink="">
      <xdr:nvSpPr>
        <xdr:cNvPr id="892" name="n_2mainValue【公民館】&#10;有形固定資産減価償却率">
          <a:extLst>
            <a:ext uri="{FF2B5EF4-FFF2-40B4-BE49-F238E27FC236}">
              <a16:creationId xmlns:a16="http://schemas.microsoft.com/office/drawing/2014/main" id="{00000000-0008-0000-0100-00007C030000}"/>
            </a:ext>
          </a:extLst>
        </xdr:cNvPr>
        <xdr:cNvSpPr txBox="1"/>
      </xdr:nvSpPr>
      <xdr:spPr>
        <a:xfrm>
          <a:off x="14389744" y="18244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48277</xdr:rowOff>
    </xdr:from>
    <xdr:ext cx="405111" cy="259045"/>
    <xdr:sp macro="" textlink="">
      <xdr:nvSpPr>
        <xdr:cNvPr id="893" name="n_3mainValue【公民館】&#10;有形固定資産減価償却率">
          <a:extLst>
            <a:ext uri="{FF2B5EF4-FFF2-40B4-BE49-F238E27FC236}">
              <a16:creationId xmlns:a16="http://schemas.microsoft.com/office/drawing/2014/main" id="{00000000-0008-0000-0100-00007D030000}"/>
            </a:ext>
          </a:extLst>
        </xdr:cNvPr>
        <xdr:cNvSpPr txBox="1"/>
      </xdr:nvSpPr>
      <xdr:spPr>
        <a:xfrm>
          <a:off x="13500744" y="1822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24147</xdr:rowOff>
    </xdr:from>
    <xdr:ext cx="405111" cy="259045"/>
    <xdr:sp macro="" textlink="">
      <xdr:nvSpPr>
        <xdr:cNvPr id="894" name="n_4mainValue【公民館】&#10;有形固定資産減価償却率">
          <a:extLst>
            <a:ext uri="{FF2B5EF4-FFF2-40B4-BE49-F238E27FC236}">
              <a16:creationId xmlns:a16="http://schemas.microsoft.com/office/drawing/2014/main" id="{00000000-0008-0000-0100-00007E030000}"/>
            </a:ext>
          </a:extLst>
        </xdr:cNvPr>
        <xdr:cNvSpPr txBox="1"/>
      </xdr:nvSpPr>
      <xdr:spPr>
        <a:xfrm>
          <a:off x="12611744" y="181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00000000-0008-0000-0100-00007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00000000-0008-0000-0100-00008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00000000-0008-0000-0100-00008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00000000-0008-0000-0100-00008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00000000-0008-0000-0100-00008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100-00008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100-00008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00000000-0008-0000-0100-00008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00000000-0008-0000-0100-00008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a:extLst>
            <a:ext uri="{FF2B5EF4-FFF2-40B4-BE49-F238E27FC236}">
              <a16:creationId xmlns:a16="http://schemas.microsoft.com/office/drawing/2014/main" id="{00000000-0008-0000-0100-000089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a:extLst>
            <a:ext uri="{FF2B5EF4-FFF2-40B4-BE49-F238E27FC236}">
              <a16:creationId xmlns:a16="http://schemas.microsoft.com/office/drawing/2014/main" id="{00000000-0008-0000-0100-00008B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a:extLst>
            <a:ext uri="{FF2B5EF4-FFF2-40B4-BE49-F238E27FC236}">
              <a16:creationId xmlns:a16="http://schemas.microsoft.com/office/drawing/2014/main" id="{00000000-0008-0000-0100-00008D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a:extLst>
            <a:ext uri="{FF2B5EF4-FFF2-40B4-BE49-F238E27FC236}">
              <a16:creationId xmlns:a16="http://schemas.microsoft.com/office/drawing/2014/main" id="{00000000-0008-0000-0100-00008F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a:extLst>
            <a:ext uri="{FF2B5EF4-FFF2-40B4-BE49-F238E27FC236}">
              <a16:creationId xmlns:a16="http://schemas.microsoft.com/office/drawing/2014/main" id="{00000000-0008-0000-0100-000091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00000000-0008-0000-0100-00009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a:extLst>
            <a:ext uri="{FF2B5EF4-FFF2-40B4-BE49-F238E27FC236}">
              <a16:creationId xmlns:a16="http://schemas.microsoft.com/office/drawing/2014/main" id="{00000000-0008-0000-0100-00009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918" name="直線コネクタ 917">
          <a:extLst>
            <a:ext uri="{FF2B5EF4-FFF2-40B4-BE49-F238E27FC236}">
              <a16:creationId xmlns:a16="http://schemas.microsoft.com/office/drawing/2014/main" id="{00000000-0008-0000-0100-000096030000}"/>
            </a:ext>
          </a:extLst>
        </xdr:cNvPr>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919" name="【公民館】&#10;一人当たり面積最小値テキスト">
          <a:extLst>
            <a:ext uri="{FF2B5EF4-FFF2-40B4-BE49-F238E27FC236}">
              <a16:creationId xmlns:a16="http://schemas.microsoft.com/office/drawing/2014/main" id="{00000000-0008-0000-0100-00009703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920" name="直線コネクタ 919">
          <a:extLst>
            <a:ext uri="{FF2B5EF4-FFF2-40B4-BE49-F238E27FC236}">
              <a16:creationId xmlns:a16="http://schemas.microsoft.com/office/drawing/2014/main" id="{00000000-0008-0000-0100-00009803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921" name="【公民館】&#10;一人当たり面積最大値テキスト">
          <a:extLst>
            <a:ext uri="{FF2B5EF4-FFF2-40B4-BE49-F238E27FC236}">
              <a16:creationId xmlns:a16="http://schemas.microsoft.com/office/drawing/2014/main" id="{00000000-0008-0000-0100-000099030000}"/>
            </a:ext>
          </a:extLst>
        </xdr:cNvPr>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922" name="直線コネクタ 921">
          <a:extLst>
            <a:ext uri="{FF2B5EF4-FFF2-40B4-BE49-F238E27FC236}">
              <a16:creationId xmlns:a16="http://schemas.microsoft.com/office/drawing/2014/main" id="{00000000-0008-0000-0100-00009A030000}"/>
            </a:ext>
          </a:extLst>
        </xdr:cNvPr>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144797</xdr:rowOff>
    </xdr:from>
    <xdr:ext cx="469744" cy="259045"/>
    <xdr:sp macro="" textlink="">
      <xdr:nvSpPr>
        <xdr:cNvPr id="923" name="【公民館】&#10;一人当たり面積平均値テキスト">
          <a:extLst>
            <a:ext uri="{FF2B5EF4-FFF2-40B4-BE49-F238E27FC236}">
              <a16:creationId xmlns:a16="http://schemas.microsoft.com/office/drawing/2014/main" id="{00000000-0008-0000-0100-00009B030000}"/>
            </a:ext>
          </a:extLst>
        </xdr:cNvPr>
        <xdr:cNvSpPr txBox="1"/>
      </xdr:nvSpPr>
      <xdr:spPr>
        <a:xfrm>
          <a:off x="221996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924" name="フローチャート: 判断 923">
          <a:extLst>
            <a:ext uri="{FF2B5EF4-FFF2-40B4-BE49-F238E27FC236}">
              <a16:creationId xmlns:a16="http://schemas.microsoft.com/office/drawing/2014/main" id="{00000000-0008-0000-0100-00009C030000}"/>
            </a:ext>
          </a:extLst>
        </xdr:cNvPr>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925" name="フローチャート: 判断 924">
          <a:extLst>
            <a:ext uri="{FF2B5EF4-FFF2-40B4-BE49-F238E27FC236}">
              <a16:creationId xmlns:a16="http://schemas.microsoft.com/office/drawing/2014/main" id="{00000000-0008-0000-0100-00009D030000}"/>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926" name="フローチャート: 判断 925">
          <a:extLst>
            <a:ext uri="{FF2B5EF4-FFF2-40B4-BE49-F238E27FC236}">
              <a16:creationId xmlns:a16="http://schemas.microsoft.com/office/drawing/2014/main" id="{00000000-0008-0000-0100-00009E030000}"/>
            </a:ext>
          </a:extLst>
        </xdr:cNvPr>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927" name="フローチャート: 判断 926">
          <a:extLst>
            <a:ext uri="{FF2B5EF4-FFF2-40B4-BE49-F238E27FC236}">
              <a16:creationId xmlns:a16="http://schemas.microsoft.com/office/drawing/2014/main" id="{00000000-0008-0000-0100-00009F030000}"/>
            </a:ext>
          </a:extLst>
        </xdr:cNvPr>
        <xdr:cNvSpPr/>
      </xdr:nvSpPr>
      <xdr:spPr>
        <a:xfrm>
          <a:off x="19494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928" name="フローチャート: 判断 927">
          <a:extLst>
            <a:ext uri="{FF2B5EF4-FFF2-40B4-BE49-F238E27FC236}">
              <a16:creationId xmlns:a16="http://schemas.microsoft.com/office/drawing/2014/main" id="{00000000-0008-0000-0100-0000A0030000}"/>
            </a:ext>
          </a:extLst>
        </xdr:cNvPr>
        <xdr:cNvSpPr/>
      </xdr:nvSpPr>
      <xdr:spPr>
        <a:xfrm>
          <a:off x="18605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133350</xdr:rowOff>
    </xdr:from>
    <xdr:to>
      <xdr:col>116</xdr:col>
      <xdr:colOff>114300</xdr:colOff>
      <xdr:row>107</xdr:row>
      <xdr:rowOff>63500</xdr:rowOff>
    </xdr:to>
    <xdr:sp macro="" textlink="">
      <xdr:nvSpPr>
        <xdr:cNvPr id="934" name="楕円 933">
          <a:extLst>
            <a:ext uri="{FF2B5EF4-FFF2-40B4-BE49-F238E27FC236}">
              <a16:creationId xmlns:a16="http://schemas.microsoft.com/office/drawing/2014/main" id="{00000000-0008-0000-0100-0000A6030000}"/>
            </a:ext>
          </a:extLst>
        </xdr:cNvPr>
        <xdr:cNvSpPr/>
      </xdr:nvSpPr>
      <xdr:spPr>
        <a:xfrm>
          <a:off x="22110700" y="183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111777</xdr:rowOff>
    </xdr:from>
    <xdr:ext cx="469744" cy="259045"/>
    <xdr:sp macro="" textlink="">
      <xdr:nvSpPr>
        <xdr:cNvPr id="935" name="【公民館】&#10;一人当たり面積該当値テキスト">
          <a:extLst>
            <a:ext uri="{FF2B5EF4-FFF2-40B4-BE49-F238E27FC236}">
              <a16:creationId xmlns:a16="http://schemas.microsoft.com/office/drawing/2014/main" id="{00000000-0008-0000-0100-0000A7030000}"/>
            </a:ext>
          </a:extLst>
        </xdr:cNvPr>
        <xdr:cNvSpPr txBox="1"/>
      </xdr:nvSpPr>
      <xdr:spPr>
        <a:xfrm>
          <a:off x="22199600" y="182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137161</xdr:rowOff>
    </xdr:from>
    <xdr:to>
      <xdr:col>112</xdr:col>
      <xdr:colOff>38100</xdr:colOff>
      <xdr:row>107</xdr:row>
      <xdr:rowOff>67311</xdr:rowOff>
    </xdr:to>
    <xdr:sp macro="" textlink="">
      <xdr:nvSpPr>
        <xdr:cNvPr id="936" name="楕円 935">
          <a:extLst>
            <a:ext uri="{FF2B5EF4-FFF2-40B4-BE49-F238E27FC236}">
              <a16:creationId xmlns:a16="http://schemas.microsoft.com/office/drawing/2014/main" id="{00000000-0008-0000-0100-0000A8030000}"/>
            </a:ext>
          </a:extLst>
        </xdr:cNvPr>
        <xdr:cNvSpPr/>
      </xdr:nvSpPr>
      <xdr:spPr>
        <a:xfrm>
          <a:off x="21272500" y="1831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12700</xdr:rowOff>
    </xdr:from>
    <xdr:to>
      <xdr:col>116</xdr:col>
      <xdr:colOff>63500</xdr:colOff>
      <xdr:row>107</xdr:row>
      <xdr:rowOff>16511</xdr:rowOff>
    </xdr:to>
    <xdr:cxnSp macro="">
      <xdr:nvCxnSpPr>
        <xdr:cNvPr id="937" name="直線コネクタ 936">
          <a:extLst>
            <a:ext uri="{FF2B5EF4-FFF2-40B4-BE49-F238E27FC236}">
              <a16:creationId xmlns:a16="http://schemas.microsoft.com/office/drawing/2014/main" id="{00000000-0008-0000-0100-0000A9030000}"/>
            </a:ext>
          </a:extLst>
        </xdr:cNvPr>
        <xdr:cNvCxnSpPr/>
      </xdr:nvCxnSpPr>
      <xdr:spPr>
        <a:xfrm flipV="1">
          <a:off x="21323300" y="183578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142239</xdr:rowOff>
    </xdr:from>
    <xdr:to>
      <xdr:col>107</xdr:col>
      <xdr:colOff>101600</xdr:colOff>
      <xdr:row>107</xdr:row>
      <xdr:rowOff>72389</xdr:rowOff>
    </xdr:to>
    <xdr:sp macro="" textlink="">
      <xdr:nvSpPr>
        <xdr:cNvPr id="938" name="楕円 937">
          <a:extLst>
            <a:ext uri="{FF2B5EF4-FFF2-40B4-BE49-F238E27FC236}">
              <a16:creationId xmlns:a16="http://schemas.microsoft.com/office/drawing/2014/main" id="{00000000-0008-0000-0100-0000AA030000}"/>
            </a:ext>
          </a:extLst>
        </xdr:cNvPr>
        <xdr:cNvSpPr/>
      </xdr:nvSpPr>
      <xdr:spPr>
        <a:xfrm>
          <a:off x="20383500" y="1831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16511</xdr:rowOff>
    </xdr:from>
    <xdr:to>
      <xdr:col>111</xdr:col>
      <xdr:colOff>177800</xdr:colOff>
      <xdr:row>107</xdr:row>
      <xdr:rowOff>21589</xdr:rowOff>
    </xdr:to>
    <xdr:cxnSp macro="">
      <xdr:nvCxnSpPr>
        <xdr:cNvPr id="939" name="直線コネクタ 938">
          <a:extLst>
            <a:ext uri="{FF2B5EF4-FFF2-40B4-BE49-F238E27FC236}">
              <a16:creationId xmlns:a16="http://schemas.microsoft.com/office/drawing/2014/main" id="{00000000-0008-0000-0100-0000AB030000}"/>
            </a:ext>
          </a:extLst>
        </xdr:cNvPr>
        <xdr:cNvCxnSpPr/>
      </xdr:nvCxnSpPr>
      <xdr:spPr>
        <a:xfrm flipV="1">
          <a:off x="20434300" y="1836166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147320</xdr:rowOff>
    </xdr:from>
    <xdr:to>
      <xdr:col>102</xdr:col>
      <xdr:colOff>165100</xdr:colOff>
      <xdr:row>107</xdr:row>
      <xdr:rowOff>77470</xdr:rowOff>
    </xdr:to>
    <xdr:sp macro="" textlink="">
      <xdr:nvSpPr>
        <xdr:cNvPr id="940" name="楕円 939">
          <a:extLst>
            <a:ext uri="{FF2B5EF4-FFF2-40B4-BE49-F238E27FC236}">
              <a16:creationId xmlns:a16="http://schemas.microsoft.com/office/drawing/2014/main" id="{00000000-0008-0000-0100-0000AC030000}"/>
            </a:ext>
          </a:extLst>
        </xdr:cNvPr>
        <xdr:cNvSpPr/>
      </xdr:nvSpPr>
      <xdr:spPr>
        <a:xfrm>
          <a:off x="19494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21589</xdr:rowOff>
    </xdr:from>
    <xdr:to>
      <xdr:col>107</xdr:col>
      <xdr:colOff>50800</xdr:colOff>
      <xdr:row>107</xdr:row>
      <xdr:rowOff>26670</xdr:rowOff>
    </xdr:to>
    <xdr:cxnSp macro="">
      <xdr:nvCxnSpPr>
        <xdr:cNvPr id="941" name="直線コネクタ 940">
          <a:extLst>
            <a:ext uri="{FF2B5EF4-FFF2-40B4-BE49-F238E27FC236}">
              <a16:creationId xmlns:a16="http://schemas.microsoft.com/office/drawing/2014/main" id="{00000000-0008-0000-0100-0000AD030000}"/>
            </a:ext>
          </a:extLst>
        </xdr:cNvPr>
        <xdr:cNvCxnSpPr/>
      </xdr:nvCxnSpPr>
      <xdr:spPr>
        <a:xfrm flipV="1">
          <a:off x="19545300" y="1836673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153670</xdr:rowOff>
    </xdr:from>
    <xdr:to>
      <xdr:col>98</xdr:col>
      <xdr:colOff>38100</xdr:colOff>
      <xdr:row>107</xdr:row>
      <xdr:rowOff>83820</xdr:rowOff>
    </xdr:to>
    <xdr:sp macro="" textlink="">
      <xdr:nvSpPr>
        <xdr:cNvPr id="942" name="楕円 941">
          <a:extLst>
            <a:ext uri="{FF2B5EF4-FFF2-40B4-BE49-F238E27FC236}">
              <a16:creationId xmlns:a16="http://schemas.microsoft.com/office/drawing/2014/main" id="{00000000-0008-0000-0100-0000AE030000}"/>
            </a:ext>
          </a:extLst>
        </xdr:cNvPr>
        <xdr:cNvSpPr/>
      </xdr:nvSpPr>
      <xdr:spPr>
        <a:xfrm>
          <a:off x="18605500" y="183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26670</xdr:rowOff>
    </xdr:from>
    <xdr:to>
      <xdr:col>102</xdr:col>
      <xdr:colOff>114300</xdr:colOff>
      <xdr:row>107</xdr:row>
      <xdr:rowOff>33020</xdr:rowOff>
    </xdr:to>
    <xdr:cxnSp macro="">
      <xdr:nvCxnSpPr>
        <xdr:cNvPr id="943" name="直線コネクタ 942">
          <a:extLst>
            <a:ext uri="{FF2B5EF4-FFF2-40B4-BE49-F238E27FC236}">
              <a16:creationId xmlns:a16="http://schemas.microsoft.com/office/drawing/2014/main" id="{00000000-0008-0000-0100-0000AF030000}"/>
            </a:ext>
          </a:extLst>
        </xdr:cNvPr>
        <xdr:cNvCxnSpPr/>
      </xdr:nvCxnSpPr>
      <xdr:spPr>
        <a:xfrm flipV="1">
          <a:off x="18656300" y="1837182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944" name="n_1aveValue【公民館】&#10;一人当たり面積">
          <a:extLst>
            <a:ext uri="{FF2B5EF4-FFF2-40B4-BE49-F238E27FC236}">
              <a16:creationId xmlns:a16="http://schemas.microsoft.com/office/drawing/2014/main" id="{00000000-0008-0000-0100-0000B0030000}"/>
            </a:ext>
          </a:extLst>
        </xdr:cNvPr>
        <xdr:cNvSpPr txBox="1"/>
      </xdr:nvSpPr>
      <xdr:spPr>
        <a:xfrm>
          <a:off x="210757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43197</xdr:rowOff>
    </xdr:from>
    <xdr:ext cx="469744" cy="259045"/>
    <xdr:sp macro="" textlink="">
      <xdr:nvSpPr>
        <xdr:cNvPr id="945" name="n_2aveValue【公民館】&#10;一人当たり面積">
          <a:extLst>
            <a:ext uri="{FF2B5EF4-FFF2-40B4-BE49-F238E27FC236}">
              <a16:creationId xmlns:a16="http://schemas.microsoft.com/office/drawing/2014/main" id="{00000000-0008-0000-0100-0000B1030000}"/>
            </a:ext>
          </a:extLst>
        </xdr:cNvPr>
        <xdr:cNvSpPr txBox="1"/>
      </xdr:nvSpPr>
      <xdr:spPr>
        <a:xfrm>
          <a:off x="201994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53357</xdr:rowOff>
    </xdr:from>
    <xdr:ext cx="469744" cy="259045"/>
    <xdr:sp macro="" textlink="">
      <xdr:nvSpPr>
        <xdr:cNvPr id="946" name="n_3aveValue【公民館】&#10;一人当たり面積">
          <a:extLst>
            <a:ext uri="{FF2B5EF4-FFF2-40B4-BE49-F238E27FC236}">
              <a16:creationId xmlns:a16="http://schemas.microsoft.com/office/drawing/2014/main" id="{00000000-0008-0000-0100-0000B2030000}"/>
            </a:ext>
          </a:extLst>
        </xdr:cNvPr>
        <xdr:cNvSpPr txBox="1"/>
      </xdr:nvSpPr>
      <xdr:spPr>
        <a:xfrm>
          <a:off x="19310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947" name="n_4aveValue【公民館】&#10;一人当たり面積">
          <a:extLst>
            <a:ext uri="{FF2B5EF4-FFF2-40B4-BE49-F238E27FC236}">
              <a16:creationId xmlns:a16="http://schemas.microsoft.com/office/drawing/2014/main" id="{00000000-0008-0000-0100-0000B3030000}"/>
            </a:ext>
          </a:extLst>
        </xdr:cNvPr>
        <xdr:cNvSpPr txBox="1"/>
      </xdr:nvSpPr>
      <xdr:spPr>
        <a:xfrm>
          <a:off x="18421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58438</xdr:rowOff>
    </xdr:from>
    <xdr:ext cx="469744" cy="259045"/>
    <xdr:sp macro="" textlink="">
      <xdr:nvSpPr>
        <xdr:cNvPr id="948" name="n_1mainValue【公民館】&#10;一人当たり面積">
          <a:extLst>
            <a:ext uri="{FF2B5EF4-FFF2-40B4-BE49-F238E27FC236}">
              <a16:creationId xmlns:a16="http://schemas.microsoft.com/office/drawing/2014/main" id="{00000000-0008-0000-0100-0000B4030000}"/>
            </a:ext>
          </a:extLst>
        </xdr:cNvPr>
        <xdr:cNvSpPr txBox="1"/>
      </xdr:nvSpPr>
      <xdr:spPr>
        <a:xfrm>
          <a:off x="21075727" y="1840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63516</xdr:rowOff>
    </xdr:from>
    <xdr:ext cx="469744" cy="259045"/>
    <xdr:sp macro="" textlink="">
      <xdr:nvSpPr>
        <xdr:cNvPr id="949" name="n_2mainValue【公民館】&#10;一人当たり面積">
          <a:extLst>
            <a:ext uri="{FF2B5EF4-FFF2-40B4-BE49-F238E27FC236}">
              <a16:creationId xmlns:a16="http://schemas.microsoft.com/office/drawing/2014/main" id="{00000000-0008-0000-0100-0000B5030000}"/>
            </a:ext>
          </a:extLst>
        </xdr:cNvPr>
        <xdr:cNvSpPr txBox="1"/>
      </xdr:nvSpPr>
      <xdr:spPr>
        <a:xfrm>
          <a:off x="20199427" y="184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68597</xdr:rowOff>
    </xdr:from>
    <xdr:ext cx="469744" cy="259045"/>
    <xdr:sp macro="" textlink="">
      <xdr:nvSpPr>
        <xdr:cNvPr id="950" name="n_3mainValue【公民館】&#10;一人当たり面積">
          <a:extLst>
            <a:ext uri="{FF2B5EF4-FFF2-40B4-BE49-F238E27FC236}">
              <a16:creationId xmlns:a16="http://schemas.microsoft.com/office/drawing/2014/main" id="{00000000-0008-0000-0100-0000B6030000}"/>
            </a:ext>
          </a:extLst>
        </xdr:cNvPr>
        <xdr:cNvSpPr txBox="1"/>
      </xdr:nvSpPr>
      <xdr:spPr>
        <a:xfrm>
          <a:off x="19310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74947</xdr:rowOff>
    </xdr:from>
    <xdr:ext cx="469744" cy="259045"/>
    <xdr:sp macro="" textlink="">
      <xdr:nvSpPr>
        <xdr:cNvPr id="951" name="n_4mainValue【公民館】&#10;一人当たり面積">
          <a:extLst>
            <a:ext uri="{FF2B5EF4-FFF2-40B4-BE49-F238E27FC236}">
              <a16:creationId xmlns:a16="http://schemas.microsoft.com/office/drawing/2014/main" id="{00000000-0008-0000-0100-0000B7030000}"/>
            </a:ext>
          </a:extLst>
        </xdr:cNvPr>
        <xdr:cNvSpPr txBox="1"/>
      </xdr:nvSpPr>
      <xdr:spPr>
        <a:xfrm>
          <a:off x="18421427" y="184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00000000-0008-0000-0100-0000B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00000000-0008-0000-0100-0000B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00000000-0008-0000-0100-0000B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認定こども園・幼稚園・保育所、学校施設、公民館であり、それ以外の類型においては同水準か下回っている。認定こども園・幼稚園・保育所につい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より認定こども園が新設されたため、数値の改善が見込まれる。学校施設については中学校が耐用年数を経過しており有形固定資産減価償却率引き上げているが、令和元年度に個別施設計画を策定済みであり、長寿命化に向けた取組を行っている。公民館については地域にある分館の老朽化が進んでいるため高い数値となっているが、耐震基準を満たしていることから適切に維持管理を実施していく。道路については近年整備した避難道路等が数値を引き下げているが、その他の多くの道路は数値以上に更新時期に来ている。橋梁・トンネルについては近年において計画的な更新を行っており、数値を見ると全国平均よりも低い数値となっている。公営住宅については町営住宅総数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程度が東日本大震災の災害公営住宅であり、震災後に整備したため大きく数値を引き下げている。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人あたりの面積については学校施設と児童館が低い水準にあるが、子どもの数が少なくなっているため、上昇傾向にある。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宮城県松島町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13,502
13,427
53.56
8,701,084
8,291,264
386,268
4,331,714
5,216,546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33762</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492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16147</xdr:rowOff>
    </xdr:from>
    <xdr:to>
      <xdr:col>24</xdr:col>
      <xdr:colOff>114300</xdr:colOff>
      <xdr:row>59</xdr:row>
      <xdr:rowOff>117747</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39024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998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151674</xdr:rowOff>
    </xdr:from>
    <xdr:to>
      <xdr:col>20</xdr:col>
      <xdr:colOff>38100</xdr:colOff>
      <xdr:row>59</xdr:row>
      <xdr:rowOff>81824</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31024</xdr:rowOff>
    </xdr:from>
    <xdr:to>
      <xdr:col>24</xdr:col>
      <xdr:colOff>63500</xdr:colOff>
      <xdr:row>59</xdr:row>
      <xdr:rowOff>66947</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14657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115751</xdr:rowOff>
    </xdr:from>
    <xdr:to>
      <xdr:col>15</xdr:col>
      <xdr:colOff>101600</xdr:colOff>
      <xdr:row>59</xdr:row>
      <xdr:rowOff>45901</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166551</xdr:rowOff>
    </xdr:from>
    <xdr:to>
      <xdr:col>19</xdr:col>
      <xdr:colOff>177800</xdr:colOff>
      <xdr:row>59</xdr:row>
      <xdr:rowOff>31024</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1106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79828</xdr:rowOff>
    </xdr:from>
    <xdr:to>
      <xdr:col>10</xdr:col>
      <xdr:colOff>165100</xdr:colOff>
      <xdr:row>59</xdr:row>
      <xdr:rowOff>9978</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130628</xdr:rowOff>
    </xdr:from>
    <xdr:to>
      <xdr:col>15</xdr:col>
      <xdr:colOff>50800</xdr:colOff>
      <xdr:row>58</xdr:row>
      <xdr:rowOff>166551</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0747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43906</xdr:rowOff>
    </xdr:from>
    <xdr:to>
      <xdr:col>6</xdr:col>
      <xdr:colOff>38100</xdr:colOff>
      <xdr:row>58</xdr:row>
      <xdr:rowOff>145506</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94706</xdr:rowOff>
    </xdr:from>
    <xdr:to>
      <xdr:col>10</xdr:col>
      <xdr:colOff>114300</xdr:colOff>
      <xdr:row>58</xdr:row>
      <xdr:rowOff>130628</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0388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61521</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54990</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98351</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62428</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26505</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162033</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200-00008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200-000084000000}"/>
            </a:ext>
          </a:extLst>
        </xdr:cNvPr>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200-000086000000}"/>
            </a:ext>
          </a:extLst>
        </xdr:cNvPr>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48277</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200-000088000000}"/>
            </a:ext>
          </a:extLst>
        </xdr:cNvPr>
        <xdr:cNvSpPr txBox="1"/>
      </xdr:nvSpPr>
      <xdr:spPr>
        <a:xfrm>
          <a:off x="10515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8699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7810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6921500" y="105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163830</xdr:rowOff>
    </xdr:from>
    <xdr:to>
      <xdr:col>55</xdr:col>
      <xdr:colOff>50800</xdr:colOff>
      <xdr:row>62</xdr:row>
      <xdr:rowOff>93980</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10426700" y="106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142257</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200-000094000000}"/>
            </a:ext>
          </a:extLst>
        </xdr:cNvPr>
        <xdr:cNvSpPr txBox="1"/>
      </xdr:nvSpPr>
      <xdr:spPr>
        <a:xfrm>
          <a:off x="10515600" y="1060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168910</xdr:rowOff>
    </xdr:from>
    <xdr:to>
      <xdr:col>50</xdr:col>
      <xdr:colOff>165100</xdr:colOff>
      <xdr:row>62</xdr:row>
      <xdr:rowOff>99060</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9588500" y="106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43180</xdr:rowOff>
    </xdr:from>
    <xdr:to>
      <xdr:col>55</xdr:col>
      <xdr:colOff>0</xdr:colOff>
      <xdr:row>62</xdr:row>
      <xdr:rowOff>48260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9639300" y="1067308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3810</xdr:rowOff>
    </xdr:from>
    <xdr:to>
      <xdr:col>46</xdr:col>
      <xdr:colOff>38100</xdr:colOff>
      <xdr:row>62</xdr:row>
      <xdr:rowOff>105410</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8699500" y="1063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48260</xdr:rowOff>
    </xdr:from>
    <xdr:to>
      <xdr:col>50</xdr:col>
      <xdr:colOff>114300</xdr:colOff>
      <xdr:row>62</xdr:row>
      <xdr:rowOff>54610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8750300" y="1067816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10160</xdr:rowOff>
    </xdr:from>
    <xdr:to>
      <xdr:col>41</xdr:col>
      <xdr:colOff>101600</xdr:colOff>
      <xdr:row>62</xdr:row>
      <xdr:rowOff>111760</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7810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54610</xdr:rowOff>
    </xdr:from>
    <xdr:to>
      <xdr:col>45</xdr:col>
      <xdr:colOff>177800</xdr:colOff>
      <xdr:row>62</xdr:row>
      <xdr:rowOff>60960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7861300" y="1068451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17780</xdr:rowOff>
    </xdr:from>
    <xdr:to>
      <xdr:col>36</xdr:col>
      <xdr:colOff>165100</xdr:colOff>
      <xdr:row>62</xdr:row>
      <xdr:rowOff>119380</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6921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60960</xdr:rowOff>
    </xdr:from>
    <xdr:to>
      <xdr:col>41</xdr:col>
      <xdr:colOff>50800</xdr:colOff>
      <xdr:row>62</xdr:row>
      <xdr:rowOff>68580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6972300" y="10690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157497</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200-00009D000000}"/>
            </a:ext>
          </a:extLst>
        </xdr:cNvPr>
        <xdr:cNvSpPr txBox="1"/>
      </xdr:nvSpPr>
      <xdr:spPr>
        <a:xfrm>
          <a:off x="9391727" y="1027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161307</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200-00009E000000}"/>
            </a:ext>
          </a:extLst>
        </xdr:cNvPr>
        <xdr:cNvSpPr txBox="1"/>
      </xdr:nvSpPr>
      <xdr:spPr>
        <a:xfrm>
          <a:off x="8515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7637</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200-00009F000000}"/>
            </a:ext>
          </a:extLst>
        </xdr:cNvPr>
        <xdr:cNvSpPr txBox="1"/>
      </xdr:nvSpPr>
      <xdr:spPr>
        <a:xfrm>
          <a:off x="7626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31767</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200-0000A0000000}"/>
            </a:ext>
          </a:extLst>
        </xdr:cNvPr>
        <xdr:cNvSpPr txBox="1"/>
      </xdr:nvSpPr>
      <xdr:spPr>
        <a:xfrm>
          <a:off x="6737427" y="1031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90187</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200-0000A1000000}"/>
            </a:ext>
          </a:extLst>
        </xdr:cNvPr>
        <xdr:cNvSpPr txBox="1"/>
      </xdr:nvSpPr>
      <xdr:spPr>
        <a:xfrm>
          <a:off x="9391727" y="1072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96537</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200-0000A2000000}"/>
            </a:ext>
          </a:extLst>
        </xdr:cNvPr>
        <xdr:cNvSpPr txBox="1"/>
      </xdr:nvSpPr>
      <xdr:spPr>
        <a:xfrm>
          <a:off x="8515427" y="1072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102887</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200-0000A3000000}"/>
            </a:ext>
          </a:extLst>
        </xdr:cNvPr>
        <xdr:cNvSpPr txBox="1"/>
      </xdr:nvSpPr>
      <xdr:spPr>
        <a:xfrm>
          <a:off x="76264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110507</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200-0000A4000000}"/>
            </a:ext>
          </a:extLst>
        </xdr:cNvPr>
        <xdr:cNvSpPr txBox="1"/>
      </xdr:nvSpPr>
      <xdr:spPr>
        <a:xfrm>
          <a:off x="6737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a:extLst>
            <a:ext uri="{FF2B5EF4-FFF2-40B4-BE49-F238E27FC236}">
              <a16:creationId xmlns:a16="http://schemas.microsoft.com/office/drawing/2014/main" id="{00000000-0008-0000-0200-0000BA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8" name="【福祉施設】&#10;有形固定資産減価償却率最小値テキスト">
          <a:extLst>
            <a:ext uri="{FF2B5EF4-FFF2-40B4-BE49-F238E27FC236}">
              <a16:creationId xmlns:a16="http://schemas.microsoft.com/office/drawing/2014/main" id="{00000000-0008-0000-0200-0000BC00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190" name="【福祉施設】&#10;有形固定資産減価償却率最大値テキスト">
          <a:extLst>
            <a:ext uri="{FF2B5EF4-FFF2-40B4-BE49-F238E27FC236}">
              <a16:creationId xmlns:a16="http://schemas.microsoft.com/office/drawing/2014/main" id="{00000000-0008-0000-0200-0000BE000000}"/>
            </a:ext>
          </a:extLst>
        </xdr:cNvPr>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117619</xdr:rowOff>
    </xdr:from>
    <xdr:ext cx="405111" cy="259045"/>
    <xdr:sp macro="" textlink="">
      <xdr:nvSpPr>
        <xdr:cNvPr id="192" name="【福祉施設】&#10;有形固定資産減価償却率平均値テキスト">
          <a:extLst>
            <a:ext uri="{FF2B5EF4-FFF2-40B4-BE49-F238E27FC236}">
              <a16:creationId xmlns:a16="http://schemas.microsoft.com/office/drawing/2014/main" id="{00000000-0008-0000-0200-0000C0000000}"/>
            </a:ext>
          </a:extLst>
        </xdr:cNvPr>
        <xdr:cNvSpPr txBox="1"/>
      </xdr:nvSpPr>
      <xdr:spPr>
        <a:xfrm>
          <a:off x="4673600" y="1383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45847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90170</xdr:rowOff>
    </xdr:from>
    <xdr:to>
      <xdr:col>15</xdr:col>
      <xdr:colOff>101600</xdr:colOff>
      <xdr:row>81</xdr:row>
      <xdr:rowOff>20320</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2857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46737</xdr:rowOff>
    </xdr:from>
    <xdr:to>
      <xdr:col>10</xdr:col>
      <xdr:colOff>165100</xdr:colOff>
      <xdr:row>80</xdr:row>
      <xdr:rowOff>148337</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1968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170180</xdr:rowOff>
    </xdr:from>
    <xdr:to>
      <xdr:col>6</xdr:col>
      <xdr:colOff>38100</xdr:colOff>
      <xdr:row>80</xdr:row>
      <xdr:rowOff>100330</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1079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42163</xdr:rowOff>
    </xdr:from>
    <xdr:to>
      <xdr:col>24</xdr:col>
      <xdr:colOff>114300</xdr:colOff>
      <xdr:row>85</xdr:row>
      <xdr:rowOff>143763</xdr:rowOff>
    </xdr:to>
    <xdr:sp macro="" textlink="">
      <xdr:nvSpPr>
        <xdr:cNvPr id="203" name="楕円 202">
          <a:extLst>
            <a:ext uri="{FF2B5EF4-FFF2-40B4-BE49-F238E27FC236}">
              <a16:creationId xmlns:a16="http://schemas.microsoft.com/office/drawing/2014/main" id="{00000000-0008-0000-0200-0000CB000000}"/>
            </a:ext>
          </a:extLst>
        </xdr:cNvPr>
        <xdr:cNvSpPr/>
      </xdr:nvSpPr>
      <xdr:spPr>
        <a:xfrm>
          <a:off x="45847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128540</xdr:rowOff>
    </xdr:from>
    <xdr:ext cx="405111" cy="259045"/>
    <xdr:sp macro="" textlink="">
      <xdr:nvSpPr>
        <xdr:cNvPr id="204" name="【福祉施設】&#10;有形固定資産減価償却率該当値テキスト">
          <a:extLst>
            <a:ext uri="{FF2B5EF4-FFF2-40B4-BE49-F238E27FC236}">
              <a16:creationId xmlns:a16="http://schemas.microsoft.com/office/drawing/2014/main" id="{00000000-0008-0000-0200-0000CC000000}"/>
            </a:ext>
          </a:extLst>
        </xdr:cNvPr>
        <xdr:cNvSpPr txBox="1"/>
      </xdr:nvSpPr>
      <xdr:spPr>
        <a:xfrm>
          <a:off x="4673600" y="14530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156463</xdr:rowOff>
    </xdr:from>
    <xdr:to>
      <xdr:col>20</xdr:col>
      <xdr:colOff>38100</xdr:colOff>
      <xdr:row>85</xdr:row>
      <xdr:rowOff>86613</xdr:rowOff>
    </xdr:to>
    <xdr:sp macro="" textlink="">
      <xdr:nvSpPr>
        <xdr:cNvPr id="205" name="楕円 204">
          <a:extLst>
            <a:ext uri="{FF2B5EF4-FFF2-40B4-BE49-F238E27FC236}">
              <a16:creationId xmlns:a16="http://schemas.microsoft.com/office/drawing/2014/main" id="{00000000-0008-0000-0200-0000CD000000}"/>
            </a:ext>
          </a:extLst>
        </xdr:cNvPr>
        <xdr:cNvSpPr/>
      </xdr:nvSpPr>
      <xdr:spPr>
        <a:xfrm>
          <a:off x="3746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35813</xdr:rowOff>
    </xdr:from>
    <xdr:to>
      <xdr:col>24</xdr:col>
      <xdr:colOff>63500</xdr:colOff>
      <xdr:row>85</xdr:row>
      <xdr:rowOff>92963</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3797300" y="1460906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158750</xdr:rowOff>
    </xdr:from>
    <xdr:to>
      <xdr:col>15</xdr:col>
      <xdr:colOff>101600</xdr:colOff>
      <xdr:row>85</xdr:row>
      <xdr:rowOff>88900</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2857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35813</xdr:rowOff>
    </xdr:from>
    <xdr:to>
      <xdr:col>19</xdr:col>
      <xdr:colOff>177800</xdr:colOff>
      <xdr:row>85</xdr:row>
      <xdr:rowOff>38100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flipV="1">
          <a:off x="2908300" y="1460906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103887</xdr:rowOff>
    </xdr:from>
    <xdr:to>
      <xdr:col>10</xdr:col>
      <xdr:colOff>165100</xdr:colOff>
      <xdr:row>85</xdr:row>
      <xdr:rowOff>34037</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19685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154687</xdr:rowOff>
    </xdr:from>
    <xdr:to>
      <xdr:col>15</xdr:col>
      <xdr:colOff>50800</xdr:colOff>
      <xdr:row>85</xdr:row>
      <xdr:rowOff>38100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2019300" y="1455648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44450</xdr:rowOff>
    </xdr:from>
    <xdr:to>
      <xdr:col>6</xdr:col>
      <xdr:colOff>38100</xdr:colOff>
      <xdr:row>84</xdr:row>
      <xdr:rowOff>146050</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1079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95250</xdr:rowOff>
    </xdr:from>
    <xdr:to>
      <xdr:col>10</xdr:col>
      <xdr:colOff>114300</xdr:colOff>
      <xdr:row>84</xdr:row>
      <xdr:rowOff>154687</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1130300" y="1449705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144290</xdr:rowOff>
    </xdr:from>
    <xdr:ext cx="405111" cy="259045"/>
    <xdr:sp macro="" textlink="">
      <xdr:nvSpPr>
        <xdr:cNvPr id="213" name="n_1aveValue【福祉施設】&#10;有形固定資産減価償却率">
          <a:extLst>
            <a:ext uri="{FF2B5EF4-FFF2-40B4-BE49-F238E27FC236}">
              <a16:creationId xmlns:a16="http://schemas.microsoft.com/office/drawing/2014/main" id="{00000000-0008-0000-0200-0000D5000000}"/>
            </a:ext>
          </a:extLst>
        </xdr:cNvPr>
        <xdr:cNvSpPr txBox="1"/>
      </xdr:nvSpPr>
      <xdr:spPr>
        <a:xfrm>
          <a:off x="3582044" y="1368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36847</xdr:rowOff>
    </xdr:from>
    <xdr:ext cx="405111" cy="259045"/>
    <xdr:sp macro="" textlink="">
      <xdr:nvSpPr>
        <xdr:cNvPr id="214" name="n_2aveValue【福祉施設】&#10;有形固定資産減価償却率">
          <a:extLst>
            <a:ext uri="{FF2B5EF4-FFF2-40B4-BE49-F238E27FC236}">
              <a16:creationId xmlns:a16="http://schemas.microsoft.com/office/drawing/2014/main" id="{00000000-0008-0000-0200-0000D6000000}"/>
            </a:ext>
          </a:extLst>
        </xdr:cNvPr>
        <xdr:cNvSpPr txBox="1"/>
      </xdr:nvSpPr>
      <xdr:spPr>
        <a:xfrm>
          <a:off x="2705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164864</xdr:rowOff>
    </xdr:from>
    <xdr:ext cx="405111" cy="259045"/>
    <xdr:sp macro="" textlink="">
      <xdr:nvSpPr>
        <xdr:cNvPr id="215" name="n_3aveValue【福祉施設】&#10;有形固定資産減価償却率">
          <a:extLst>
            <a:ext uri="{FF2B5EF4-FFF2-40B4-BE49-F238E27FC236}">
              <a16:creationId xmlns:a16="http://schemas.microsoft.com/office/drawing/2014/main" id="{00000000-0008-0000-0200-0000D7000000}"/>
            </a:ext>
          </a:extLst>
        </xdr:cNvPr>
        <xdr:cNvSpPr txBox="1"/>
      </xdr:nvSpPr>
      <xdr:spPr>
        <a:xfrm>
          <a:off x="1816744"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116857</xdr:rowOff>
    </xdr:from>
    <xdr:ext cx="405111" cy="259045"/>
    <xdr:sp macro="" textlink="">
      <xdr:nvSpPr>
        <xdr:cNvPr id="216" name="n_4aveValue【福祉施設】&#10;有形固定資産減価償却率">
          <a:extLst>
            <a:ext uri="{FF2B5EF4-FFF2-40B4-BE49-F238E27FC236}">
              <a16:creationId xmlns:a16="http://schemas.microsoft.com/office/drawing/2014/main" id="{00000000-0008-0000-0200-0000D8000000}"/>
            </a:ext>
          </a:extLst>
        </xdr:cNvPr>
        <xdr:cNvSpPr txBox="1"/>
      </xdr:nvSpPr>
      <xdr:spPr>
        <a:xfrm>
          <a:off x="927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77740</xdr:rowOff>
    </xdr:from>
    <xdr:ext cx="405111" cy="259045"/>
    <xdr:sp macro="" textlink="">
      <xdr:nvSpPr>
        <xdr:cNvPr id="217" name="n_1mainValue【福祉施設】&#10;有形固定資産減価償却率">
          <a:extLst>
            <a:ext uri="{FF2B5EF4-FFF2-40B4-BE49-F238E27FC236}">
              <a16:creationId xmlns:a16="http://schemas.microsoft.com/office/drawing/2014/main" id="{00000000-0008-0000-0200-0000D9000000}"/>
            </a:ext>
          </a:extLst>
        </xdr:cNvPr>
        <xdr:cNvSpPr txBox="1"/>
      </xdr:nvSpPr>
      <xdr:spPr>
        <a:xfrm>
          <a:off x="3582044" y="1465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80027</xdr:rowOff>
    </xdr:from>
    <xdr:ext cx="405111" cy="259045"/>
    <xdr:sp macro="" textlink="">
      <xdr:nvSpPr>
        <xdr:cNvPr id="218" name="n_2mainValue【福祉施設】&#10;有形固定資産減価償却率">
          <a:extLst>
            <a:ext uri="{FF2B5EF4-FFF2-40B4-BE49-F238E27FC236}">
              <a16:creationId xmlns:a16="http://schemas.microsoft.com/office/drawing/2014/main" id="{00000000-0008-0000-0200-0000DA000000}"/>
            </a:ext>
          </a:extLst>
        </xdr:cNvPr>
        <xdr:cNvSpPr txBox="1"/>
      </xdr:nvSpPr>
      <xdr:spPr>
        <a:xfrm>
          <a:off x="27057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25164</xdr:rowOff>
    </xdr:from>
    <xdr:ext cx="405111" cy="259045"/>
    <xdr:sp macro="" textlink="">
      <xdr:nvSpPr>
        <xdr:cNvPr id="219" name="n_3mainValue【福祉施設】&#10;有形固定資産減価償却率">
          <a:extLst>
            <a:ext uri="{FF2B5EF4-FFF2-40B4-BE49-F238E27FC236}">
              <a16:creationId xmlns:a16="http://schemas.microsoft.com/office/drawing/2014/main" id="{00000000-0008-0000-0200-0000DB000000}"/>
            </a:ext>
          </a:extLst>
        </xdr:cNvPr>
        <xdr:cNvSpPr txBox="1"/>
      </xdr:nvSpPr>
      <xdr:spPr>
        <a:xfrm>
          <a:off x="1816744" y="1459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137177</xdr:rowOff>
    </xdr:from>
    <xdr:ext cx="405111" cy="259045"/>
    <xdr:sp macro="" textlink="">
      <xdr:nvSpPr>
        <xdr:cNvPr id="220" name="n_4mainValue【福祉施設】&#10;有形固定資産減価償却率">
          <a:extLst>
            <a:ext uri="{FF2B5EF4-FFF2-40B4-BE49-F238E27FC236}">
              <a16:creationId xmlns:a16="http://schemas.microsoft.com/office/drawing/2014/main" id="{00000000-0008-0000-0200-0000DC000000}"/>
            </a:ext>
          </a:extLst>
        </xdr:cNvPr>
        <xdr:cNvSpPr txBox="1"/>
      </xdr:nvSpPr>
      <xdr:spPr>
        <a:xfrm>
          <a:off x="927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a:extLst>
            <a:ext uri="{FF2B5EF4-FFF2-40B4-BE49-F238E27FC236}">
              <a16:creationId xmlns:a16="http://schemas.microsoft.com/office/drawing/2014/main" id="{00000000-0008-0000-0200-0000F3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flipV="1">
          <a:off x="10476865" y="13262611"/>
          <a:ext cx="0" cy="158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245" name="【福祉施設】&#10;一人当たり面積最小値テキスト">
          <a:extLst>
            <a:ext uri="{FF2B5EF4-FFF2-40B4-BE49-F238E27FC236}">
              <a16:creationId xmlns:a16="http://schemas.microsoft.com/office/drawing/2014/main" id="{00000000-0008-0000-0200-0000F5000000}"/>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247" name="【福祉施設】&#10;一人当たり面積最大値テキスト">
          <a:extLst>
            <a:ext uri="{FF2B5EF4-FFF2-40B4-BE49-F238E27FC236}">
              <a16:creationId xmlns:a16="http://schemas.microsoft.com/office/drawing/2014/main" id="{00000000-0008-0000-0200-0000F7000000}"/>
            </a:ext>
          </a:extLst>
        </xdr:cNvPr>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11447</xdr:rowOff>
    </xdr:from>
    <xdr:ext cx="469744" cy="259045"/>
    <xdr:sp macro="" textlink="">
      <xdr:nvSpPr>
        <xdr:cNvPr id="249" name="【福祉施設】&#10;一人当たり面積平均値テキスト">
          <a:extLst>
            <a:ext uri="{FF2B5EF4-FFF2-40B4-BE49-F238E27FC236}">
              <a16:creationId xmlns:a16="http://schemas.microsoft.com/office/drawing/2014/main" id="{00000000-0008-0000-0200-0000F9000000}"/>
            </a:ext>
          </a:extLst>
        </xdr:cNvPr>
        <xdr:cNvSpPr txBox="1"/>
      </xdr:nvSpPr>
      <xdr:spPr>
        <a:xfrm>
          <a:off x="10515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104267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143511</xdr:rowOff>
    </xdr:from>
    <xdr:to>
      <xdr:col>50</xdr:col>
      <xdr:colOff>165100</xdr:colOff>
      <xdr:row>85</xdr:row>
      <xdr:rowOff>73661</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9588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162561</xdr:rowOff>
    </xdr:from>
    <xdr:to>
      <xdr:col>46</xdr:col>
      <xdr:colOff>38100</xdr:colOff>
      <xdr:row>85</xdr:row>
      <xdr:rowOff>92711</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8699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xdr:rowOff>
    </xdr:from>
    <xdr:to>
      <xdr:col>41</xdr:col>
      <xdr:colOff>101600</xdr:colOff>
      <xdr:row>85</xdr:row>
      <xdr:rowOff>106680</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7810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8889</xdr:rowOff>
    </xdr:from>
    <xdr:to>
      <xdr:col>36</xdr:col>
      <xdr:colOff>165100</xdr:colOff>
      <xdr:row>85</xdr:row>
      <xdr:rowOff>110489</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6921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120650</xdr:rowOff>
    </xdr:from>
    <xdr:to>
      <xdr:col>55</xdr:col>
      <xdr:colOff>50800</xdr:colOff>
      <xdr:row>86</xdr:row>
      <xdr:rowOff>50800</xdr:rowOff>
    </xdr:to>
    <xdr:sp macro="" textlink="">
      <xdr:nvSpPr>
        <xdr:cNvPr id="260" name="楕円 259">
          <a:extLst>
            <a:ext uri="{FF2B5EF4-FFF2-40B4-BE49-F238E27FC236}">
              <a16:creationId xmlns:a16="http://schemas.microsoft.com/office/drawing/2014/main" id="{00000000-0008-0000-0200-000004010000}"/>
            </a:ext>
          </a:extLst>
        </xdr:cNvPr>
        <xdr:cNvSpPr/>
      </xdr:nvSpPr>
      <xdr:spPr>
        <a:xfrm>
          <a:off x="10426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35577</xdr:rowOff>
    </xdr:from>
    <xdr:ext cx="469744" cy="259045"/>
    <xdr:sp macro="" textlink="">
      <xdr:nvSpPr>
        <xdr:cNvPr id="261" name="【福祉施設】&#10;一人当たり面積該当値テキスト">
          <a:extLst>
            <a:ext uri="{FF2B5EF4-FFF2-40B4-BE49-F238E27FC236}">
              <a16:creationId xmlns:a16="http://schemas.microsoft.com/office/drawing/2014/main" id="{00000000-0008-0000-0200-000005010000}"/>
            </a:ext>
          </a:extLst>
        </xdr:cNvPr>
        <xdr:cNvSpPr txBox="1"/>
      </xdr:nvSpPr>
      <xdr:spPr>
        <a:xfrm>
          <a:off x="10515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121920</xdr:rowOff>
    </xdr:from>
    <xdr:to>
      <xdr:col>50</xdr:col>
      <xdr:colOff>165100</xdr:colOff>
      <xdr:row>86</xdr:row>
      <xdr:rowOff>52070</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95885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0</xdr:rowOff>
    </xdr:from>
    <xdr:to>
      <xdr:col>55</xdr:col>
      <xdr:colOff>0</xdr:colOff>
      <xdr:row>86</xdr:row>
      <xdr:rowOff>1270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flipV="1">
          <a:off x="9639300" y="147447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124461</xdr:rowOff>
    </xdr:from>
    <xdr:to>
      <xdr:col>46</xdr:col>
      <xdr:colOff>38100</xdr:colOff>
      <xdr:row>86</xdr:row>
      <xdr:rowOff>54611</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8699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1270</xdr:rowOff>
    </xdr:from>
    <xdr:to>
      <xdr:col>50</xdr:col>
      <xdr:colOff>114300</xdr:colOff>
      <xdr:row>86</xdr:row>
      <xdr:rowOff>3811</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flipV="1">
          <a:off x="8750300" y="147459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125730</xdr:rowOff>
    </xdr:from>
    <xdr:to>
      <xdr:col>41</xdr:col>
      <xdr:colOff>101600</xdr:colOff>
      <xdr:row>86</xdr:row>
      <xdr:rowOff>55880</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78105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3811</xdr:rowOff>
    </xdr:from>
    <xdr:to>
      <xdr:col>45</xdr:col>
      <xdr:colOff>177800</xdr:colOff>
      <xdr:row>86</xdr:row>
      <xdr:rowOff>5080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flipV="1">
          <a:off x="7861300" y="147485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128270</xdr:rowOff>
    </xdr:from>
    <xdr:to>
      <xdr:col>36</xdr:col>
      <xdr:colOff>165100</xdr:colOff>
      <xdr:row>86</xdr:row>
      <xdr:rowOff>58420</xdr:rowOff>
    </xdr:to>
    <xdr:sp macro="" textlink="">
      <xdr:nvSpPr>
        <xdr:cNvPr id="268" name="楕円 267">
          <a:extLst>
            <a:ext uri="{FF2B5EF4-FFF2-40B4-BE49-F238E27FC236}">
              <a16:creationId xmlns:a16="http://schemas.microsoft.com/office/drawing/2014/main" id="{00000000-0008-0000-0200-00000C010000}"/>
            </a:ext>
          </a:extLst>
        </xdr:cNvPr>
        <xdr:cNvSpPr/>
      </xdr:nvSpPr>
      <xdr:spPr>
        <a:xfrm>
          <a:off x="6921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5080</xdr:rowOff>
    </xdr:from>
    <xdr:to>
      <xdr:col>41</xdr:col>
      <xdr:colOff>50800</xdr:colOff>
      <xdr:row>86</xdr:row>
      <xdr:rowOff>7620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flipV="1">
          <a:off x="6972300" y="147497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90188</xdr:rowOff>
    </xdr:from>
    <xdr:ext cx="469744" cy="259045"/>
    <xdr:sp macro="" textlink="">
      <xdr:nvSpPr>
        <xdr:cNvPr id="270" name="n_1aveValue【福祉施設】&#10;一人当たり面積">
          <a:extLst>
            <a:ext uri="{FF2B5EF4-FFF2-40B4-BE49-F238E27FC236}">
              <a16:creationId xmlns:a16="http://schemas.microsoft.com/office/drawing/2014/main" id="{00000000-0008-0000-0200-00000E010000}"/>
            </a:ext>
          </a:extLst>
        </xdr:cNvPr>
        <xdr:cNvSpPr txBox="1"/>
      </xdr:nvSpPr>
      <xdr:spPr>
        <a:xfrm>
          <a:off x="9391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109238</xdr:rowOff>
    </xdr:from>
    <xdr:ext cx="469744" cy="259045"/>
    <xdr:sp macro="" textlink="">
      <xdr:nvSpPr>
        <xdr:cNvPr id="271" name="n_2aveValue【福祉施設】&#10;一人当たり面積">
          <a:extLst>
            <a:ext uri="{FF2B5EF4-FFF2-40B4-BE49-F238E27FC236}">
              <a16:creationId xmlns:a16="http://schemas.microsoft.com/office/drawing/2014/main" id="{00000000-0008-0000-0200-00000F010000}"/>
            </a:ext>
          </a:extLst>
        </xdr:cNvPr>
        <xdr:cNvSpPr txBox="1"/>
      </xdr:nvSpPr>
      <xdr:spPr>
        <a:xfrm>
          <a:off x="8515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123207</xdr:rowOff>
    </xdr:from>
    <xdr:ext cx="469744" cy="259045"/>
    <xdr:sp macro="" textlink="">
      <xdr:nvSpPr>
        <xdr:cNvPr id="272" name="n_3aveValue【福祉施設】&#10;一人当たり面積">
          <a:extLst>
            <a:ext uri="{FF2B5EF4-FFF2-40B4-BE49-F238E27FC236}">
              <a16:creationId xmlns:a16="http://schemas.microsoft.com/office/drawing/2014/main" id="{00000000-0008-0000-0200-000010010000}"/>
            </a:ext>
          </a:extLst>
        </xdr:cNvPr>
        <xdr:cNvSpPr txBox="1"/>
      </xdr:nvSpPr>
      <xdr:spPr>
        <a:xfrm>
          <a:off x="7626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127016</xdr:rowOff>
    </xdr:from>
    <xdr:ext cx="469744" cy="259045"/>
    <xdr:sp macro="" textlink="">
      <xdr:nvSpPr>
        <xdr:cNvPr id="273" name="n_4aveValue【福祉施設】&#10;一人当たり面積">
          <a:extLst>
            <a:ext uri="{FF2B5EF4-FFF2-40B4-BE49-F238E27FC236}">
              <a16:creationId xmlns:a16="http://schemas.microsoft.com/office/drawing/2014/main" id="{00000000-0008-0000-0200-000011010000}"/>
            </a:ext>
          </a:extLst>
        </xdr:cNvPr>
        <xdr:cNvSpPr txBox="1"/>
      </xdr:nvSpPr>
      <xdr:spPr>
        <a:xfrm>
          <a:off x="6737427" y="143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43197</xdr:rowOff>
    </xdr:from>
    <xdr:ext cx="469744" cy="259045"/>
    <xdr:sp macro="" textlink="">
      <xdr:nvSpPr>
        <xdr:cNvPr id="274" name="n_1mainValue【福祉施設】&#10;一人当たり面積">
          <a:extLst>
            <a:ext uri="{FF2B5EF4-FFF2-40B4-BE49-F238E27FC236}">
              <a16:creationId xmlns:a16="http://schemas.microsoft.com/office/drawing/2014/main" id="{00000000-0008-0000-0200-000012010000}"/>
            </a:ext>
          </a:extLst>
        </xdr:cNvPr>
        <xdr:cNvSpPr txBox="1"/>
      </xdr:nvSpPr>
      <xdr:spPr>
        <a:xfrm>
          <a:off x="9391727" y="1478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45738</xdr:rowOff>
    </xdr:from>
    <xdr:ext cx="469744" cy="259045"/>
    <xdr:sp macro="" textlink="">
      <xdr:nvSpPr>
        <xdr:cNvPr id="275" name="n_2mainValue【福祉施設】&#10;一人当たり面積">
          <a:extLst>
            <a:ext uri="{FF2B5EF4-FFF2-40B4-BE49-F238E27FC236}">
              <a16:creationId xmlns:a16="http://schemas.microsoft.com/office/drawing/2014/main" id="{00000000-0008-0000-0200-000013010000}"/>
            </a:ext>
          </a:extLst>
        </xdr:cNvPr>
        <xdr:cNvSpPr txBox="1"/>
      </xdr:nvSpPr>
      <xdr:spPr>
        <a:xfrm>
          <a:off x="8515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47007</xdr:rowOff>
    </xdr:from>
    <xdr:ext cx="469744" cy="259045"/>
    <xdr:sp macro="" textlink="">
      <xdr:nvSpPr>
        <xdr:cNvPr id="276" name="n_3mainValue【福祉施設】&#10;一人当たり面積">
          <a:extLst>
            <a:ext uri="{FF2B5EF4-FFF2-40B4-BE49-F238E27FC236}">
              <a16:creationId xmlns:a16="http://schemas.microsoft.com/office/drawing/2014/main" id="{00000000-0008-0000-0200-000014010000}"/>
            </a:ext>
          </a:extLst>
        </xdr:cNvPr>
        <xdr:cNvSpPr txBox="1"/>
      </xdr:nvSpPr>
      <xdr:spPr>
        <a:xfrm>
          <a:off x="7626427" y="1479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49547</xdr:rowOff>
    </xdr:from>
    <xdr:ext cx="469744" cy="259045"/>
    <xdr:sp macro="" textlink="">
      <xdr:nvSpPr>
        <xdr:cNvPr id="277" name="n_4mainValue【福祉施設】&#10;一人当たり面積">
          <a:extLst>
            <a:ext uri="{FF2B5EF4-FFF2-40B4-BE49-F238E27FC236}">
              <a16:creationId xmlns:a16="http://schemas.microsoft.com/office/drawing/2014/main" id="{00000000-0008-0000-0200-000015010000}"/>
            </a:ext>
          </a:extLst>
        </xdr:cNvPr>
        <xdr:cNvSpPr txBox="1"/>
      </xdr:nvSpPr>
      <xdr:spPr>
        <a:xfrm>
          <a:off x="6737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49" name="【消防施設】&#10;有形固定資産減価償却率グラフ枠">
          <a:extLst>
            <a:ext uri="{FF2B5EF4-FFF2-40B4-BE49-F238E27FC236}">
              <a16:creationId xmlns:a16="http://schemas.microsoft.com/office/drawing/2014/main" id="{00000000-0008-0000-0200-00005D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351" name="【消防施設】&#10;有形固定資産減価償却率最小値テキスト">
          <a:extLst>
            <a:ext uri="{FF2B5EF4-FFF2-40B4-BE49-F238E27FC236}">
              <a16:creationId xmlns:a16="http://schemas.microsoft.com/office/drawing/2014/main" id="{00000000-0008-0000-0200-00005F010000}"/>
            </a:ext>
          </a:extLst>
        </xdr:cNvPr>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353" name="【消防施設】&#10;有形固定資産減価償却率最大値テキスト">
          <a:extLst>
            <a:ext uri="{FF2B5EF4-FFF2-40B4-BE49-F238E27FC236}">
              <a16:creationId xmlns:a16="http://schemas.microsoft.com/office/drawing/2014/main" id="{00000000-0008-0000-0200-000061010000}"/>
            </a:ext>
          </a:extLst>
        </xdr:cNvPr>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355" name="【消防施設】&#10;有形固定資産減価償却率平均値テキスト">
          <a:extLst>
            <a:ext uri="{FF2B5EF4-FFF2-40B4-BE49-F238E27FC236}">
              <a16:creationId xmlns:a16="http://schemas.microsoft.com/office/drawing/2014/main" id="{00000000-0008-0000-0200-000063010000}"/>
            </a:ext>
          </a:extLst>
        </xdr:cNvPr>
        <xdr:cNvSpPr txBox="1"/>
      </xdr:nvSpPr>
      <xdr:spPr>
        <a:xfrm>
          <a:off x="16357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19686</xdr:rowOff>
    </xdr:from>
    <xdr:to>
      <xdr:col>85</xdr:col>
      <xdr:colOff>177800</xdr:colOff>
      <xdr:row>83</xdr:row>
      <xdr:rowOff>121286</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162687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169563</xdr:rowOff>
    </xdr:from>
    <xdr:ext cx="405111" cy="259045"/>
    <xdr:sp macro="" textlink="">
      <xdr:nvSpPr>
        <xdr:cNvPr id="367" name="【消防施設】&#10;有形固定資産減価償却率該当値テキスト">
          <a:extLst>
            <a:ext uri="{FF2B5EF4-FFF2-40B4-BE49-F238E27FC236}">
              <a16:creationId xmlns:a16="http://schemas.microsoft.com/office/drawing/2014/main" id="{00000000-0008-0000-0200-00006F010000}"/>
            </a:ext>
          </a:extLst>
        </xdr:cNvPr>
        <xdr:cNvSpPr txBox="1"/>
      </xdr:nvSpPr>
      <xdr:spPr>
        <a:xfrm>
          <a:off x="16357600"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151130</xdr:rowOff>
    </xdr:from>
    <xdr:to>
      <xdr:col>81</xdr:col>
      <xdr:colOff>101600</xdr:colOff>
      <xdr:row>83</xdr:row>
      <xdr:rowOff>81280</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15430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30480</xdr:rowOff>
    </xdr:from>
    <xdr:to>
      <xdr:col>85</xdr:col>
      <xdr:colOff>127000</xdr:colOff>
      <xdr:row>83</xdr:row>
      <xdr:rowOff>70486</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5481300" y="142608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113030</xdr:rowOff>
    </xdr:from>
    <xdr:to>
      <xdr:col>76</xdr:col>
      <xdr:colOff>165100</xdr:colOff>
      <xdr:row>83</xdr:row>
      <xdr:rowOff>43180</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14541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163830</xdr:rowOff>
    </xdr:from>
    <xdr:to>
      <xdr:col>81</xdr:col>
      <xdr:colOff>50800</xdr:colOff>
      <xdr:row>83</xdr:row>
      <xdr:rowOff>30480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4592300" y="142227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168275</xdr:rowOff>
    </xdr:from>
    <xdr:to>
      <xdr:col>72</xdr:col>
      <xdr:colOff>38100</xdr:colOff>
      <xdr:row>83</xdr:row>
      <xdr:rowOff>98425</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13652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163830</xdr:rowOff>
    </xdr:from>
    <xdr:to>
      <xdr:col>76</xdr:col>
      <xdr:colOff>114300</xdr:colOff>
      <xdr:row>83</xdr:row>
      <xdr:rowOff>47625</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flipV="1">
          <a:off x="13703300" y="1422273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135889</xdr:rowOff>
    </xdr:from>
    <xdr:to>
      <xdr:col>67</xdr:col>
      <xdr:colOff>101600</xdr:colOff>
      <xdr:row>83</xdr:row>
      <xdr:rowOff>66039</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12763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15239</xdr:rowOff>
    </xdr:from>
    <xdr:to>
      <xdr:col>71</xdr:col>
      <xdr:colOff>177800</xdr:colOff>
      <xdr:row>83</xdr:row>
      <xdr:rowOff>47625</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12814300" y="142455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2557</xdr:rowOff>
    </xdr:from>
    <xdr:ext cx="405111" cy="259045"/>
    <xdr:sp macro="" textlink="">
      <xdr:nvSpPr>
        <xdr:cNvPr id="376" name="n_1aveValue【消防施設】&#10;有形固定資産減価償却率">
          <a:extLst>
            <a:ext uri="{FF2B5EF4-FFF2-40B4-BE49-F238E27FC236}">
              <a16:creationId xmlns:a16="http://schemas.microsoft.com/office/drawing/2014/main" id="{00000000-0008-0000-0200-000078010000}"/>
            </a:ext>
          </a:extLst>
        </xdr:cNvPr>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55897</xdr:rowOff>
    </xdr:from>
    <xdr:ext cx="405111" cy="259045"/>
    <xdr:sp macro="" textlink="">
      <xdr:nvSpPr>
        <xdr:cNvPr id="377" name="n_2aveValue【消防施設】&#10;有形固定資産減価償却率">
          <a:extLst>
            <a:ext uri="{FF2B5EF4-FFF2-40B4-BE49-F238E27FC236}">
              <a16:creationId xmlns:a16="http://schemas.microsoft.com/office/drawing/2014/main" id="{00000000-0008-0000-0200-000079010000}"/>
            </a:ext>
          </a:extLst>
        </xdr:cNvPr>
        <xdr:cNvSpPr txBox="1"/>
      </xdr:nvSpPr>
      <xdr:spPr>
        <a:xfrm>
          <a:off x="14389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378" name="n_3aveValue【消防施設】&#10;有形固定資産減価償却率">
          <a:extLst>
            <a:ext uri="{FF2B5EF4-FFF2-40B4-BE49-F238E27FC236}">
              <a16:creationId xmlns:a16="http://schemas.microsoft.com/office/drawing/2014/main" id="{00000000-0008-0000-0200-00007A010000}"/>
            </a:ext>
          </a:extLst>
        </xdr:cNvPr>
        <xdr:cNvSpPr txBox="1"/>
      </xdr:nvSpPr>
      <xdr:spPr>
        <a:xfrm>
          <a:off x="13500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379" name="n_4aveValue【消防施設】&#10;有形固定資産減価償却率">
          <a:extLst>
            <a:ext uri="{FF2B5EF4-FFF2-40B4-BE49-F238E27FC236}">
              <a16:creationId xmlns:a16="http://schemas.microsoft.com/office/drawing/2014/main" id="{00000000-0008-0000-0200-00007B010000}"/>
            </a:ext>
          </a:extLst>
        </xdr:cNvPr>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72407</xdr:rowOff>
    </xdr:from>
    <xdr:ext cx="405111" cy="259045"/>
    <xdr:sp macro="" textlink="">
      <xdr:nvSpPr>
        <xdr:cNvPr id="380" name="n_1mainValue【消防施設】&#10;有形固定資産減価償却率">
          <a:extLst>
            <a:ext uri="{FF2B5EF4-FFF2-40B4-BE49-F238E27FC236}">
              <a16:creationId xmlns:a16="http://schemas.microsoft.com/office/drawing/2014/main" id="{00000000-0008-0000-0200-00007C010000}"/>
            </a:ext>
          </a:extLst>
        </xdr:cNvPr>
        <xdr:cNvSpPr txBox="1"/>
      </xdr:nvSpPr>
      <xdr:spPr>
        <a:xfrm>
          <a:off x="15266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34307</xdr:rowOff>
    </xdr:from>
    <xdr:ext cx="405111" cy="259045"/>
    <xdr:sp macro="" textlink="">
      <xdr:nvSpPr>
        <xdr:cNvPr id="381" name="n_2mainValue【消防施設】&#10;有形固定資産減価償却率">
          <a:extLst>
            <a:ext uri="{FF2B5EF4-FFF2-40B4-BE49-F238E27FC236}">
              <a16:creationId xmlns:a16="http://schemas.microsoft.com/office/drawing/2014/main" id="{00000000-0008-0000-0200-00007D010000}"/>
            </a:ext>
          </a:extLst>
        </xdr:cNvPr>
        <xdr:cNvSpPr txBox="1"/>
      </xdr:nvSpPr>
      <xdr:spPr>
        <a:xfrm>
          <a:off x="14389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89552</xdr:rowOff>
    </xdr:from>
    <xdr:ext cx="405111" cy="259045"/>
    <xdr:sp macro="" textlink="">
      <xdr:nvSpPr>
        <xdr:cNvPr id="382" name="n_3mainValue【消防施設】&#10;有形固定資産減価償却率">
          <a:extLst>
            <a:ext uri="{FF2B5EF4-FFF2-40B4-BE49-F238E27FC236}">
              <a16:creationId xmlns:a16="http://schemas.microsoft.com/office/drawing/2014/main" id="{00000000-0008-0000-0200-00007E010000}"/>
            </a:ext>
          </a:extLst>
        </xdr:cNvPr>
        <xdr:cNvSpPr txBox="1"/>
      </xdr:nvSpPr>
      <xdr:spPr>
        <a:xfrm>
          <a:off x="13500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57166</xdr:rowOff>
    </xdr:from>
    <xdr:ext cx="405111" cy="259045"/>
    <xdr:sp macro="" textlink="">
      <xdr:nvSpPr>
        <xdr:cNvPr id="383" name="n_4mainValue【消防施設】&#10;有形固定資産減価償却率">
          <a:extLst>
            <a:ext uri="{FF2B5EF4-FFF2-40B4-BE49-F238E27FC236}">
              <a16:creationId xmlns:a16="http://schemas.microsoft.com/office/drawing/2014/main" id="{00000000-0008-0000-0200-00007F010000}"/>
            </a:ext>
          </a:extLst>
        </xdr:cNvPr>
        <xdr:cNvSpPr txBox="1"/>
      </xdr:nvSpPr>
      <xdr:spPr>
        <a:xfrm>
          <a:off x="12611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6" name="【消防施設】&#10;一人当たり面積グラフ枠">
          <a:extLst>
            <a:ext uri="{FF2B5EF4-FFF2-40B4-BE49-F238E27FC236}">
              <a16:creationId xmlns:a16="http://schemas.microsoft.com/office/drawing/2014/main" id="{00000000-0008-0000-0200-000096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408" name="【消防施設】&#10;一人当たり面積最小値テキスト">
          <a:extLst>
            <a:ext uri="{FF2B5EF4-FFF2-40B4-BE49-F238E27FC236}">
              <a16:creationId xmlns:a16="http://schemas.microsoft.com/office/drawing/2014/main" id="{00000000-0008-0000-0200-00009801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410" name="【消防施設】&#10;一人当たり面積最大値テキスト">
          <a:extLst>
            <a:ext uri="{FF2B5EF4-FFF2-40B4-BE49-F238E27FC236}">
              <a16:creationId xmlns:a16="http://schemas.microsoft.com/office/drawing/2014/main" id="{00000000-0008-0000-0200-00009A010000}"/>
            </a:ext>
          </a:extLst>
        </xdr:cNvPr>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164482</xdr:rowOff>
    </xdr:from>
    <xdr:ext cx="469744" cy="259045"/>
    <xdr:sp macro="" textlink="">
      <xdr:nvSpPr>
        <xdr:cNvPr id="412" name="【消防施設】&#10;一人当たり面積平均値テキスト">
          <a:extLst>
            <a:ext uri="{FF2B5EF4-FFF2-40B4-BE49-F238E27FC236}">
              <a16:creationId xmlns:a16="http://schemas.microsoft.com/office/drawing/2014/main" id="{00000000-0008-0000-0200-00009C010000}"/>
            </a:ext>
          </a:extLst>
        </xdr:cNvPr>
        <xdr:cNvSpPr txBox="1"/>
      </xdr:nvSpPr>
      <xdr:spPr>
        <a:xfrm>
          <a:off x="22199600" y="14394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20383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221107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47641</xdr:rowOff>
    </xdr:from>
    <xdr:ext cx="469744" cy="259045"/>
    <xdr:sp macro="" textlink="">
      <xdr:nvSpPr>
        <xdr:cNvPr id="424" name="【消防施設】&#10;一人当たり面積該当値テキスト">
          <a:extLst>
            <a:ext uri="{FF2B5EF4-FFF2-40B4-BE49-F238E27FC236}">
              <a16:creationId xmlns:a16="http://schemas.microsoft.com/office/drawing/2014/main" id="{00000000-0008-0000-0200-0000A8010000}"/>
            </a:ext>
          </a:extLst>
        </xdr:cNvPr>
        <xdr:cNvSpPr txBox="1"/>
      </xdr:nvSpPr>
      <xdr:spPr>
        <a:xfrm>
          <a:off x="22199600" y="1462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71120</xdr:rowOff>
    </xdr:from>
    <xdr:to>
      <xdr:col>112</xdr:col>
      <xdr:colOff>38100</xdr:colOff>
      <xdr:row>86</xdr:row>
      <xdr:rowOff>1270</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21272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120014</xdr:rowOff>
    </xdr:from>
    <xdr:to>
      <xdr:col>116</xdr:col>
      <xdr:colOff>63500</xdr:colOff>
      <xdr:row>85</xdr:row>
      <xdr:rowOff>121920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flipV="1">
          <a:off x="21323300" y="1469326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74930</xdr:rowOff>
    </xdr:from>
    <xdr:to>
      <xdr:col>107</xdr:col>
      <xdr:colOff>101600</xdr:colOff>
      <xdr:row>86</xdr:row>
      <xdr:rowOff>5080</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20383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121920</xdr:rowOff>
    </xdr:from>
    <xdr:to>
      <xdr:col>111</xdr:col>
      <xdr:colOff>177800</xdr:colOff>
      <xdr:row>85</xdr:row>
      <xdr:rowOff>125730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flipV="1">
          <a:off x="20434300" y="1469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76836</xdr:rowOff>
    </xdr:from>
    <xdr:to>
      <xdr:col>102</xdr:col>
      <xdr:colOff>165100</xdr:colOff>
      <xdr:row>86</xdr:row>
      <xdr:rowOff>6986</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19494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125730</xdr:rowOff>
    </xdr:from>
    <xdr:to>
      <xdr:col>107</xdr:col>
      <xdr:colOff>50800</xdr:colOff>
      <xdr:row>85</xdr:row>
      <xdr:rowOff>127636</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flipV="1">
          <a:off x="19545300" y="146989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80645</xdr:rowOff>
    </xdr:from>
    <xdr:to>
      <xdr:col>98</xdr:col>
      <xdr:colOff>38100</xdr:colOff>
      <xdr:row>86</xdr:row>
      <xdr:rowOff>10795</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186055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127636</xdr:rowOff>
    </xdr:from>
    <xdr:to>
      <xdr:col>102</xdr:col>
      <xdr:colOff>114300</xdr:colOff>
      <xdr:row>85</xdr:row>
      <xdr:rowOff>131445</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flipV="1">
          <a:off x="18656300" y="147008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57802</xdr:rowOff>
    </xdr:from>
    <xdr:ext cx="469744" cy="259045"/>
    <xdr:sp macro="" textlink="">
      <xdr:nvSpPr>
        <xdr:cNvPr id="433" name="n_1aveValue【消防施設】&#10;一人当たり面積">
          <a:extLst>
            <a:ext uri="{FF2B5EF4-FFF2-40B4-BE49-F238E27FC236}">
              <a16:creationId xmlns:a16="http://schemas.microsoft.com/office/drawing/2014/main" id="{00000000-0008-0000-0200-0000B1010000}"/>
            </a:ext>
          </a:extLst>
        </xdr:cNvPr>
        <xdr:cNvSpPr txBox="1"/>
      </xdr:nvSpPr>
      <xdr:spPr>
        <a:xfrm>
          <a:off x="210757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122572</xdr:rowOff>
    </xdr:from>
    <xdr:ext cx="469744" cy="259045"/>
    <xdr:sp macro="" textlink="">
      <xdr:nvSpPr>
        <xdr:cNvPr id="434" name="n_2aveValue【消防施設】&#10;一人当たり面積">
          <a:extLst>
            <a:ext uri="{FF2B5EF4-FFF2-40B4-BE49-F238E27FC236}">
              <a16:creationId xmlns:a16="http://schemas.microsoft.com/office/drawing/2014/main" id="{00000000-0008-0000-0200-0000B2010000}"/>
            </a:ext>
          </a:extLst>
        </xdr:cNvPr>
        <xdr:cNvSpPr txBox="1"/>
      </xdr:nvSpPr>
      <xdr:spPr>
        <a:xfrm>
          <a:off x="20199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435" name="n_3aveValue【消防施設】&#10;一人当たり面積">
          <a:extLst>
            <a:ext uri="{FF2B5EF4-FFF2-40B4-BE49-F238E27FC236}">
              <a16:creationId xmlns:a16="http://schemas.microsoft.com/office/drawing/2014/main" id="{00000000-0008-0000-0200-0000B3010000}"/>
            </a:ext>
          </a:extLst>
        </xdr:cNvPr>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436" name="n_4aveValue【消防施設】&#10;一人当たり面積">
          <a:extLst>
            <a:ext uri="{FF2B5EF4-FFF2-40B4-BE49-F238E27FC236}">
              <a16:creationId xmlns:a16="http://schemas.microsoft.com/office/drawing/2014/main" id="{00000000-0008-0000-0200-0000B4010000}"/>
            </a:ext>
          </a:extLst>
        </xdr:cNvPr>
        <xdr:cNvSpPr txBox="1"/>
      </xdr:nvSpPr>
      <xdr:spPr>
        <a:xfrm>
          <a:off x="18421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163847</xdr:rowOff>
    </xdr:from>
    <xdr:ext cx="469744" cy="259045"/>
    <xdr:sp macro="" textlink="">
      <xdr:nvSpPr>
        <xdr:cNvPr id="437" name="n_1mainValue【消防施設】&#10;一人当たり面積">
          <a:extLst>
            <a:ext uri="{FF2B5EF4-FFF2-40B4-BE49-F238E27FC236}">
              <a16:creationId xmlns:a16="http://schemas.microsoft.com/office/drawing/2014/main" id="{00000000-0008-0000-0200-0000B5010000}"/>
            </a:ext>
          </a:extLst>
        </xdr:cNvPr>
        <xdr:cNvSpPr txBox="1"/>
      </xdr:nvSpPr>
      <xdr:spPr>
        <a:xfrm>
          <a:off x="210757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167657</xdr:rowOff>
    </xdr:from>
    <xdr:ext cx="469744" cy="259045"/>
    <xdr:sp macro="" textlink="">
      <xdr:nvSpPr>
        <xdr:cNvPr id="438" name="n_2mainValue【消防施設】&#10;一人当たり面積">
          <a:extLst>
            <a:ext uri="{FF2B5EF4-FFF2-40B4-BE49-F238E27FC236}">
              <a16:creationId xmlns:a16="http://schemas.microsoft.com/office/drawing/2014/main" id="{00000000-0008-0000-0200-0000B6010000}"/>
            </a:ext>
          </a:extLst>
        </xdr:cNvPr>
        <xdr:cNvSpPr txBox="1"/>
      </xdr:nvSpPr>
      <xdr:spPr>
        <a:xfrm>
          <a:off x="20199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169563</xdr:rowOff>
    </xdr:from>
    <xdr:ext cx="469744" cy="259045"/>
    <xdr:sp macro="" textlink="">
      <xdr:nvSpPr>
        <xdr:cNvPr id="439" name="n_3mainValue【消防施設】&#10;一人当たり面積">
          <a:extLst>
            <a:ext uri="{FF2B5EF4-FFF2-40B4-BE49-F238E27FC236}">
              <a16:creationId xmlns:a16="http://schemas.microsoft.com/office/drawing/2014/main" id="{00000000-0008-0000-0200-0000B7010000}"/>
            </a:ext>
          </a:extLst>
        </xdr:cNvPr>
        <xdr:cNvSpPr txBox="1"/>
      </xdr:nvSpPr>
      <xdr:spPr>
        <a:xfrm>
          <a:off x="19310427" y="1474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1922</xdr:rowOff>
    </xdr:from>
    <xdr:ext cx="469744" cy="259045"/>
    <xdr:sp macro="" textlink="">
      <xdr:nvSpPr>
        <xdr:cNvPr id="440" name="n_4mainValue【消防施設】&#10;一人当たり面積">
          <a:extLst>
            <a:ext uri="{FF2B5EF4-FFF2-40B4-BE49-F238E27FC236}">
              <a16:creationId xmlns:a16="http://schemas.microsoft.com/office/drawing/2014/main" id="{00000000-0008-0000-0200-0000B8010000}"/>
            </a:ext>
          </a:extLst>
        </xdr:cNvPr>
        <xdr:cNvSpPr txBox="1"/>
      </xdr:nvSpPr>
      <xdr:spPr>
        <a:xfrm>
          <a:off x="18421427" y="1474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5" name="【庁舎】&#10;有形固定資産減価償却率グラフ枠">
          <a:extLst>
            <a:ext uri="{FF2B5EF4-FFF2-40B4-BE49-F238E27FC236}">
              <a16:creationId xmlns:a16="http://schemas.microsoft.com/office/drawing/2014/main" id="{00000000-0008-0000-0200-0000D1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467" name="【庁舎】&#10;有形固定資産減価償却率最小値テキスト">
          <a:extLst>
            <a:ext uri="{FF2B5EF4-FFF2-40B4-BE49-F238E27FC236}">
              <a16:creationId xmlns:a16="http://schemas.microsoft.com/office/drawing/2014/main" id="{00000000-0008-0000-0200-0000D3010000}"/>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469" name="【庁舎】&#10;有形固定資産減価償却率最大値テキスト">
          <a:extLst>
            <a:ext uri="{FF2B5EF4-FFF2-40B4-BE49-F238E27FC236}">
              <a16:creationId xmlns:a16="http://schemas.microsoft.com/office/drawing/2014/main" id="{00000000-0008-0000-0200-0000D501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471" name="【庁舎】&#10;有形固定資産減価償却率平均値テキスト">
          <a:extLst>
            <a:ext uri="{FF2B5EF4-FFF2-40B4-BE49-F238E27FC236}">
              <a16:creationId xmlns:a16="http://schemas.microsoft.com/office/drawing/2014/main" id="{00000000-0008-0000-0200-0000D7010000}"/>
            </a:ext>
          </a:extLst>
        </xdr:cNvPr>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14541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72752</xdr:rowOff>
    </xdr:from>
    <xdr:to>
      <xdr:col>85</xdr:col>
      <xdr:colOff>177800</xdr:colOff>
      <xdr:row>102</xdr:row>
      <xdr:rowOff>2902</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162687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95629</xdr:rowOff>
    </xdr:from>
    <xdr:ext cx="405111" cy="259045"/>
    <xdr:sp macro="" textlink="">
      <xdr:nvSpPr>
        <xdr:cNvPr id="483" name="【庁舎】&#10;有形固定資産減価償却率該当値テキスト">
          <a:extLst>
            <a:ext uri="{FF2B5EF4-FFF2-40B4-BE49-F238E27FC236}">
              <a16:creationId xmlns:a16="http://schemas.microsoft.com/office/drawing/2014/main" id="{00000000-0008-0000-0200-0000E3010000}"/>
            </a:ext>
          </a:extLst>
        </xdr:cNvPr>
        <xdr:cNvSpPr txBox="1"/>
      </xdr:nvSpPr>
      <xdr:spPr>
        <a:xfrm>
          <a:off x="16357600" y="1724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31931</xdr:rowOff>
    </xdr:from>
    <xdr:to>
      <xdr:col>81</xdr:col>
      <xdr:colOff>101600</xdr:colOff>
      <xdr:row>101</xdr:row>
      <xdr:rowOff>133531</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15430500" y="173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82731</xdr:rowOff>
    </xdr:from>
    <xdr:to>
      <xdr:col>85</xdr:col>
      <xdr:colOff>127000</xdr:colOff>
      <xdr:row>101</xdr:row>
      <xdr:rowOff>123552</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5481300" y="17399181"/>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159294</xdr:rowOff>
    </xdr:from>
    <xdr:to>
      <xdr:col>76</xdr:col>
      <xdr:colOff>165100</xdr:colOff>
      <xdr:row>101</xdr:row>
      <xdr:rowOff>89444</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14541500" y="173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38644</xdr:rowOff>
    </xdr:from>
    <xdr:to>
      <xdr:col>81</xdr:col>
      <xdr:colOff>50800</xdr:colOff>
      <xdr:row>101</xdr:row>
      <xdr:rowOff>82731</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4592300" y="173550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115207</xdr:rowOff>
    </xdr:from>
    <xdr:to>
      <xdr:col>72</xdr:col>
      <xdr:colOff>38100</xdr:colOff>
      <xdr:row>101</xdr:row>
      <xdr:rowOff>45357</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13652500" y="1726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166007</xdr:rowOff>
    </xdr:from>
    <xdr:to>
      <xdr:col>76</xdr:col>
      <xdr:colOff>114300</xdr:colOff>
      <xdr:row>101</xdr:row>
      <xdr:rowOff>38644</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3703300" y="173110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71120</xdr:rowOff>
    </xdr:from>
    <xdr:to>
      <xdr:col>67</xdr:col>
      <xdr:colOff>101600</xdr:colOff>
      <xdr:row>101</xdr:row>
      <xdr:rowOff>1270</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12763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121920</xdr:rowOff>
    </xdr:from>
    <xdr:to>
      <xdr:col>71</xdr:col>
      <xdr:colOff>177800</xdr:colOff>
      <xdr:row>100</xdr:row>
      <xdr:rowOff>166007</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2814300" y="172669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492" name="n_1aveValue【庁舎】&#10;有形固定資産減価償却率">
          <a:extLst>
            <a:ext uri="{FF2B5EF4-FFF2-40B4-BE49-F238E27FC236}">
              <a16:creationId xmlns:a16="http://schemas.microsoft.com/office/drawing/2014/main" id="{00000000-0008-0000-0200-0000EC010000}"/>
            </a:ext>
          </a:extLst>
        </xdr:cNvPr>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5459</xdr:rowOff>
    </xdr:from>
    <xdr:ext cx="405111" cy="259045"/>
    <xdr:sp macro="" textlink="">
      <xdr:nvSpPr>
        <xdr:cNvPr id="493" name="n_2aveValue【庁舎】&#10;有形固定資産減価償却率">
          <a:extLst>
            <a:ext uri="{FF2B5EF4-FFF2-40B4-BE49-F238E27FC236}">
              <a16:creationId xmlns:a16="http://schemas.microsoft.com/office/drawing/2014/main" id="{00000000-0008-0000-0200-0000ED010000}"/>
            </a:ext>
          </a:extLst>
        </xdr:cNvPr>
        <xdr:cNvSpPr txBox="1"/>
      </xdr:nvSpPr>
      <xdr:spPr>
        <a:xfrm>
          <a:off x="14389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165479</xdr:rowOff>
    </xdr:from>
    <xdr:ext cx="405111" cy="259045"/>
    <xdr:sp macro="" textlink="">
      <xdr:nvSpPr>
        <xdr:cNvPr id="494" name="n_3aveValue【庁舎】&#10;有形固定資産減価償却率">
          <a:extLst>
            <a:ext uri="{FF2B5EF4-FFF2-40B4-BE49-F238E27FC236}">
              <a16:creationId xmlns:a16="http://schemas.microsoft.com/office/drawing/2014/main" id="{00000000-0008-0000-0200-0000EE010000}"/>
            </a:ext>
          </a:extLst>
        </xdr:cNvPr>
        <xdr:cNvSpPr txBox="1"/>
      </xdr:nvSpPr>
      <xdr:spPr>
        <a:xfrm>
          <a:off x="13500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18522</xdr:rowOff>
    </xdr:from>
    <xdr:ext cx="405111" cy="259045"/>
    <xdr:sp macro="" textlink="">
      <xdr:nvSpPr>
        <xdr:cNvPr id="495" name="n_4aveValue【庁舎】&#10;有形固定資産減価償却率">
          <a:extLst>
            <a:ext uri="{FF2B5EF4-FFF2-40B4-BE49-F238E27FC236}">
              <a16:creationId xmlns:a16="http://schemas.microsoft.com/office/drawing/2014/main" id="{00000000-0008-0000-0200-0000EF010000}"/>
            </a:ext>
          </a:extLst>
        </xdr:cNvPr>
        <xdr:cNvSpPr txBox="1"/>
      </xdr:nvSpPr>
      <xdr:spPr>
        <a:xfrm>
          <a:off x="12611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150058</xdr:rowOff>
    </xdr:from>
    <xdr:ext cx="405111" cy="259045"/>
    <xdr:sp macro="" textlink="">
      <xdr:nvSpPr>
        <xdr:cNvPr id="496" name="n_1mainValue【庁舎】&#10;有形固定資産減価償却率">
          <a:extLst>
            <a:ext uri="{FF2B5EF4-FFF2-40B4-BE49-F238E27FC236}">
              <a16:creationId xmlns:a16="http://schemas.microsoft.com/office/drawing/2014/main" id="{00000000-0008-0000-0200-0000F0010000}"/>
            </a:ext>
          </a:extLst>
        </xdr:cNvPr>
        <xdr:cNvSpPr txBox="1"/>
      </xdr:nvSpPr>
      <xdr:spPr>
        <a:xfrm>
          <a:off x="1526604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105971</xdr:rowOff>
    </xdr:from>
    <xdr:ext cx="405111" cy="259045"/>
    <xdr:sp macro="" textlink="">
      <xdr:nvSpPr>
        <xdr:cNvPr id="497" name="n_2mainValue【庁舎】&#10;有形固定資産減価償却率">
          <a:extLst>
            <a:ext uri="{FF2B5EF4-FFF2-40B4-BE49-F238E27FC236}">
              <a16:creationId xmlns:a16="http://schemas.microsoft.com/office/drawing/2014/main" id="{00000000-0008-0000-0200-0000F1010000}"/>
            </a:ext>
          </a:extLst>
        </xdr:cNvPr>
        <xdr:cNvSpPr txBox="1"/>
      </xdr:nvSpPr>
      <xdr:spPr>
        <a:xfrm>
          <a:off x="14389744" y="1707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61884</xdr:rowOff>
    </xdr:from>
    <xdr:ext cx="405111" cy="259045"/>
    <xdr:sp macro="" textlink="">
      <xdr:nvSpPr>
        <xdr:cNvPr id="498" name="n_3mainValue【庁舎】&#10;有形固定資産減価償却率">
          <a:extLst>
            <a:ext uri="{FF2B5EF4-FFF2-40B4-BE49-F238E27FC236}">
              <a16:creationId xmlns:a16="http://schemas.microsoft.com/office/drawing/2014/main" id="{00000000-0008-0000-0200-0000F2010000}"/>
            </a:ext>
          </a:extLst>
        </xdr:cNvPr>
        <xdr:cNvSpPr txBox="1"/>
      </xdr:nvSpPr>
      <xdr:spPr>
        <a:xfrm>
          <a:off x="13500744" y="1703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17797</xdr:rowOff>
    </xdr:from>
    <xdr:ext cx="405111" cy="259045"/>
    <xdr:sp macro="" textlink="">
      <xdr:nvSpPr>
        <xdr:cNvPr id="499" name="n_4mainValue【庁舎】&#10;有形固定資産減価償却率">
          <a:extLst>
            <a:ext uri="{FF2B5EF4-FFF2-40B4-BE49-F238E27FC236}">
              <a16:creationId xmlns:a16="http://schemas.microsoft.com/office/drawing/2014/main" id="{00000000-0008-0000-0200-0000F3010000}"/>
            </a:ext>
          </a:extLst>
        </xdr:cNvPr>
        <xdr:cNvSpPr txBox="1"/>
      </xdr:nvSpPr>
      <xdr:spPr>
        <a:xfrm>
          <a:off x="126117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0" name="【庁舎】&#10;一人当たり面積グラフ枠">
          <a:extLst>
            <a:ext uri="{FF2B5EF4-FFF2-40B4-BE49-F238E27FC236}">
              <a16:creationId xmlns:a16="http://schemas.microsoft.com/office/drawing/2014/main" id="{00000000-0008-0000-0200-00000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522" name="【庁舎】&#10;一人当たり面積最小値テキスト">
          <a:extLst>
            <a:ext uri="{FF2B5EF4-FFF2-40B4-BE49-F238E27FC236}">
              <a16:creationId xmlns:a16="http://schemas.microsoft.com/office/drawing/2014/main" id="{00000000-0008-0000-0200-00000A020000}"/>
            </a:ext>
          </a:extLst>
        </xdr:cNvPr>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524" name="【庁舎】&#10;一人当たり面積最大値テキスト">
          <a:extLst>
            <a:ext uri="{FF2B5EF4-FFF2-40B4-BE49-F238E27FC236}">
              <a16:creationId xmlns:a16="http://schemas.microsoft.com/office/drawing/2014/main" id="{00000000-0008-0000-0200-00000C020000}"/>
            </a:ext>
          </a:extLst>
        </xdr:cNvPr>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10329</xdr:rowOff>
    </xdr:from>
    <xdr:ext cx="469744" cy="259045"/>
    <xdr:sp macro="" textlink="">
      <xdr:nvSpPr>
        <xdr:cNvPr id="526" name="【庁舎】&#10;一人当たり面積平均値テキスト">
          <a:extLst>
            <a:ext uri="{FF2B5EF4-FFF2-40B4-BE49-F238E27FC236}">
              <a16:creationId xmlns:a16="http://schemas.microsoft.com/office/drawing/2014/main" id="{00000000-0008-0000-0200-00000E020000}"/>
            </a:ext>
          </a:extLst>
        </xdr:cNvPr>
        <xdr:cNvSpPr txBox="1"/>
      </xdr:nvSpPr>
      <xdr:spPr>
        <a:xfrm>
          <a:off x="22199600" y="1818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20383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9494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8605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92151</xdr:rowOff>
    </xdr:from>
    <xdr:to>
      <xdr:col>116</xdr:col>
      <xdr:colOff>114300</xdr:colOff>
      <xdr:row>108</xdr:row>
      <xdr:rowOff>22301</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22110700" y="1843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7078</xdr:rowOff>
    </xdr:from>
    <xdr:ext cx="469744" cy="259045"/>
    <xdr:sp macro="" textlink="">
      <xdr:nvSpPr>
        <xdr:cNvPr id="538" name="【庁舎】&#10;一人当たり面積該当値テキスト">
          <a:extLst>
            <a:ext uri="{FF2B5EF4-FFF2-40B4-BE49-F238E27FC236}">
              <a16:creationId xmlns:a16="http://schemas.microsoft.com/office/drawing/2014/main" id="{00000000-0008-0000-0200-00001A020000}"/>
            </a:ext>
          </a:extLst>
        </xdr:cNvPr>
        <xdr:cNvSpPr txBox="1"/>
      </xdr:nvSpPr>
      <xdr:spPr>
        <a:xfrm>
          <a:off x="22199600" y="1835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93523</xdr:rowOff>
    </xdr:from>
    <xdr:to>
      <xdr:col>112</xdr:col>
      <xdr:colOff>38100</xdr:colOff>
      <xdr:row>108</xdr:row>
      <xdr:rowOff>23673</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21272500" y="1843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142951</xdr:rowOff>
    </xdr:from>
    <xdr:to>
      <xdr:col>116</xdr:col>
      <xdr:colOff>63500</xdr:colOff>
      <xdr:row>107</xdr:row>
      <xdr:rowOff>144323</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flipV="1">
          <a:off x="21323300" y="18488101"/>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95352</xdr:rowOff>
    </xdr:from>
    <xdr:to>
      <xdr:col>107</xdr:col>
      <xdr:colOff>101600</xdr:colOff>
      <xdr:row>108</xdr:row>
      <xdr:rowOff>25502</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20383500" y="1844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144323</xdr:rowOff>
    </xdr:from>
    <xdr:to>
      <xdr:col>111</xdr:col>
      <xdr:colOff>177800</xdr:colOff>
      <xdr:row>107</xdr:row>
      <xdr:rowOff>146152</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flipV="1">
          <a:off x="20434300" y="1848947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97180</xdr:rowOff>
    </xdr:from>
    <xdr:to>
      <xdr:col>102</xdr:col>
      <xdr:colOff>165100</xdr:colOff>
      <xdr:row>108</xdr:row>
      <xdr:rowOff>27330</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9494500" y="184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146152</xdr:rowOff>
    </xdr:from>
    <xdr:to>
      <xdr:col>107</xdr:col>
      <xdr:colOff>50800</xdr:colOff>
      <xdr:row>107</xdr:row>
      <xdr:rowOff>147980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flipV="1">
          <a:off x="19545300" y="1849130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99009</xdr:rowOff>
    </xdr:from>
    <xdr:to>
      <xdr:col>98</xdr:col>
      <xdr:colOff>38100</xdr:colOff>
      <xdr:row>108</xdr:row>
      <xdr:rowOff>29159</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8605500" y="1844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147980</xdr:rowOff>
    </xdr:from>
    <xdr:to>
      <xdr:col>102</xdr:col>
      <xdr:colOff>114300</xdr:colOff>
      <xdr:row>107</xdr:row>
      <xdr:rowOff>149809</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flipV="1">
          <a:off x="18656300" y="1849313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103294</xdr:rowOff>
    </xdr:from>
    <xdr:ext cx="469744" cy="259045"/>
    <xdr:sp macro="" textlink="">
      <xdr:nvSpPr>
        <xdr:cNvPr id="547" name="n_1aveValue【庁舎】&#10;一人当たり面積">
          <a:extLst>
            <a:ext uri="{FF2B5EF4-FFF2-40B4-BE49-F238E27FC236}">
              <a16:creationId xmlns:a16="http://schemas.microsoft.com/office/drawing/2014/main" id="{00000000-0008-0000-0200-000023020000}"/>
            </a:ext>
          </a:extLst>
        </xdr:cNvPr>
        <xdr:cNvSpPr txBox="1"/>
      </xdr:nvSpPr>
      <xdr:spPr>
        <a:xfrm>
          <a:off x="21075727" y="18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98265</xdr:rowOff>
    </xdr:from>
    <xdr:ext cx="469744" cy="259045"/>
    <xdr:sp macro="" textlink="">
      <xdr:nvSpPr>
        <xdr:cNvPr id="548" name="n_2aveValue【庁舎】&#10;一人当たり面積">
          <a:extLst>
            <a:ext uri="{FF2B5EF4-FFF2-40B4-BE49-F238E27FC236}">
              <a16:creationId xmlns:a16="http://schemas.microsoft.com/office/drawing/2014/main" id="{00000000-0008-0000-0200-000024020000}"/>
            </a:ext>
          </a:extLst>
        </xdr:cNvPr>
        <xdr:cNvSpPr txBox="1"/>
      </xdr:nvSpPr>
      <xdr:spPr>
        <a:xfrm>
          <a:off x="201994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125240</xdr:rowOff>
    </xdr:from>
    <xdr:ext cx="469744" cy="259045"/>
    <xdr:sp macro="" textlink="">
      <xdr:nvSpPr>
        <xdr:cNvPr id="549" name="n_3aveValue【庁舎】&#10;一人当たり面積">
          <a:extLst>
            <a:ext uri="{FF2B5EF4-FFF2-40B4-BE49-F238E27FC236}">
              <a16:creationId xmlns:a16="http://schemas.microsoft.com/office/drawing/2014/main" id="{00000000-0008-0000-0200-000025020000}"/>
            </a:ext>
          </a:extLst>
        </xdr:cNvPr>
        <xdr:cNvSpPr txBox="1"/>
      </xdr:nvSpPr>
      <xdr:spPr>
        <a:xfrm>
          <a:off x="19310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129812</xdr:rowOff>
    </xdr:from>
    <xdr:ext cx="469744" cy="259045"/>
    <xdr:sp macro="" textlink="">
      <xdr:nvSpPr>
        <xdr:cNvPr id="550" name="n_4aveValue【庁舎】&#10;一人当たり面積">
          <a:extLst>
            <a:ext uri="{FF2B5EF4-FFF2-40B4-BE49-F238E27FC236}">
              <a16:creationId xmlns:a16="http://schemas.microsoft.com/office/drawing/2014/main" id="{00000000-0008-0000-0200-000026020000}"/>
            </a:ext>
          </a:extLst>
        </xdr:cNvPr>
        <xdr:cNvSpPr txBox="1"/>
      </xdr:nvSpPr>
      <xdr:spPr>
        <a:xfrm>
          <a:off x="18421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14800</xdr:rowOff>
    </xdr:from>
    <xdr:ext cx="469744" cy="259045"/>
    <xdr:sp macro="" textlink="">
      <xdr:nvSpPr>
        <xdr:cNvPr id="551" name="n_1mainValue【庁舎】&#10;一人当たり面積">
          <a:extLst>
            <a:ext uri="{FF2B5EF4-FFF2-40B4-BE49-F238E27FC236}">
              <a16:creationId xmlns:a16="http://schemas.microsoft.com/office/drawing/2014/main" id="{00000000-0008-0000-0200-000027020000}"/>
            </a:ext>
          </a:extLst>
        </xdr:cNvPr>
        <xdr:cNvSpPr txBox="1"/>
      </xdr:nvSpPr>
      <xdr:spPr>
        <a:xfrm>
          <a:off x="21075727" y="1853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16629</xdr:rowOff>
    </xdr:from>
    <xdr:ext cx="469744" cy="259045"/>
    <xdr:sp macro="" textlink="">
      <xdr:nvSpPr>
        <xdr:cNvPr id="552" name="n_2mainValue【庁舎】&#10;一人当たり面積">
          <a:extLst>
            <a:ext uri="{FF2B5EF4-FFF2-40B4-BE49-F238E27FC236}">
              <a16:creationId xmlns:a16="http://schemas.microsoft.com/office/drawing/2014/main" id="{00000000-0008-0000-0200-000028020000}"/>
            </a:ext>
          </a:extLst>
        </xdr:cNvPr>
        <xdr:cNvSpPr txBox="1"/>
      </xdr:nvSpPr>
      <xdr:spPr>
        <a:xfrm>
          <a:off x="20199427" y="1853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18457</xdr:rowOff>
    </xdr:from>
    <xdr:ext cx="469744" cy="259045"/>
    <xdr:sp macro="" textlink="">
      <xdr:nvSpPr>
        <xdr:cNvPr id="553" name="n_3mainValue【庁舎】&#10;一人当たり面積">
          <a:extLst>
            <a:ext uri="{FF2B5EF4-FFF2-40B4-BE49-F238E27FC236}">
              <a16:creationId xmlns:a16="http://schemas.microsoft.com/office/drawing/2014/main" id="{00000000-0008-0000-0200-000029020000}"/>
            </a:ext>
          </a:extLst>
        </xdr:cNvPr>
        <xdr:cNvSpPr txBox="1"/>
      </xdr:nvSpPr>
      <xdr:spPr>
        <a:xfrm>
          <a:off x="19310427" y="1853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20286</xdr:rowOff>
    </xdr:from>
    <xdr:ext cx="469744" cy="259045"/>
    <xdr:sp macro="" textlink="">
      <xdr:nvSpPr>
        <xdr:cNvPr id="554" name="n_4mainValue【庁舎】&#10;一人当たり面積">
          <a:extLst>
            <a:ext uri="{FF2B5EF4-FFF2-40B4-BE49-F238E27FC236}">
              <a16:creationId xmlns:a16="http://schemas.microsoft.com/office/drawing/2014/main" id="{00000000-0008-0000-0200-00002A020000}"/>
            </a:ext>
          </a:extLst>
        </xdr:cNvPr>
        <xdr:cNvSpPr txBox="1"/>
      </xdr:nvSpPr>
      <xdr:spPr>
        <a:xfrm>
          <a:off x="18421427" y="185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類似団体と比較して有形固定資産減価償却率が高くなっている施設は福祉施設と消防施設であり、低くなっている施設は体育館・プールと庁舎である。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福祉施設については、</a:t>
          </a:r>
          <a:r>
            <a:rPr kumimoji="1" lang="en-US" altLang="ja-JP" sz="1300">
              <a:latin typeface="ＭＳ Ｐゴシック" panose="020B0600070205080204" pitchFamily="50" charset="-128"/>
              <a:ea typeface="ＭＳ Ｐゴシック" panose="020B0600070205080204" pitchFamily="50" charset="-128"/>
            </a:rPr>
            <a:t>94.9</a:t>
          </a:r>
          <a:r>
            <a:rPr kumimoji="1" lang="ja-JP" altLang="en-US" sz="1300">
              <a:latin typeface="ＭＳ Ｐゴシック" panose="020B0600070205080204" pitchFamily="50" charset="-128"/>
              <a:ea typeface="ＭＳ Ｐゴシック" panose="020B0600070205080204" pitchFamily="50" charset="-128"/>
            </a:rPr>
            <a:t>％となっているが個別施設計画を策定済みであり大規模改修を実施し老朽化対策に取り組んでいく。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消防施設については中長期的に活用するため、定期的な点検を行い状況を把握すると共に集会施設の統廃合計画や避難所等との調整を行いながら、施設のあり方を検討していく必要がある。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庁舎については震災後に建て替えているため、有形固定資産減価償却率が低くなっている。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一人当たりの面積については人口減少の影響により若干であるが上昇しており今後も上昇傾向が続くと想定される。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8701084</v>
      </c>
      <c r="BO4" s="411"/>
      <c r="BP4" s="411"/>
      <c r="BQ4" s="411"/>
      <c r="BR4" s="411"/>
      <c r="BS4" s="411"/>
      <c r="BT4" s="411"/>
      <c r="BU4" s="412"/>
      <c r="BV4" s="410">
        <v>11696808</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8.9</v>
      </c>
      <c r="CU4" s="417"/>
      <c r="CV4" s="417"/>
      <c r="CW4" s="417"/>
      <c r="CX4" s="417"/>
      <c r="CY4" s="417"/>
      <c r="CZ4" s="417"/>
      <c r="DA4" s="418"/>
      <c r="DB4" s="416">
        <v>9.6999999999999993</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8291264</v>
      </c>
      <c r="BO5" s="448"/>
      <c r="BP5" s="448"/>
      <c r="BQ5" s="448"/>
      <c r="BR5" s="448"/>
      <c r="BS5" s="448"/>
      <c r="BT5" s="448"/>
      <c r="BU5" s="449"/>
      <c r="BV5" s="447">
        <v>10990757</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87.7</v>
      </c>
      <c r="CU5" s="445"/>
      <c r="CV5" s="445"/>
      <c r="CW5" s="445"/>
      <c r="CX5" s="445"/>
      <c r="CY5" s="445"/>
      <c r="CZ5" s="445"/>
      <c r="DA5" s="446"/>
      <c r="DB5" s="444">
        <v>93.5</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102</v>
      </c>
      <c r="AV6" s="480"/>
      <c r="AW6" s="480"/>
      <c r="AX6" s="480"/>
      <c r="AY6" s="481" t="s">
        <v>103</v>
      </c>
      <c r="AZ6" s="482"/>
      <c r="BA6" s="482"/>
      <c r="BB6" s="482"/>
      <c r="BC6" s="482"/>
      <c r="BD6" s="482"/>
      <c r="BE6" s="482"/>
      <c r="BF6" s="482"/>
      <c r="BG6" s="482"/>
      <c r="BH6" s="482"/>
      <c r="BI6" s="482"/>
      <c r="BJ6" s="482"/>
      <c r="BK6" s="482"/>
      <c r="BL6" s="482"/>
      <c r="BM6" s="483"/>
      <c r="BN6" s="447">
        <v>409820</v>
      </c>
      <c r="BO6" s="448"/>
      <c r="BP6" s="448"/>
      <c r="BQ6" s="448"/>
      <c r="BR6" s="448"/>
      <c r="BS6" s="448"/>
      <c r="BT6" s="448"/>
      <c r="BU6" s="449"/>
      <c r="BV6" s="447">
        <v>706051</v>
      </c>
      <c r="BW6" s="448"/>
      <c r="BX6" s="448"/>
      <c r="BY6" s="448"/>
      <c r="BZ6" s="448"/>
      <c r="CA6" s="448"/>
      <c r="CB6" s="448"/>
      <c r="CC6" s="449"/>
      <c r="CD6" s="450" t="s">
        <v>104</v>
      </c>
      <c r="CE6" s="451"/>
      <c r="CF6" s="451"/>
      <c r="CG6" s="451"/>
      <c r="CH6" s="451"/>
      <c r="CI6" s="451"/>
      <c r="CJ6" s="451"/>
      <c r="CK6" s="451"/>
      <c r="CL6" s="451"/>
      <c r="CM6" s="451"/>
      <c r="CN6" s="451"/>
      <c r="CO6" s="451"/>
      <c r="CP6" s="451"/>
      <c r="CQ6" s="451"/>
      <c r="CR6" s="451"/>
      <c r="CS6" s="452"/>
      <c r="CT6" s="484">
        <v>92.1</v>
      </c>
      <c r="CU6" s="485"/>
      <c r="CV6" s="485"/>
      <c r="CW6" s="485"/>
      <c r="CX6" s="485"/>
      <c r="CY6" s="485"/>
      <c r="CZ6" s="485"/>
      <c r="DA6" s="486"/>
      <c r="DB6" s="484">
        <v>97.9</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105</v>
      </c>
      <c r="AN7" s="477"/>
      <c r="AO7" s="477"/>
      <c r="AP7" s="477"/>
      <c r="AQ7" s="477"/>
      <c r="AR7" s="477"/>
      <c r="AS7" s="477"/>
      <c r="AT7" s="478"/>
      <c r="AU7" s="479" t="s">
        <v>106</v>
      </c>
      <c r="AV7" s="480"/>
      <c r="AW7" s="480"/>
      <c r="AX7" s="480"/>
      <c r="AY7" s="481" t="s">
        <v>107</v>
      </c>
      <c r="AZ7" s="482"/>
      <c r="BA7" s="482"/>
      <c r="BB7" s="482"/>
      <c r="BC7" s="482"/>
      <c r="BD7" s="482"/>
      <c r="BE7" s="482"/>
      <c r="BF7" s="482"/>
      <c r="BG7" s="482"/>
      <c r="BH7" s="482"/>
      <c r="BI7" s="482"/>
      <c r="BJ7" s="482"/>
      <c r="BK7" s="482"/>
      <c r="BL7" s="482"/>
      <c r="BM7" s="483"/>
      <c r="BN7" s="447">
        <v>23552</v>
      </c>
      <c r="BO7" s="448"/>
      <c r="BP7" s="448"/>
      <c r="BQ7" s="448"/>
      <c r="BR7" s="448"/>
      <c r="BS7" s="448"/>
      <c r="BT7" s="448"/>
      <c r="BU7" s="449"/>
      <c r="BV7" s="447">
        <v>313101</v>
      </c>
      <c r="BW7" s="448"/>
      <c r="BX7" s="448"/>
      <c r="BY7" s="448"/>
      <c r="BZ7" s="448"/>
      <c r="CA7" s="448"/>
      <c r="CB7" s="448"/>
      <c r="CC7" s="449"/>
      <c r="CD7" s="450" t="s">
        <v>108</v>
      </c>
      <c r="CE7" s="451"/>
      <c r="CF7" s="451"/>
      <c r="CG7" s="451"/>
      <c r="CH7" s="451"/>
      <c r="CI7" s="451"/>
      <c r="CJ7" s="451"/>
      <c r="CK7" s="451"/>
      <c r="CL7" s="451"/>
      <c r="CM7" s="451"/>
      <c r="CN7" s="451"/>
      <c r="CO7" s="451"/>
      <c r="CP7" s="451"/>
      <c r="CQ7" s="451"/>
      <c r="CR7" s="451"/>
      <c r="CS7" s="452"/>
      <c r="CT7" s="447">
        <v>4331714</v>
      </c>
      <c r="CU7" s="448"/>
      <c r="CV7" s="448"/>
      <c r="CW7" s="448"/>
      <c r="CX7" s="448"/>
      <c r="CY7" s="448"/>
      <c r="CZ7" s="448"/>
      <c r="DA7" s="449"/>
      <c r="DB7" s="447">
        <v>4033554</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109</v>
      </c>
      <c r="AN8" s="477"/>
      <c r="AO8" s="477"/>
      <c r="AP8" s="477"/>
      <c r="AQ8" s="477"/>
      <c r="AR8" s="477"/>
      <c r="AS8" s="477"/>
      <c r="AT8" s="478"/>
      <c r="AU8" s="479" t="s">
        <v>94</v>
      </c>
      <c r="AV8" s="480"/>
      <c r="AW8" s="480"/>
      <c r="AX8" s="480"/>
      <c r="AY8" s="481" t="s">
        <v>110</v>
      </c>
      <c r="AZ8" s="482"/>
      <c r="BA8" s="482"/>
      <c r="BB8" s="482"/>
      <c r="BC8" s="482"/>
      <c r="BD8" s="482"/>
      <c r="BE8" s="482"/>
      <c r="BF8" s="482"/>
      <c r="BG8" s="482"/>
      <c r="BH8" s="482"/>
      <c r="BI8" s="482"/>
      <c r="BJ8" s="482"/>
      <c r="BK8" s="482"/>
      <c r="BL8" s="482"/>
      <c r="BM8" s="483"/>
      <c r="BN8" s="447">
        <v>386268</v>
      </c>
      <c r="BO8" s="448"/>
      <c r="BP8" s="448"/>
      <c r="BQ8" s="448"/>
      <c r="BR8" s="448"/>
      <c r="BS8" s="448"/>
      <c r="BT8" s="448"/>
      <c r="BU8" s="449"/>
      <c r="BV8" s="447">
        <v>392950</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0.46</v>
      </c>
      <c r="CU8" s="488"/>
      <c r="CV8" s="488"/>
      <c r="CW8" s="488"/>
      <c r="CX8" s="488"/>
      <c r="CY8" s="488"/>
      <c r="CZ8" s="488"/>
      <c r="DA8" s="489"/>
      <c r="DB8" s="487">
        <v>0.46</v>
      </c>
      <c r="DC8" s="488"/>
      <c r="DD8" s="488"/>
      <c r="DE8" s="488"/>
      <c r="DF8" s="488"/>
      <c r="DG8" s="488"/>
      <c r="DH8" s="488"/>
      <c r="DI8" s="489"/>
    </row>
    <row r="9" spans="1:119" ht="18.75" customHeight="1" thickBot="1" x14ac:dyDescent="0.2">
      <c r="A9" s="178"/>
      <c r="B9" s="441" t="s">
        <v>112</v>
      </c>
      <c r="C9" s="442"/>
      <c r="D9" s="442"/>
      <c r="E9" s="442"/>
      <c r="F9" s="442"/>
      <c r="G9" s="442"/>
      <c r="H9" s="442"/>
      <c r="I9" s="442"/>
      <c r="J9" s="442"/>
      <c r="K9" s="490"/>
      <c r="L9" s="491" t="s">
        <v>113</v>
      </c>
      <c r="M9" s="492"/>
      <c r="N9" s="492"/>
      <c r="O9" s="492"/>
      <c r="P9" s="492"/>
      <c r="Q9" s="493"/>
      <c r="R9" s="494">
        <v>13323</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116</v>
      </c>
      <c r="AV9" s="480"/>
      <c r="AW9" s="480"/>
      <c r="AX9" s="480"/>
      <c r="AY9" s="481" t="s">
        <v>117</v>
      </c>
      <c r="AZ9" s="482"/>
      <c r="BA9" s="482"/>
      <c r="BB9" s="482"/>
      <c r="BC9" s="482"/>
      <c r="BD9" s="482"/>
      <c r="BE9" s="482"/>
      <c r="BF9" s="482"/>
      <c r="BG9" s="482"/>
      <c r="BH9" s="482"/>
      <c r="BI9" s="482"/>
      <c r="BJ9" s="482"/>
      <c r="BK9" s="482"/>
      <c r="BL9" s="482"/>
      <c r="BM9" s="483"/>
      <c r="BN9" s="447">
        <v>-6682</v>
      </c>
      <c r="BO9" s="448"/>
      <c r="BP9" s="448"/>
      <c r="BQ9" s="448"/>
      <c r="BR9" s="448"/>
      <c r="BS9" s="448"/>
      <c r="BT9" s="448"/>
      <c r="BU9" s="449"/>
      <c r="BV9" s="447">
        <v>70726</v>
      </c>
      <c r="BW9" s="448"/>
      <c r="BX9" s="448"/>
      <c r="BY9" s="448"/>
      <c r="BZ9" s="448"/>
      <c r="CA9" s="448"/>
      <c r="CB9" s="448"/>
      <c r="CC9" s="449"/>
      <c r="CD9" s="450" t="s">
        <v>118</v>
      </c>
      <c r="CE9" s="451"/>
      <c r="CF9" s="451"/>
      <c r="CG9" s="451"/>
      <c r="CH9" s="451"/>
      <c r="CI9" s="451"/>
      <c r="CJ9" s="451"/>
      <c r="CK9" s="451"/>
      <c r="CL9" s="451"/>
      <c r="CM9" s="451"/>
      <c r="CN9" s="451"/>
      <c r="CO9" s="451"/>
      <c r="CP9" s="451"/>
      <c r="CQ9" s="451"/>
      <c r="CR9" s="451"/>
      <c r="CS9" s="452"/>
      <c r="CT9" s="444">
        <v>9</v>
      </c>
      <c r="CU9" s="445"/>
      <c r="CV9" s="445"/>
      <c r="CW9" s="445"/>
      <c r="CX9" s="445"/>
      <c r="CY9" s="445"/>
      <c r="CZ9" s="445"/>
      <c r="DA9" s="446"/>
      <c r="DB9" s="444">
        <v>7.5</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119</v>
      </c>
      <c r="M10" s="477"/>
      <c r="N10" s="477"/>
      <c r="O10" s="477"/>
      <c r="P10" s="477"/>
      <c r="Q10" s="478"/>
      <c r="R10" s="498">
        <v>14421</v>
      </c>
      <c r="S10" s="499"/>
      <c r="T10" s="499"/>
      <c r="U10" s="499"/>
      <c r="V10" s="500"/>
      <c r="W10" s="435"/>
      <c r="X10" s="436"/>
      <c r="Y10" s="436"/>
      <c r="Z10" s="436"/>
      <c r="AA10" s="436"/>
      <c r="AB10" s="436"/>
      <c r="AC10" s="436"/>
      <c r="AD10" s="436"/>
      <c r="AE10" s="436"/>
      <c r="AF10" s="436"/>
      <c r="AG10" s="436"/>
      <c r="AH10" s="436"/>
      <c r="AI10" s="436"/>
      <c r="AJ10" s="436"/>
      <c r="AK10" s="436"/>
      <c r="AL10" s="439"/>
      <c r="AM10" s="476" t="s">
        <v>120</v>
      </c>
      <c r="AN10" s="477"/>
      <c r="AO10" s="477"/>
      <c r="AP10" s="477"/>
      <c r="AQ10" s="477"/>
      <c r="AR10" s="477"/>
      <c r="AS10" s="477"/>
      <c r="AT10" s="478"/>
      <c r="AU10" s="479" t="s">
        <v>116</v>
      </c>
      <c r="AV10" s="480"/>
      <c r="AW10" s="480"/>
      <c r="AX10" s="480"/>
      <c r="AY10" s="481" t="s">
        <v>121</v>
      </c>
      <c r="AZ10" s="482"/>
      <c r="BA10" s="482"/>
      <c r="BB10" s="482"/>
      <c r="BC10" s="482"/>
      <c r="BD10" s="482"/>
      <c r="BE10" s="482"/>
      <c r="BF10" s="482"/>
      <c r="BG10" s="482"/>
      <c r="BH10" s="482"/>
      <c r="BI10" s="482"/>
      <c r="BJ10" s="482"/>
      <c r="BK10" s="482"/>
      <c r="BL10" s="482"/>
      <c r="BM10" s="483"/>
      <c r="BN10" s="447">
        <v>200334</v>
      </c>
      <c r="BO10" s="448"/>
      <c r="BP10" s="448"/>
      <c r="BQ10" s="448"/>
      <c r="BR10" s="448"/>
      <c r="BS10" s="448"/>
      <c r="BT10" s="448"/>
      <c r="BU10" s="449"/>
      <c r="BV10" s="447">
        <v>334</v>
      </c>
      <c r="BW10" s="448"/>
      <c r="BX10" s="448"/>
      <c r="BY10" s="448"/>
      <c r="BZ10" s="448"/>
      <c r="CA10" s="448"/>
      <c r="CB10" s="448"/>
      <c r="CC10" s="44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116</v>
      </c>
      <c r="AV11" s="480"/>
      <c r="AW11" s="480"/>
      <c r="AX11" s="480"/>
      <c r="AY11" s="481" t="s">
        <v>126</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127</v>
      </c>
      <c r="CE11" s="451"/>
      <c r="CF11" s="451"/>
      <c r="CG11" s="451"/>
      <c r="CH11" s="451"/>
      <c r="CI11" s="451"/>
      <c r="CJ11" s="451"/>
      <c r="CK11" s="451"/>
      <c r="CL11" s="451"/>
      <c r="CM11" s="451"/>
      <c r="CN11" s="451"/>
      <c r="CO11" s="451"/>
      <c r="CP11" s="451"/>
      <c r="CQ11" s="451"/>
      <c r="CR11" s="451"/>
      <c r="CS11" s="452"/>
      <c r="CT11" s="487" t="s">
        <v>128</v>
      </c>
      <c r="CU11" s="488"/>
      <c r="CV11" s="488"/>
      <c r="CW11" s="488"/>
      <c r="CX11" s="488"/>
      <c r="CY11" s="488"/>
      <c r="CZ11" s="488"/>
      <c r="DA11" s="489"/>
      <c r="DB11" s="487" t="s">
        <v>129</v>
      </c>
      <c r="DC11" s="488"/>
      <c r="DD11" s="488"/>
      <c r="DE11" s="488"/>
      <c r="DF11" s="488"/>
      <c r="DG11" s="488"/>
      <c r="DH11" s="488"/>
      <c r="DI11" s="489"/>
    </row>
    <row r="12" spans="1:119" ht="18.75" customHeight="1" x14ac:dyDescent="0.15">
      <c r="A12" s="178"/>
      <c r="B12" s="507" t="s">
        <v>130</v>
      </c>
      <c r="C12" s="508"/>
      <c r="D12" s="508"/>
      <c r="E12" s="508"/>
      <c r="F12" s="508"/>
      <c r="G12" s="508"/>
      <c r="H12" s="508"/>
      <c r="I12" s="508"/>
      <c r="J12" s="508"/>
      <c r="K12" s="509"/>
      <c r="L12" s="516" t="s">
        <v>131</v>
      </c>
      <c r="M12" s="517"/>
      <c r="N12" s="517"/>
      <c r="O12" s="517"/>
      <c r="P12" s="517"/>
      <c r="Q12" s="518"/>
      <c r="R12" s="519">
        <v>13502</v>
      </c>
      <c r="S12" s="520"/>
      <c r="T12" s="520"/>
      <c r="U12" s="520"/>
      <c r="V12" s="521"/>
      <c r="W12" s="522" t="s">
        <v>1</v>
      </c>
      <c r="X12" s="480"/>
      <c r="Y12" s="480"/>
      <c r="Z12" s="480"/>
      <c r="AA12" s="480"/>
      <c r="AB12" s="523"/>
      <c r="AC12" s="524" t="s">
        <v>132</v>
      </c>
      <c r="AD12" s="525"/>
      <c r="AE12" s="525"/>
      <c r="AF12" s="525"/>
      <c r="AG12" s="526"/>
      <c r="AH12" s="524" t="s">
        <v>133</v>
      </c>
      <c r="AI12" s="525"/>
      <c r="AJ12" s="525"/>
      <c r="AK12" s="525"/>
      <c r="AL12" s="527"/>
      <c r="AM12" s="476" t="s">
        <v>134</v>
      </c>
      <c r="AN12" s="477"/>
      <c r="AO12" s="477"/>
      <c r="AP12" s="477"/>
      <c r="AQ12" s="477"/>
      <c r="AR12" s="477"/>
      <c r="AS12" s="477"/>
      <c r="AT12" s="478"/>
      <c r="AU12" s="479" t="s">
        <v>94</v>
      </c>
      <c r="AV12" s="480"/>
      <c r="AW12" s="480"/>
      <c r="AX12" s="480"/>
      <c r="AY12" s="481" t="s">
        <v>135</v>
      </c>
      <c r="AZ12" s="482"/>
      <c r="BA12" s="482"/>
      <c r="BB12" s="482"/>
      <c r="BC12" s="482"/>
      <c r="BD12" s="482"/>
      <c r="BE12" s="482"/>
      <c r="BF12" s="482"/>
      <c r="BG12" s="482"/>
      <c r="BH12" s="482"/>
      <c r="BI12" s="482"/>
      <c r="BJ12" s="482"/>
      <c r="BK12" s="482"/>
      <c r="BL12" s="482"/>
      <c r="BM12" s="483"/>
      <c r="BN12" s="447">
        <v>214279</v>
      </c>
      <c r="BO12" s="448"/>
      <c r="BP12" s="448"/>
      <c r="BQ12" s="448"/>
      <c r="BR12" s="448"/>
      <c r="BS12" s="448"/>
      <c r="BT12" s="448"/>
      <c r="BU12" s="449"/>
      <c r="BV12" s="447">
        <v>153339</v>
      </c>
      <c r="BW12" s="448"/>
      <c r="BX12" s="448"/>
      <c r="BY12" s="448"/>
      <c r="BZ12" s="448"/>
      <c r="CA12" s="448"/>
      <c r="CB12" s="448"/>
      <c r="CC12" s="449"/>
      <c r="CD12" s="450" t="s">
        <v>136</v>
      </c>
      <c r="CE12" s="451"/>
      <c r="CF12" s="451"/>
      <c r="CG12" s="451"/>
      <c r="CH12" s="451"/>
      <c r="CI12" s="451"/>
      <c r="CJ12" s="451"/>
      <c r="CK12" s="451"/>
      <c r="CL12" s="451"/>
      <c r="CM12" s="451"/>
      <c r="CN12" s="451"/>
      <c r="CO12" s="451"/>
      <c r="CP12" s="451"/>
      <c r="CQ12" s="451"/>
      <c r="CR12" s="451"/>
      <c r="CS12" s="452"/>
      <c r="CT12" s="487" t="s">
        <v>137</v>
      </c>
      <c r="CU12" s="488"/>
      <c r="CV12" s="488"/>
      <c r="CW12" s="488"/>
      <c r="CX12" s="488"/>
      <c r="CY12" s="488"/>
      <c r="CZ12" s="488"/>
      <c r="DA12" s="489"/>
      <c r="DB12" s="487" t="s">
        <v>138</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139</v>
      </c>
      <c r="N13" s="539"/>
      <c r="O13" s="539"/>
      <c r="P13" s="539"/>
      <c r="Q13" s="540"/>
      <c r="R13" s="531">
        <v>13427</v>
      </c>
      <c r="S13" s="532"/>
      <c r="T13" s="532"/>
      <c r="U13" s="532"/>
      <c r="V13" s="533"/>
      <c r="W13" s="463" t="s">
        <v>140</v>
      </c>
      <c r="X13" s="464"/>
      <c r="Y13" s="464"/>
      <c r="Z13" s="464"/>
      <c r="AA13" s="464"/>
      <c r="AB13" s="454"/>
      <c r="AC13" s="498">
        <v>328</v>
      </c>
      <c r="AD13" s="499"/>
      <c r="AE13" s="499"/>
      <c r="AF13" s="499"/>
      <c r="AG13" s="541"/>
      <c r="AH13" s="498">
        <v>352</v>
      </c>
      <c r="AI13" s="499"/>
      <c r="AJ13" s="499"/>
      <c r="AK13" s="499"/>
      <c r="AL13" s="500"/>
      <c r="AM13" s="476" t="s">
        <v>141</v>
      </c>
      <c r="AN13" s="477"/>
      <c r="AO13" s="477"/>
      <c r="AP13" s="477"/>
      <c r="AQ13" s="477"/>
      <c r="AR13" s="477"/>
      <c r="AS13" s="477"/>
      <c r="AT13" s="478"/>
      <c r="AU13" s="479" t="s">
        <v>142</v>
      </c>
      <c r="AV13" s="480"/>
      <c r="AW13" s="480"/>
      <c r="AX13" s="480"/>
      <c r="AY13" s="481" t="s">
        <v>143</v>
      </c>
      <c r="AZ13" s="482"/>
      <c r="BA13" s="482"/>
      <c r="BB13" s="482"/>
      <c r="BC13" s="482"/>
      <c r="BD13" s="482"/>
      <c r="BE13" s="482"/>
      <c r="BF13" s="482"/>
      <c r="BG13" s="482"/>
      <c r="BH13" s="482"/>
      <c r="BI13" s="482"/>
      <c r="BJ13" s="482"/>
      <c r="BK13" s="482"/>
      <c r="BL13" s="482"/>
      <c r="BM13" s="483"/>
      <c r="BN13" s="447">
        <v>-20627</v>
      </c>
      <c r="BO13" s="448"/>
      <c r="BP13" s="448"/>
      <c r="BQ13" s="448"/>
      <c r="BR13" s="448"/>
      <c r="BS13" s="448"/>
      <c r="BT13" s="448"/>
      <c r="BU13" s="449"/>
      <c r="BV13" s="447">
        <v>-82279</v>
      </c>
      <c r="BW13" s="448"/>
      <c r="BX13" s="448"/>
      <c r="BY13" s="448"/>
      <c r="BZ13" s="448"/>
      <c r="CA13" s="448"/>
      <c r="CB13" s="448"/>
      <c r="CC13" s="449"/>
      <c r="CD13" s="450" t="s">
        <v>144</v>
      </c>
      <c r="CE13" s="451"/>
      <c r="CF13" s="451"/>
      <c r="CG13" s="451"/>
      <c r="CH13" s="451"/>
      <c r="CI13" s="451"/>
      <c r="CJ13" s="451"/>
      <c r="CK13" s="451"/>
      <c r="CL13" s="451"/>
      <c r="CM13" s="451"/>
      <c r="CN13" s="451"/>
      <c r="CO13" s="451"/>
      <c r="CP13" s="451"/>
      <c r="CQ13" s="451"/>
      <c r="CR13" s="451"/>
      <c r="CS13" s="452"/>
      <c r="CT13" s="444">
        <v>7.4</v>
      </c>
      <c r="CU13" s="445"/>
      <c r="CV13" s="445"/>
      <c r="CW13" s="445"/>
      <c r="CX13" s="445"/>
      <c r="CY13" s="445"/>
      <c r="CZ13" s="445"/>
      <c r="DA13" s="446"/>
      <c r="DB13" s="444">
        <v>7</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145</v>
      </c>
      <c r="M14" s="529"/>
      <c r="N14" s="529"/>
      <c r="O14" s="529"/>
      <c r="P14" s="529"/>
      <c r="Q14" s="530"/>
      <c r="R14" s="531">
        <v>13678</v>
      </c>
      <c r="S14" s="532"/>
      <c r="T14" s="532"/>
      <c r="U14" s="532"/>
      <c r="V14" s="533"/>
      <c r="W14" s="437"/>
      <c r="X14" s="438"/>
      <c r="Y14" s="438"/>
      <c r="Z14" s="438"/>
      <c r="AA14" s="438"/>
      <c r="AB14" s="427"/>
      <c r="AC14" s="534">
        <v>5.4</v>
      </c>
      <c r="AD14" s="535"/>
      <c r="AE14" s="535"/>
      <c r="AF14" s="535"/>
      <c r="AG14" s="536"/>
      <c r="AH14" s="534">
        <v>5.2</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146</v>
      </c>
      <c r="CE14" s="543"/>
      <c r="CF14" s="543"/>
      <c r="CG14" s="543"/>
      <c r="CH14" s="543"/>
      <c r="CI14" s="543"/>
      <c r="CJ14" s="543"/>
      <c r="CK14" s="543"/>
      <c r="CL14" s="543"/>
      <c r="CM14" s="543"/>
      <c r="CN14" s="543"/>
      <c r="CO14" s="543"/>
      <c r="CP14" s="543"/>
      <c r="CQ14" s="543"/>
      <c r="CR14" s="543"/>
      <c r="CS14" s="544"/>
      <c r="CT14" s="545">
        <v>6.7</v>
      </c>
      <c r="CU14" s="546"/>
      <c r="CV14" s="546"/>
      <c r="CW14" s="546"/>
      <c r="CX14" s="546"/>
      <c r="CY14" s="546"/>
      <c r="CZ14" s="546"/>
      <c r="DA14" s="547"/>
      <c r="DB14" s="545">
        <v>13.1</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147</v>
      </c>
      <c r="N15" s="539"/>
      <c r="O15" s="539"/>
      <c r="P15" s="539"/>
      <c r="Q15" s="540"/>
      <c r="R15" s="531">
        <v>13613</v>
      </c>
      <c r="S15" s="532"/>
      <c r="T15" s="532"/>
      <c r="U15" s="532"/>
      <c r="V15" s="533"/>
      <c r="W15" s="463" t="s">
        <v>148</v>
      </c>
      <c r="X15" s="464"/>
      <c r="Y15" s="464"/>
      <c r="Z15" s="464"/>
      <c r="AA15" s="464"/>
      <c r="AB15" s="454"/>
      <c r="AC15" s="498">
        <v>1234</v>
      </c>
      <c r="AD15" s="499"/>
      <c r="AE15" s="499"/>
      <c r="AF15" s="499"/>
      <c r="AG15" s="541"/>
      <c r="AH15" s="498">
        <v>1451</v>
      </c>
      <c r="AI15" s="499"/>
      <c r="AJ15" s="499"/>
      <c r="AK15" s="499"/>
      <c r="AL15" s="500"/>
      <c r="AM15" s="476"/>
      <c r="AN15" s="477"/>
      <c r="AO15" s="477"/>
      <c r="AP15" s="477"/>
      <c r="AQ15" s="477"/>
      <c r="AR15" s="477"/>
      <c r="AS15" s="477"/>
      <c r="AT15" s="478"/>
      <c r="AU15" s="479"/>
      <c r="AV15" s="480"/>
      <c r="AW15" s="480"/>
      <c r="AX15" s="480"/>
      <c r="AY15" s="407" t="s">
        <v>149</v>
      </c>
      <c r="AZ15" s="408"/>
      <c r="BA15" s="408"/>
      <c r="BB15" s="408"/>
      <c r="BC15" s="408"/>
      <c r="BD15" s="408"/>
      <c r="BE15" s="408"/>
      <c r="BF15" s="408"/>
      <c r="BG15" s="408"/>
      <c r="BH15" s="408"/>
      <c r="BI15" s="408"/>
      <c r="BJ15" s="408"/>
      <c r="BK15" s="408"/>
      <c r="BL15" s="408"/>
      <c r="BM15" s="409"/>
      <c r="BN15" s="410">
        <v>1654719</v>
      </c>
      <c r="BO15" s="411"/>
      <c r="BP15" s="411"/>
      <c r="BQ15" s="411"/>
      <c r="BR15" s="411"/>
      <c r="BS15" s="411"/>
      <c r="BT15" s="411"/>
      <c r="BU15" s="412"/>
      <c r="BV15" s="410">
        <v>1542847</v>
      </c>
      <c r="BW15" s="411"/>
      <c r="BX15" s="411"/>
      <c r="BY15" s="411"/>
      <c r="BZ15" s="411"/>
      <c r="CA15" s="411"/>
      <c r="CB15" s="411"/>
      <c r="CC15" s="412"/>
      <c r="CD15" s="548" t="s">
        <v>150</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151</v>
      </c>
      <c r="M16" s="551"/>
      <c r="N16" s="551"/>
      <c r="O16" s="551"/>
      <c r="P16" s="551"/>
      <c r="Q16" s="552"/>
      <c r="R16" s="553" t="s">
        <v>152</v>
      </c>
      <c r="S16" s="554"/>
      <c r="T16" s="554"/>
      <c r="U16" s="554"/>
      <c r="V16" s="555"/>
      <c r="W16" s="437"/>
      <c r="X16" s="438"/>
      <c r="Y16" s="438"/>
      <c r="Z16" s="438"/>
      <c r="AA16" s="438"/>
      <c r="AB16" s="427"/>
      <c r="AC16" s="534">
        <v>20.100000000000001</v>
      </c>
      <c r="AD16" s="535"/>
      <c r="AE16" s="535"/>
      <c r="AF16" s="535"/>
      <c r="AG16" s="536"/>
      <c r="AH16" s="534">
        <v>21.6</v>
      </c>
      <c r="AI16" s="535"/>
      <c r="AJ16" s="535"/>
      <c r="AK16" s="535"/>
      <c r="AL16" s="537"/>
      <c r="AM16" s="476"/>
      <c r="AN16" s="477"/>
      <c r="AO16" s="477"/>
      <c r="AP16" s="477"/>
      <c r="AQ16" s="477"/>
      <c r="AR16" s="477"/>
      <c r="AS16" s="477"/>
      <c r="AT16" s="478"/>
      <c r="AU16" s="479"/>
      <c r="AV16" s="480"/>
      <c r="AW16" s="480"/>
      <c r="AX16" s="480"/>
      <c r="AY16" s="481" t="s">
        <v>153</v>
      </c>
      <c r="AZ16" s="482"/>
      <c r="BA16" s="482"/>
      <c r="BB16" s="482"/>
      <c r="BC16" s="482"/>
      <c r="BD16" s="482"/>
      <c r="BE16" s="482"/>
      <c r="BF16" s="482"/>
      <c r="BG16" s="482"/>
      <c r="BH16" s="482"/>
      <c r="BI16" s="482"/>
      <c r="BJ16" s="482"/>
      <c r="BK16" s="482"/>
      <c r="BL16" s="482"/>
      <c r="BM16" s="483"/>
      <c r="BN16" s="447">
        <v>3684052</v>
      </c>
      <c r="BO16" s="448"/>
      <c r="BP16" s="448"/>
      <c r="BQ16" s="448"/>
      <c r="BR16" s="448"/>
      <c r="BS16" s="448"/>
      <c r="BT16" s="448"/>
      <c r="BU16" s="449"/>
      <c r="BV16" s="447">
        <v>3461163</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154</v>
      </c>
      <c r="N17" s="559"/>
      <c r="O17" s="559"/>
      <c r="P17" s="559"/>
      <c r="Q17" s="560"/>
      <c r="R17" s="553" t="s">
        <v>155</v>
      </c>
      <c r="S17" s="554"/>
      <c r="T17" s="554"/>
      <c r="U17" s="554"/>
      <c r="V17" s="555"/>
      <c r="W17" s="463" t="s">
        <v>156</v>
      </c>
      <c r="X17" s="464"/>
      <c r="Y17" s="464"/>
      <c r="Z17" s="464"/>
      <c r="AA17" s="464"/>
      <c r="AB17" s="454"/>
      <c r="AC17" s="498">
        <v>4565</v>
      </c>
      <c r="AD17" s="499"/>
      <c r="AE17" s="499"/>
      <c r="AF17" s="499"/>
      <c r="AG17" s="541"/>
      <c r="AH17" s="498">
        <v>4919</v>
      </c>
      <c r="AI17" s="499"/>
      <c r="AJ17" s="499"/>
      <c r="AK17" s="499"/>
      <c r="AL17" s="500"/>
      <c r="AM17" s="476"/>
      <c r="AN17" s="477"/>
      <c r="AO17" s="477"/>
      <c r="AP17" s="477"/>
      <c r="AQ17" s="477"/>
      <c r="AR17" s="477"/>
      <c r="AS17" s="477"/>
      <c r="AT17" s="478"/>
      <c r="AU17" s="479"/>
      <c r="AV17" s="480"/>
      <c r="AW17" s="480"/>
      <c r="AX17" s="480"/>
      <c r="AY17" s="481" t="s">
        <v>157</v>
      </c>
      <c r="AZ17" s="482"/>
      <c r="BA17" s="482"/>
      <c r="BB17" s="482"/>
      <c r="BC17" s="482"/>
      <c r="BD17" s="482"/>
      <c r="BE17" s="482"/>
      <c r="BF17" s="482"/>
      <c r="BG17" s="482"/>
      <c r="BH17" s="482"/>
      <c r="BI17" s="482"/>
      <c r="BJ17" s="482"/>
      <c r="BK17" s="482"/>
      <c r="BL17" s="482"/>
      <c r="BM17" s="483"/>
      <c r="BN17" s="447">
        <v>2088419</v>
      </c>
      <c r="BO17" s="448"/>
      <c r="BP17" s="448"/>
      <c r="BQ17" s="448"/>
      <c r="BR17" s="448"/>
      <c r="BS17" s="448"/>
      <c r="BT17" s="448"/>
      <c r="BU17" s="449"/>
      <c r="BV17" s="447">
        <v>1938028</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158</v>
      </c>
      <c r="C18" s="490"/>
      <c r="D18" s="490"/>
      <c r="E18" s="570"/>
      <c r="F18" s="570"/>
      <c r="G18" s="570"/>
      <c r="H18" s="570"/>
      <c r="I18" s="570"/>
      <c r="J18" s="570"/>
      <c r="K18" s="570"/>
      <c r="L18" s="571">
        <v>53.56</v>
      </c>
      <c r="M18" s="571"/>
      <c r="N18" s="571"/>
      <c r="O18" s="571"/>
      <c r="P18" s="571"/>
      <c r="Q18" s="571"/>
      <c r="R18" s="572"/>
      <c r="S18" s="572"/>
      <c r="T18" s="572"/>
      <c r="U18" s="572"/>
      <c r="V18" s="573"/>
      <c r="W18" s="465"/>
      <c r="X18" s="466"/>
      <c r="Y18" s="466"/>
      <c r="Z18" s="466"/>
      <c r="AA18" s="466"/>
      <c r="AB18" s="457"/>
      <c r="AC18" s="574">
        <v>74.5</v>
      </c>
      <c r="AD18" s="575"/>
      <c r="AE18" s="575"/>
      <c r="AF18" s="575"/>
      <c r="AG18" s="576"/>
      <c r="AH18" s="574">
        <v>73.2</v>
      </c>
      <c r="AI18" s="575"/>
      <c r="AJ18" s="575"/>
      <c r="AK18" s="575"/>
      <c r="AL18" s="577"/>
      <c r="AM18" s="476"/>
      <c r="AN18" s="477"/>
      <c r="AO18" s="477"/>
      <c r="AP18" s="477"/>
      <c r="AQ18" s="477"/>
      <c r="AR18" s="477"/>
      <c r="AS18" s="477"/>
      <c r="AT18" s="478"/>
      <c r="AU18" s="479"/>
      <c r="AV18" s="480"/>
      <c r="AW18" s="480"/>
      <c r="AX18" s="480"/>
      <c r="AY18" s="481" t="s">
        <v>159</v>
      </c>
      <c r="AZ18" s="482"/>
      <c r="BA18" s="482"/>
      <c r="BB18" s="482"/>
      <c r="BC18" s="482"/>
      <c r="BD18" s="482"/>
      <c r="BE18" s="482"/>
      <c r="BF18" s="482"/>
      <c r="BG18" s="482"/>
      <c r="BH18" s="482"/>
      <c r="BI18" s="482"/>
      <c r="BJ18" s="482"/>
      <c r="BK18" s="482"/>
      <c r="BL18" s="482"/>
      <c r="BM18" s="483"/>
      <c r="BN18" s="447">
        <v>3929446</v>
      </c>
      <c r="BO18" s="448"/>
      <c r="BP18" s="448"/>
      <c r="BQ18" s="448"/>
      <c r="BR18" s="448"/>
      <c r="BS18" s="448"/>
      <c r="BT18" s="448"/>
      <c r="BU18" s="449"/>
      <c r="BV18" s="447">
        <v>3753818</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160</v>
      </c>
      <c r="C19" s="490"/>
      <c r="D19" s="490"/>
      <c r="E19" s="570"/>
      <c r="F19" s="570"/>
      <c r="G19" s="570"/>
      <c r="H19" s="570"/>
      <c r="I19" s="570"/>
      <c r="J19" s="570"/>
      <c r="K19" s="570"/>
      <c r="L19" s="578">
        <v>249</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161</v>
      </c>
      <c r="AZ19" s="482"/>
      <c r="BA19" s="482"/>
      <c r="BB19" s="482"/>
      <c r="BC19" s="482"/>
      <c r="BD19" s="482"/>
      <c r="BE19" s="482"/>
      <c r="BF19" s="482"/>
      <c r="BG19" s="482"/>
      <c r="BH19" s="482"/>
      <c r="BI19" s="482"/>
      <c r="BJ19" s="482"/>
      <c r="BK19" s="482"/>
      <c r="BL19" s="482"/>
      <c r="BM19" s="483"/>
      <c r="BN19" s="447">
        <v>5490254</v>
      </c>
      <c r="BO19" s="448"/>
      <c r="BP19" s="448"/>
      <c r="BQ19" s="448"/>
      <c r="BR19" s="448"/>
      <c r="BS19" s="448"/>
      <c r="BT19" s="448"/>
      <c r="BU19" s="449"/>
      <c r="BV19" s="447">
        <v>5979780</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162</v>
      </c>
      <c r="C20" s="490"/>
      <c r="D20" s="490"/>
      <c r="E20" s="570"/>
      <c r="F20" s="570"/>
      <c r="G20" s="570"/>
      <c r="H20" s="570"/>
      <c r="I20" s="570"/>
      <c r="J20" s="570"/>
      <c r="K20" s="570"/>
      <c r="L20" s="578">
        <v>5017</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163</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164</v>
      </c>
      <c r="C22" s="591"/>
      <c r="D22" s="592"/>
      <c r="E22" s="459" t="s">
        <v>1</v>
      </c>
      <c r="F22" s="464"/>
      <c r="G22" s="464"/>
      <c r="H22" s="464"/>
      <c r="I22" s="464"/>
      <c r="J22" s="464"/>
      <c r="K22" s="454"/>
      <c r="L22" s="459" t="s">
        <v>165</v>
      </c>
      <c r="M22" s="464"/>
      <c r="N22" s="464"/>
      <c r="O22" s="464"/>
      <c r="P22" s="454"/>
      <c r="Q22" s="622" t="s">
        <v>166</v>
      </c>
      <c r="R22" s="623"/>
      <c r="S22" s="623"/>
      <c r="T22" s="623"/>
      <c r="U22" s="623"/>
      <c r="V22" s="624"/>
      <c r="W22" s="590" t="s">
        <v>167</v>
      </c>
      <c r="X22" s="591"/>
      <c r="Y22" s="592"/>
      <c r="Z22" s="459" t="s">
        <v>1</v>
      </c>
      <c r="AA22" s="464"/>
      <c r="AB22" s="464"/>
      <c r="AC22" s="464"/>
      <c r="AD22" s="464"/>
      <c r="AE22" s="464"/>
      <c r="AF22" s="464"/>
      <c r="AG22" s="454"/>
      <c r="AH22" s="628" t="s">
        <v>168</v>
      </c>
      <c r="AI22" s="464"/>
      <c r="AJ22" s="464"/>
      <c r="AK22" s="464"/>
      <c r="AL22" s="454"/>
      <c r="AM22" s="628" t="s">
        <v>169</v>
      </c>
      <c r="AN22" s="629"/>
      <c r="AO22" s="629"/>
      <c r="AP22" s="629"/>
      <c r="AQ22" s="629"/>
      <c r="AR22" s="630"/>
      <c r="AS22" s="622" t="s">
        <v>166</v>
      </c>
      <c r="AT22" s="623"/>
      <c r="AU22" s="623"/>
      <c r="AV22" s="623"/>
      <c r="AW22" s="623"/>
      <c r="AX22" s="634"/>
      <c r="AY22" s="407" t="s">
        <v>170</v>
      </c>
      <c r="AZ22" s="408"/>
      <c r="BA22" s="408"/>
      <c r="BB22" s="408"/>
      <c r="BC22" s="408"/>
      <c r="BD22" s="408"/>
      <c r="BE22" s="408"/>
      <c r="BF22" s="408"/>
      <c r="BG22" s="408"/>
      <c r="BH22" s="408"/>
      <c r="BI22" s="408"/>
      <c r="BJ22" s="408"/>
      <c r="BK22" s="408"/>
      <c r="BL22" s="408"/>
      <c r="BM22" s="409"/>
      <c r="BN22" s="410">
        <v>5216546</v>
      </c>
      <c r="BO22" s="411"/>
      <c r="BP22" s="411"/>
      <c r="BQ22" s="411"/>
      <c r="BR22" s="411"/>
      <c r="BS22" s="411"/>
      <c r="BT22" s="411"/>
      <c r="BU22" s="412"/>
      <c r="BV22" s="410">
        <v>5410841</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171</v>
      </c>
      <c r="AZ23" s="482"/>
      <c r="BA23" s="482"/>
      <c r="BB23" s="482"/>
      <c r="BC23" s="482"/>
      <c r="BD23" s="482"/>
      <c r="BE23" s="482"/>
      <c r="BF23" s="482"/>
      <c r="BG23" s="482"/>
      <c r="BH23" s="482"/>
      <c r="BI23" s="482"/>
      <c r="BJ23" s="482"/>
      <c r="BK23" s="482"/>
      <c r="BL23" s="482"/>
      <c r="BM23" s="483"/>
      <c r="BN23" s="447">
        <v>1018982</v>
      </c>
      <c r="BO23" s="448"/>
      <c r="BP23" s="448"/>
      <c r="BQ23" s="448"/>
      <c r="BR23" s="448"/>
      <c r="BS23" s="448"/>
      <c r="BT23" s="448"/>
      <c r="BU23" s="449"/>
      <c r="BV23" s="447">
        <v>1154834</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172</v>
      </c>
      <c r="F24" s="477"/>
      <c r="G24" s="477"/>
      <c r="H24" s="477"/>
      <c r="I24" s="477"/>
      <c r="J24" s="477"/>
      <c r="K24" s="478"/>
      <c r="L24" s="498">
        <v>1</v>
      </c>
      <c r="M24" s="499"/>
      <c r="N24" s="499"/>
      <c r="O24" s="499"/>
      <c r="P24" s="541"/>
      <c r="Q24" s="498">
        <v>8430</v>
      </c>
      <c r="R24" s="499"/>
      <c r="S24" s="499"/>
      <c r="T24" s="499"/>
      <c r="U24" s="499"/>
      <c r="V24" s="541"/>
      <c r="W24" s="593"/>
      <c r="X24" s="594"/>
      <c r="Y24" s="595"/>
      <c r="Z24" s="497" t="s">
        <v>173</v>
      </c>
      <c r="AA24" s="477"/>
      <c r="AB24" s="477"/>
      <c r="AC24" s="477"/>
      <c r="AD24" s="477"/>
      <c r="AE24" s="477"/>
      <c r="AF24" s="477"/>
      <c r="AG24" s="478"/>
      <c r="AH24" s="498">
        <v>133</v>
      </c>
      <c r="AI24" s="499"/>
      <c r="AJ24" s="499"/>
      <c r="AK24" s="499"/>
      <c r="AL24" s="541"/>
      <c r="AM24" s="498">
        <v>387695</v>
      </c>
      <c r="AN24" s="499"/>
      <c r="AO24" s="499"/>
      <c r="AP24" s="499"/>
      <c r="AQ24" s="499"/>
      <c r="AR24" s="541"/>
      <c r="AS24" s="498">
        <v>2915</v>
      </c>
      <c r="AT24" s="499"/>
      <c r="AU24" s="499"/>
      <c r="AV24" s="499"/>
      <c r="AW24" s="499"/>
      <c r="AX24" s="500"/>
      <c r="AY24" s="563" t="s">
        <v>174</v>
      </c>
      <c r="AZ24" s="564"/>
      <c r="BA24" s="564"/>
      <c r="BB24" s="564"/>
      <c r="BC24" s="564"/>
      <c r="BD24" s="564"/>
      <c r="BE24" s="564"/>
      <c r="BF24" s="564"/>
      <c r="BG24" s="564"/>
      <c r="BH24" s="564"/>
      <c r="BI24" s="564"/>
      <c r="BJ24" s="564"/>
      <c r="BK24" s="564"/>
      <c r="BL24" s="564"/>
      <c r="BM24" s="565"/>
      <c r="BN24" s="447">
        <v>2292945</v>
      </c>
      <c r="BO24" s="448"/>
      <c r="BP24" s="448"/>
      <c r="BQ24" s="448"/>
      <c r="BR24" s="448"/>
      <c r="BS24" s="448"/>
      <c r="BT24" s="448"/>
      <c r="BU24" s="449"/>
      <c r="BV24" s="447">
        <v>2435404</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175</v>
      </c>
      <c r="F25" s="477"/>
      <c r="G25" s="477"/>
      <c r="H25" s="477"/>
      <c r="I25" s="477"/>
      <c r="J25" s="477"/>
      <c r="K25" s="478"/>
      <c r="L25" s="498">
        <v>1</v>
      </c>
      <c r="M25" s="499"/>
      <c r="N25" s="499"/>
      <c r="O25" s="499"/>
      <c r="P25" s="541"/>
      <c r="Q25" s="498">
        <v>6450</v>
      </c>
      <c r="R25" s="499"/>
      <c r="S25" s="499"/>
      <c r="T25" s="499"/>
      <c r="U25" s="499"/>
      <c r="V25" s="541"/>
      <c r="W25" s="593"/>
      <c r="X25" s="594"/>
      <c r="Y25" s="595"/>
      <c r="Z25" s="497" t="s">
        <v>176</v>
      </c>
      <c r="AA25" s="477"/>
      <c r="AB25" s="477"/>
      <c r="AC25" s="477"/>
      <c r="AD25" s="477"/>
      <c r="AE25" s="477"/>
      <c r="AF25" s="477"/>
      <c r="AG25" s="478"/>
      <c r="AH25" s="498" t="s">
        <v>137</v>
      </c>
      <c r="AI25" s="499"/>
      <c r="AJ25" s="499"/>
      <c r="AK25" s="499"/>
      <c r="AL25" s="541"/>
      <c r="AM25" s="498" t="s">
        <v>137</v>
      </c>
      <c r="AN25" s="499"/>
      <c r="AO25" s="499"/>
      <c r="AP25" s="499"/>
      <c r="AQ25" s="499"/>
      <c r="AR25" s="541"/>
      <c r="AS25" s="498" t="s">
        <v>137</v>
      </c>
      <c r="AT25" s="499"/>
      <c r="AU25" s="499"/>
      <c r="AV25" s="499"/>
      <c r="AW25" s="499"/>
      <c r="AX25" s="500"/>
      <c r="AY25" s="407" t="s">
        <v>177</v>
      </c>
      <c r="AZ25" s="408"/>
      <c r="BA25" s="408"/>
      <c r="BB25" s="408"/>
      <c r="BC25" s="408"/>
      <c r="BD25" s="408"/>
      <c r="BE25" s="408"/>
      <c r="BF25" s="408"/>
      <c r="BG25" s="408"/>
      <c r="BH25" s="408"/>
      <c r="BI25" s="408"/>
      <c r="BJ25" s="408"/>
      <c r="BK25" s="408"/>
      <c r="BL25" s="408"/>
      <c r="BM25" s="409"/>
      <c r="BN25" s="410">
        <v>1154008</v>
      </c>
      <c r="BO25" s="411"/>
      <c r="BP25" s="411"/>
      <c r="BQ25" s="411"/>
      <c r="BR25" s="411"/>
      <c r="BS25" s="411"/>
      <c r="BT25" s="411"/>
      <c r="BU25" s="412"/>
      <c r="BV25" s="410">
        <v>1480414</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178</v>
      </c>
      <c r="F26" s="477"/>
      <c r="G26" s="477"/>
      <c r="H26" s="477"/>
      <c r="I26" s="477"/>
      <c r="J26" s="477"/>
      <c r="K26" s="478"/>
      <c r="L26" s="498">
        <v>1</v>
      </c>
      <c r="M26" s="499"/>
      <c r="N26" s="499"/>
      <c r="O26" s="499"/>
      <c r="P26" s="541"/>
      <c r="Q26" s="498">
        <v>5440</v>
      </c>
      <c r="R26" s="499"/>
      <c r="S26" s="499"/>
      <c r="T26" s="499"/>
      <c r="U26" s="499"/>
      <c r="V26" s="541"/>
      <c r="W26" s="593"/>
      <c r="X26" s="594"/>
      <c r="Y26" s="595"/>
      <c r="Z26" s="497" t="s">
        <v>179</v>
      </c>
      <c r="AA26" s="599"/>
      <c r="AB26" s="599"/>
      <c r="AC26" s="599"/>
      <c r="AD26" s="599"/>
      <c r="AE26" s="599"/>
      <c r="AF26" s="599"/>
      <c r="AG26" s="600"/>
      <c r="AH26" s="498">
        <v>4</v>
      </c>
      <c r="AI26" s="499"/>
      <c r="AJ26" s="499"/>
      <c r="AK26" s="499"/>
      <c r="AL26" s="541"/>
      <c r="AM26" s="498">
        <v>11996</v>
      </c>
      <c r="AN26" s="499"/>
      <c r="AO26" s="499"/>
      <c r="AP26" s="499"/>
      <c r="AQ26" s="499"/>
      <c r="AR26" s="541"/>
      <c r="AS26" s="498">
        <v>2999</v>
      </c>
      <c r="AT26" s="499"/>
      <c r="AU26" s="499"/>
      <c r="AV26" s="499"/>
      <c r="AW26" s="499"/>
      <c r="AX26" s="500"/>
      <c r="AY26" s="450" t="s">
        <v>180</v>
      </c>
      <c r="AZ26" s="451"/>
      <c r="BA26" s="451"/>
      <c r="BB26" s="451"/>
      <c r="BC26" s="451"/>
      <c r="BD26" s="451"/>
      <c r="BE26" s="451"/>
      <c r="BF26" s="451"/>
      <c r="BG26" s="451"/>
      <c r="BH26" s="451"/>
      <c r="BI26" s="451"/>
      <c r="BJ26" s="451"/>
      <c r="BK26" s="451"/>
      <c r="BL26" s="451"/>
      <c r="BM26" s="452"/>
      <c r="BN26" s="447" t="s">
        <v>137</v>
      </c>
      <c r="BO26" s="448"/>
      <c r="BP26" s="448"/>
      <c r="BQ26" s="448"/>
      <c r="BR26" s="448"/>
      <c r="BS26" s="448"/>
      <c r="BT26" s="448"/>
      <c r="BU26" s="449"/>
      <c r="BV26" s="447" t="s">
        <v>137</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181</v>
      </c>
      <c r="F27" s="477"/>
      <c r="G27" s="477"/>
      <c r="H27" s="477"/>
      <c r="I27" s="477"/>
      <c r="J27" s="477"/>
      <c r="K27" s="478"/>
      <c r="L27" s="498">
        <v>1</v>
      </c>
      <c r="M27" s="499"/>
      <c r="N27" s="499"/>
      <c r="O27" s="499"/>
      <c r="P27" s="541"/>
      <c r="Q27" s="498">
        <v>3210</v>
      </c>
      <c r="R27" s="499"/>
      <c r="S27" s="499"/>
      <c r="T27" s="499"/>
      <c r="U27" s="499"/>
      <c r="V27" s="541"/>
      <c r="W27" s="593"/>
      <c r="X27" s="594"/>
      <c r="Y27" s="595"/>
      <c r="Z27" s="497" t="s">
        <v>182</v>
      </c>
      <c r="AA27" s="477"/>
      <c r="AB27" s="477"/>
      <c r="AC27" s="477"/>
      <c r="AD27" s="477"/>
      <c r="AE27" s="477"/>
      <c r="AF27" s="477"/>
      <c r="AG27" s="478"/>
      <c r="AH27" s="498">
        <v>11</v>
      </c>
      <c r="AI27" s="499"/>
      <c r="AJ27" s="499"/>
      <c r="AK27" s="499"/>
      <c r="AL27" s="541"/>
      <c r="AM27" s="498">
        <v>26865</v>
      </c>
      <c r="AN27" s="499"/>
      <c r="AO27" s="499"/>
      <c r="AP27" s="499"/>
      <c r="AQ27" s="499"/>
      <c r="AR27" s="541"/>
      <c r="AS27" s="498">
        <v>2442</v>
      </c>
      <c r="AT27" s="499"/>
      <c r="AU27" s="499"/>
      <c r="AV27" s="499"/>
      <c r="AW27" s="499"/>
      <c r="AX27" s="500"/>
      <c r="AY27" s="542" t="s">
        <v>183</v>
      </c>
      <c r="AZ27" s="543"/>
      <c r="BA27" s="543"/>
      <c r="BB27" s="543"/>
      <c r="BC27" s="543"/>
      <c r="BD27" s="543"/>
      <c r="BE27" s="543"/>
      <c r="BF27" s="543"/>
      <c r="BG27" s="543"/>
      <c r="BH27" s="543"/>
      <c r="BI27" s="543"/>
      <c r="BJ27" s="543"/>
      <c r="BK27" s="543"/>
      <c r="BL27" s="543"/>
      <c r="BM27" s="544"/>
      <c r="BN27" s="566">
        <v>231184</v>
      </c>
      <c r="BO27" s="567"/>
      <c r="BP27" s="567"/>
      <c r="BQ27" s="567"/>
      <c r="BR27" s="567"/>
      <c r="BS27" s="567"/>
      <c r="BT27" s="567"/>
      <c r="BU27" s="568"/>
      <c r="BV27" s="566">
        <v>231168</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184</v>
      </c>
      <c r="F28" s="477"/>
      <c r="G28" s="477"/>
      <c r="H28" s="477"/>
      <c r="I28" s="477"/>
      <c r="J28" s="477"/>
      <c r="K28" s="478"/>
      <c r="L28" s="498">
        <v>1</v>
      </c>
      <c r="M28" s="499"/>
      <c r="N28" s="499"/>
      <c r="O28" s="499"/>
      <c r="P28" s="541"/>
      <c r="Q28" s="498">
        <v>2750</v>
      </c>
      <c r="R28" s="499"/>
      <c r="S28" s="499"/>
      <c r="T28" s="499"/>
      <c r="U28" s="499"/>
      <c r="V28" s="541"/>
      <c r="W28" s="593"/>
      <c r="X28" s="594"/>
      <c r="Y28" s="595"/>
      <c r="Z28" s="497" t="s">
        <v>185</v>
      </c>
      <c r="AA28" s="477"/>
      <c r="AB28" s="477"/>
      <c r="AC28" s="477"/>
      <c r="AD28" s="477"/>
      <c r="AE28" s="477"/>
      <c r="AF28" s="477"/>
      <c r="AG28" s="478"/>
      <c r="AH28" s="498" t="s">
        <v>128</v>
      </c>
      <c r="AI28" s="499"/>
      <c r="AJ28" s="499"/>
      <c r="AK28" s="499"/>
      <c r="AL28" s="541"/>
      <c r="AM28" s="498" t="s">
        <v>128</v>
      </c>
      <c r="AN28" s="499"/>
      <c r="AO28" s="499"/>
      <c r="AP28" s="499"/>
      <c r="AQ28" s="499"/>
      <c r="AR28" s="541"/>
      <c r="AS28" s="498" t="s">
        <v>137</v>
      </c>
      <c r="AT28" s="499"/>
      <c r="AU28" s="499"/>
      <c r="AV28" s="499"/>
      <c r="AW28" s="499"/>
      <c r="AX28" s="500"/>
      <c r="AY28" s="601" t="s">
        <v>186</v>
      </c>
      <c r="AZ28" s="602"/>
      <c r="BA28" s="602"/>
      <c r="BB28" s="603"/>
      <c r="BC28" s="407" t="s">
        <v>48</v>
      </c>
      <c r="BD28" s="408"/>
      <c r="BE28" s="408"/>
      <c r="BF28" s="408"/>
      <c r="BG28" s="408"/>
      <c r="BH28" s="408"/>
      <c r="BI28" s="408"/>
      <c r="BJ28" s="408"/>
      <c r="BK28" s="408"/>
      <c r="BL28" s="408"/>
      <c r="BM28" s="409"/>
      <c r="BN28" s="410">
        <v>1420853</v>
      </c>
      <c r="BO28" s="411"/>
      <c r="BP28" s="411"/>
      <c r="BQ28" s="411"/>
      <c r="BR28" s="411"/>
      <c r="BS28" s="411"/>
      <c r="BT28" s="411"/>
      <c r="BU28" s="412"/>
      <c r="BV28" s="410">
        <v>1214798</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187</v>
      </c>
      <c r="F29" s="477"/>
      <c r="G29" s="477"/>
      <c r="H29" s="477"/>
      <c r="I29" s="477"/>
      <c r="J29" s="477"/>
      <c r="K29" s="478"/>
      <c r="L29" s="498">
        <v>12</v>
      </c>
      <c r="M29" s="499"/>
      <c r="N29" s="499"/>
      <c r="O29" s="499"/>
      <c r="P29" s="541"/>
      <c r="Q29" s="498">
        <v>2540</v>
      </c>
      <c r="R29" s="499"/>
      <c r="S29" s="499"/>
      <c r="T29" s="499"/>
      <c r="U29" s="499"/>
      <c r="V29" s="541"/>
      <c r="W29" s="596"/>
      <c r="X29" s="597"/>
      <c r="Y29" s="598"/>
      <c r="Z29" s="497" t="s">
        <v>188</v>
      </c>
      <c r="AA29" s="477"/>
      <c r="AB29" s="477"/>
      <c r="AC29" s="477"/>
      <c r="AD29" s="477"/>
      <c r="AE29" s="477"/>
      <c r="AF29" s="477"/>
      <c r="AG29" s="478"/>
      <c r="AH29" s="498">
        <v>144</v>
      </c>
      <c r="AI29" s="499"/>
      <c r="AJ29" s="499"/>
      <c r="AK29" s="499"/>
      <c r="AL29" s="541"/>
      <c r="AM29" s="498">
        <v>414560</v>
      </c>
      <c r="AN29" s="499"/>
      <c r="AO29" s="499"/>
      <c r="AP29" s="499"/>
      <c r="AQ29" s="499"/>
      <c r="AR29" s="541"/>
      <c r="AS29" s="498">
        <v>2879</v>
      </c>
      <c r="AT29" s="499"/>
      <c r="AU29" s="499"/>
      <c r="AV29" s="499"/>
      <c r="AW29" s="499"/>
      <c r="AX29" s="500"/>
      <c r="AY29" s="604"/>
      <c r="AZ29" s="605"/>
      <c r="BA29" s="605"/>
      <c r="BB29" s="606"/>
      <c r="BC29" s="481" t="s">
        <v>189</v>
      </c>
      <c r="BD29" s="482"/>
      <c r="BE29" s="482"/>
      <c r="BF29" s="482"/>
      <c r="BG29" s="482"/>
      <c r="BH29" s="482"/>
      <c r="BI29" s="482"/>
      <c r="BJ29" s="482"/>
      <c r="BK29" s="482"/>
      <c r="BL29" s="482"/>
      <c r="BM29" s="483"/>
      <c r="BN29" s="447">
        <v>360975</v>
      </c>
      <c r="BO29" s="448"/>
      <c r="BP29" s="448"/>
      <c r="BQ29" s="448"/>
      <c r="BR29" s="448"/>
      <c r="BS29" s="448"/>
      <c r="BT29" s="448"/>
      <c r="BU29" s="449"/>
      <c r="BV29" s="447">
        <v>280912</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190</v>
      </c>
      <c r="X30" s="615"/>
      <c r="Y30" s="615"/>
      <c r="Z30" s="615"/>
      <c r="AA30" s="615"/>
      <c r="AB30" s="615"/>
      <c r="AC30" s="615"/>
      <c r="AD30" s="615"/>
      <c r="AE30" s="615"/>
      <c r="AF30" s="615"/>
      <c r="AG30" s="616"/>
      <c r="AH30" s="574">
        <v>92.1</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1006947</v>
      </c>
      <c r="BO30" s="567"/>
      <c r="BP30" s="567"/>
      <c r="BQ30" s="567"/>
      <c r="BR30" s="567"/>
      <c r="BS30" s="567"/>
      <c r="BT30" s="567"/>
      <c r="BU30" s="568"/>
      <c r="BV30" s="566">
        <v>1891625</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191</v>
      </c>
      <c r="D32" s="610"/>
      <c r="E32" s="610"/>
      <c r="F32" s="610"/>
      <c r="G32" s="610"/>
      <c r="H32" s="610"/>
      <c r="I32" s="610"/>
      <c r="J32" s="610"/>
      <c r="K32" s="610"/>
      <c r="L32" s="610"/>
      <c r="M32" s="610"/>
      <c r="N32" s="610"/>
      <c r="O32" s="610"/>
      <c r="P32" s="610"/>
      <c r="Q32" s="610"/>
      <c r="R32" s="610"/>
      <c r="S32" s="610"/>
      <c r="U32" s="451" t="s">
        <v>192</v>
      </c>
      <c r="V32" s="451"/>
      <c r="W32" s="451"/>
      <c r="X32" s="451"/>
      <c r="Y32" s="451"/>
      <c r="Z32" s="451"/>
      <c r="AA32" s="451"/>
      <c r="AB32" s="451"/>
      <c r="AC32" s="451"/>
      <c r="AD32" s="451"/>
      <c r="AE32" s="451"/>
      <c r="AF32" s="451"/>
      <c r="AG32" s="451"/>
      <c r="AH32" s="451"/>
      <c r="AI32" s="451"/>
      <c r="AJ32" s="451"/>
      <c r="AK32" s="451"/>
      <c r="AM32" s="451" t="s">
        <v>193</v>
      </c>
      <c r="AN32" s="451"/>
      <c r="AO32" s="451"/>
      <c r="AP32" s="451"/>
      <c r="AQ32" s="451"/>
      <c r="AR32" s="451"/>
      <c r="AS32" s="451"/>
      <c r="AT32" s="451"/>
      <c r="AU32" s="451"/>
      <c r="AV32" s="451"/>
      <c r="AW32" s="451"/>
      <c r="AX32" s="451"/>
      <c r="AY32" s="451"/>
      <c r="AZ32" s="451"/>
      <c r="BA32" s="451"/>
      <c r="BB32" s="451"/>
      <c r="BC32" s="451"/>
      <c r="BE32" s="451" t="s">
        <v>194</v>
      </c>
      <c r="BF32" s="451"/>
      <c r="BG32" s="451"/>
      <c r="BH32" s="451"/>
      <c r="BI32" s="451"/>
      <c r="BJ32" s="451"/>
      <c r="BK32" s="451"/>
      <c r="BL32" s="451"/>
      <c r="BM32" s="451"/>
      <c r="BN32" s="451"/>
      <c r="BO32" s="451"/>
      <c r="BP32" s="451"/>
      <c r="BQ32" s="451"/>
      <c r="BR32" s="451"/>
      <c r="BS32" s="451"/>
      <c r="BT32" s="451"/>
      <c r="BU32" s="451"/>
      <c r="BW32" s="451" t="s">
        <v>195</v>
      </c>
      <c r="BX32" s="451"/>
      <c r="BY32" s="451"/>
      <c r="BZ32" s="451"/>
      <c r="CA32" s="451"/>
      <c r="CB32" s="451"/>
      <c r="CC32" s="451"/>
      <c r="CD32" s="451"/>
      <c r="CE32" s="451"/>
      <c r="CF32" s="451"/>
      <c r="CG32" s="451"/>
      <c r="CH32" s="451"/>
      <c r="CI32" s="451"/>
      <c r="CJ32" s="451"/>
      <c r="CK32" s="451"/>
      <c r="CL32" s="451"/>
      <c r="CM32" s="451"/>
      <c r="CO32" s="451" t="s">
        <v>196</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197</v>
      </c>
      <c r="D33" s="471"/>
      <c r="E33" s="436" t="s">
        <v>198</v>
      </c>
      <c r="F33" s="436"/>
      <c r="G33" s="436"/>
      <c r="H33" s="436"/>
      <c r="I33" s="436"/>
      <c r="J33" s="436"/>
      <c r="K33" s="436"/>
      <c r="L33" s="436"/>
      <c r="M33" s="436"/>
      <c r="N33" s="436"/>
      <c r="O33" s="436"/>
      <c r="P33" s="436"/>
      <c r="Q33" s="436"/>
      <c r="R33" s="436"/>
      <c r="S33" s="436"/>
      <c r="T33" s="203"/>
      <c r="U33" s="471" t="s">
        <v>199</v>
      </c>
      <c r="V33" s="471"/>
      <c r="W33" s="436" t="s">
        <v>198</v>
      </c>
      <c r="X33" s="436"/>
      <c r="Y33" s="436"/>
      <c r="Z33" s="436"/>
      <c r="AA33" s="436"/>
      <c r="AB33" s="436"/>
      <c r="AC33" s="436"/>
      <c r="AD33" s="436"/>
      <c r="AE33" s="436"/>
      <c r="AF33" s="436"/>
      <c r="AG33" s="436"/>
      <c r="AH33" s="436"/>
      <c r="AI33" s="436"/>
      <c r="AJ33" s="436"/>
      <c r="AK33" s="436"/>
      <c r="AL33" s="203"/>
      <c r="AM33" s="471" t="s">
        <v>197</v>
      </c>
      <c r="AN33" s="471"/>
      <c r="AO33" s="436" t="s">
        <v>200</v>
      </c>
      <c r="AP33" s="436"/>
      <c r="AQ33" s="436"/>
      <c r="AR33" s="436"/>
      <c r="AS33" s="436"/>
      <c r="AT33" s="436"/>
      <c r="AU33" s="436"/>
      <c r="AV33" s="436"/>
      <c r="AW33" s="436"/>
      <c r="AX33" s="436"/>
      <c r="AY33" s="436"/>
      <c r="AZ33" s="436"/>
      <c r="BA33" s="436"/>
      <c r="BB33" s="436"/>
      <c r="BC33" s="436"/>
      <c r="BD33" s="204"/>
      <c r="BE33" s="436" t="s">
        <v>201</v>
      </c>
      <c r="BF33" s="436"/>
      <c r="BG33" s="436" t="s">
        <v>202</v>
      </c>
      <c r="BH33" s="436"/>
      <c r="BI33" s="436"/>
      <c r="BJ33" s="436"/>
      <c r="BK33" s="436"/>
      <c r="BL33" s="436"/>
      <c r="BM33" s="436"/>
      <c r="BN33" s="436"/>
      <c r="BO33" s="436"/>
      <c r="BP33" s="436"/>
      <c r="BQ33" s="436"/>
      <c r="BR33" s="436"/>
      <c r="BS33" s="436"/>
      <c r="BT33" s="436"/>
      <c r="BU33" s="436"/>
      <c r="BV33" s="204"/>
      <c r="BW33" s="471" t="s">
        <v>201</v>
      </c>
      <c r="BX33" s="471"/>
      <c r="BY33" s="436" t="s">
        <v>203</v>
      </c>
      <c r="BZ33" s="436"/>
      <c r="CA33" s="436"/>
      <c r="CB33" s="436"/>
      <c r="CC33" s="436"/>
      <c r="CD33" s="436"/>
      <c r="CE33" s="436"/>
      <c r="CF33" s="436"/>
      <c r="CG33" s="436"/>
      <c r="CH33" s="436"/>
      <c r="CI33" s="436"/>
      <c r="CJ33" s="436"/>
      <c r="CK33" s="436"/>
      <c r="CL33" s="436"/>
      <c r="CM33" s="436"/>
      <c r="CN33" s="203"/>
      <c r="CO33" s="471" t="s">
        <v>197</v>
      </c>
      <c r="CP33" s="471"/>
      <c r="CQ33" s="436" t="s">
        <v>204</v>
      </c>
      <c r="CR33" s="436"/>
      <c r="CS33" s="436"/>
      <c r="CT33" s="436"/>
      <c r="CU33" s="436"/>
      <c r="CV33" s="436"/>
      <c r="CW33" s="436"/>
      <c r="CX33" s="436"/>
      <c r="CY33" s="436"/>
      <c r="CZ33" s="436"/>
      <c r="DA33" s="436"/>
      <c r="DB33" s="436"/>
      <c r="DC33" s="436"/>
      <c r="DD33" s="436"/>
      <c r="DE33" s="436"/>
      <c r="DF33" s="203"/>
      <c r="DG33" s="636" t="s">
        <v>205</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3</v>
      </c>
      <c r="V34" s="637"/>
      <c r="W34" s="638" t="str">
        <f>IF('各会計、関係団体の財政状況及び健全化判断比率'!B28="","",'各会計、関係団体の財政状況及び健全化判断比率'!B28)</f>
        <v>松島町国民健康保険特別会計</v>
      </c>
      <c r="X34" s="638"/>
      <c r="Y34" s="638"/>
      <c r="Z34" s="638"/>
      <c r="AA34" s="638"/>
      <c r="AB34" s="638"/>
      <c r="AC34" s="638"/>
      <c r="AD34" s="638"/>
      <c r="AE34" s="638"/>
      <c r="AF34" s="638"/>
      <c r="AG34" s="638"/>
      <c r="AH34" s="638"/>
      <c r="AI34" s="638"/>
      <c r="AJ34" s="638"/>
      <c r="AK34" s="638"/>
      <c r="AL34" s="178"/>
      <c r="AM34" s="637">
        <f>IF(AO34="","",MAX(C34:D43,U34:V43)+1)</f>
        <v>7</v>
      </c>
      <c r="AN34" s="637"/>
      <c r="AO34" s="638" t="str">
        <f>IF('各会計、関係団体の財政状況及び健全化判断比率'!B32="","",'各会計、関係団体の財政状況及び健全化判断比率'!B32)</f>
        <v>松島町水道事業会計</v>
      </c>
      <c r="AP34" s="638"/>
      <c r="AQ34" s="638"/>
      <c r="AR34" s="638"/>
      <c r="AS34" s="638"/>
      <c r="AT34" s="638"/>
      <c r="AU34" s="638"/>
      <c r="AV34" s="638"/>
      <c r="AW34" s="638"/>
      <c r="AX34" s="638"/>
      <c r="AY34" s="638"/>
      <c r="AZ34" s="638"/>
      <c r="BA34" s="638"/>
      <c r="BB34" s="638"/>
      <c r="BC34" s="638"/>
      <c r="BD34" s="178"/>
      <c r="BE34" s="637">
        <f>IF(BG34="","",MAX(C34:D43,U34:V43,AM34:AN43)+1)</f>
        <v>8</v>
      </c>
      <c r="BF34" s="637"/>
      <c r="BG34" s="638" t="str">
        <f>IF('各会計、関係団体の財政状況及び健全化判断比率'!B33="","",'各会計、関係団体の財政状況及び健全化判断比率'!B33)</f>
        <v>松島町観瀾亭等特別会計</v>
      </c>
      <c r="BH34" s="638"/>
      <c r="BI34" s="638"/>
      <c r="BJ34" s="638"/>
      <c r="BK34" s="638"/>
      <c r="BL34" s="638"/>
      <c r="BM34" s="638"/>
      <c r="BN34" s="638"/>
      <c r="BO34" s="638"/>
      <c r="BP34" s="638"/>
      <c r="BQ34" s="638"/>
      <c r="BR34" s="638"/>
      <c r="BS34" s="638"/>
      <c r="BT34" s="638"/>
      <c r="BU34" s="638"/>
      <c r="BV34" s="178"/>
      <c r="BW34" s="637">
        <f>IF(BY34="","",MAX(C34:D43,U34:V43,AM34:AN43,BE34:BF43)+1)</f>
        <v>10</v>
      </c>
      <c r="BX34" s="637"/>
      <c r="BY34" s="638" t="str">
        <f>IF('各会計、関係団体の財政状況及び健全化判断比率'!B68="","",'各会計、関係団体の財政状況及び健全化判断比率'!B68)</f>
        <v>塩釜地区消防事務組合</v>
      </c>
      <c r="BZ34" s="638"/>
      <c r="CA34" s="638"/>
      <c r="CB34" s="638"/>
      <c r="CC34" s="638"/>
      <c r="CD34" s="638"/>
      <c r="CE34" s="638"/>
      <c r="CF34" s="638"/>
      <c r="CG34" s="638"/>
      <c r="CH34" s="638"/>
      <c r="CI34" s="638"/>
      <c r="CJ34" s="638"/>
      <c r="CK34" s="638"/>
      <c r="CL34" s="638"/>
      <c r="CM34" s="638"/>
      <c r="CN34" s="178"/>
      <c r="CO34" s="637">
        <f>IF(CQ34="","",MAX(C34:D43,U34:V43,AM34:AN43,BE34:BF43,BW34:BX43)+1)</f>
        <v>17</v>
      </c>
      <c r="CP34" s="637"/>
      <c r="CQ34" s="638" t="str">
        <f>IF('各会計、関係団体の財政状況及び健全化判断比率'!BS7="","",'各会計、関係団体の財政状況及び健全化判断比率'!BS7)</f>
        <v>品井沼ステーション</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松島町松島区外区有財産特別会計</v>
      </c>
      <c r="F35" s="638"/>
      <c r="G35" s="638"/>
      <c r="H35" s="638"/>
      <c r="I35" s="638"/>
      <c r="J35" s="638"/>
      <c r="K35" s="638"/>
      <c r="L35" s="638"/>
      <c r="M35" s="638"/>
      <c r="N35" s="638"/>
      <c r="O35" s="638"/>
      <c r="P35" s="638"/>
      <c r="Q35" s="638"/>
      <c r="R35" s="638"/>
      <c r="S35" s="638"/>
      <c r="T35" s="178"/>
      <c r="U35" s="637">
        <f>IF(W35="","",U34+1)</f>
        <v>4</v>
      </c>
      <c r="V35" s="637"/>
      <c r="W35" s="638" t="str">
        <f>IF('各会計、関係団体の財政状況及び健全化判断比率'!B29="","",'各会計、関係団体の財政状況及び健全化判断比率'!B29)</f>
        <v>松島町介護保険特別会計</v>
      </c>
      <c r="X35" s="638"/>
      <c r="Y35" s="638"/>
      <c r="Z35" s="638"/>
      <c r="AA35" s="638"/>
      <c r="AB35" s="638"/>
      <c r="AC35" s="638"/>
      <c r="AD35" s="638"/>
      <c r="AE35" s="638"/>
      <c r="AF35" s="638"/>
      <c r="AG35" s="638"/>
      <c r="AH35" s="638"/>
      <c r="AI35" s="638"/>
      <c r="AJ35" s="638"/>
      <c r="AK35" s="638"/>
      <c r="AL35" s="178"/>
      <c r="AM35" s="637" t="str">
        <f t="shared" ref="AM35:AM43" si="0">IF(AO35="","",AM34+1)</f>
        <v/>
      </c>
      <c r="AN35" s="637"/>
      <c r="AO35" s="638"/>
      <c r="AP35" s="638"/>
      <c r="AQ35" s="638"/>
      <c r="AR35" s="638"/>
      <c r="AS35" s="638"/>
      <c r="AT35" s="638"/>
      <c r="AU35" s="638"/>
      <c r="AV35" s="638"/>
      <c r="AW35" s="638"/>
      <c r="AX35" s="638"/>
      <c r="AY35" s="638"/>
      <c r="AZ35" s="638"/>
      <c r="BA35" s="638"/>
      <c r="BB35" s="638"/>
      <c r="BC35" s="638"/>
      <c r="BD35" s="178"/>
      <c r="BE35" s="637">
        <f t="shared" ref="BE35:BE43" si="1">IF(BG35="","",BE34+1)</f>
        <v>9</v>
      </c>
      <c r="BF35" s="637"/>
      <c r="BG35" s="638" t="str">
        <f>IF('各会計、関係団体の財政状況及び健全化判断比率'!B34="","",'各会計、関係団体の財政状況及び健全化判断比率'!B34)</f>
        <v>松島町下水道事業特別会計</v>
      </c>
      <c r="BH35" s="638"/>
      <c r="BI35" s="638"/>
      <c r="BJ35" s="638"/>
      <c r="BK35" s="638"/>
      <c r="BL35" s="638"/>
      <c r="BM35" s="638"/>
      <c r="BN35" s="638"/>
      <c r="BO35" s="638"/>
      <c r="BP35" s="638"/>
      <c r="BQ35" s="638"/>
      <c r="BR35" s="638"/>
      <c r="BS35" s="638"/>
      <c r="BT35" s="638"/>
      <c r="BU35" s="638"/>
      <c r="BV35" s="178"/>
      <c r="BW35" s="637">
        <f t="shared" ref="BW35:BW43" si="2">IF(BY35="","",BW34+1)</f>
        <v>11</v>
      </c>
      <c r="BX35" s="637"/>
      <c r="BY35" s="638" t="str">
        <f>IF('各会計、関係団体の財政状況及び健全化判断比率'!B69="","",'各会計、関係団体の財政状況及び健全化判断比率'!B69)</f>
        <v>宮城東部衛生処理組合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5</v>
      </c>
      <c r="V36" s="637"/>
      <c r="W36" s="638" t="str">
        <f>IF('各会計、関係団体の財政状況及び健全化判断比率'!B30="","",'各会計、関係団体の財政状況及び健全化判断比率'!B30)</f>
        <v>松島町後期高齢者医療特別会計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12</v>
      </c>
      <c r="BX36" s="637"/>
      <c r="BY36" s="638" t="str">
        <f>IF('各会計、関係団体の財政状況及び健全化判断比率'!B70="","",'各会計、関係団体の財政状況及び健全化判断比率'!B70)</f>
        <v>宮城県後期高齢者医療広域連合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f t="shared" si="4"/>
        <v>6</v>
      </c>
      <c r="V37" s="637"/>
      <c r="W37" s="638" t="str">
        <f>IF('各会計、関係団体の財政状況及び健全化判断比率'!B31="","",'各会計、関係団体の財政状況及び健全化判断比率'!B31)</f>
        <v>松島町介護サービス事業特別会計</v>
      </c>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13</v>
      </c>
      <c r="BX37" s="637"/>
      <c r="BY37" s="638" t="str">
        <f>IF('各会計、関係団体の財政状況及び健全化判断比率'!B71="","",'各会計、関係団体の財政状況及び健全化判断比率'!B71)</f>
        <v>吉田川流域溜池大和町外３市３ヶ町村組合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14</v>
      </c>
      <c r="BX38" s="637"/>
      <c r="BY38" s="638" t="str">
        <f>IF('各会計、関係団体の財政状況及び健全化判断比率'!B72="","",'各会計、関係団体の財政状況及び健全化判断比率'!B72)</f>
        <v>宮城県市町村職員退職手当組合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15</v>
      </c>
      <c r="BX39" s="637"/>
      <c r="BY39" s="638" t="str">
        <f>IF('各会計、関係団体の財政状況及び健全化判断比率'!B73="","",'各会計、関係団体の財政状況及び健全化判断比率'!B73)</f>
        <v>宮城県市町村非常勤消防団員補償報償組合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16</v>
      </c>
      <c r="BX40" s="637"/>
      <c r="BY40" s="638" t="str">
        <f>IF('各会計、関係団体の財政状況及び健全化判断比率'!B74="","",'各会計、関係団体の財政状況及び健全化判断比率'!B74)</f>
        <v>宮城県市町村自治振興センター</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40" t="s">
        <v>207</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208</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209</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210</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211</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212</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213</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0" t="s">
        <v>593</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214</v>
      </c>
      <c r="DI1" s="643"/>
      <c r="DJ1" s="643"/>
      <c r="DK1" s="643"/>
      <c r="DL1" s="643"/>
      <c r="DM1" s="643"/>
      <c r="DN1" s="644"/>
      <c r="DO1" s="212"/>
      <c r="DP1" s="642" t="s">
        <v>215</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217</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218</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219</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220</v>
      </c>
      <c r="S4" s="646"/>
      <c r="T4" s="646"/>
      <c r="U4" s="646"/>
      <c r="V4" s="646"/>
      <c r="W4" s="646"/>
      <c r="X4" s="646"/>
      <c r="Y4" s="647"/>
      <c r="Z4" s="645" t="s">
        <v>221</v>
      </c>
      <c r="AA4" s="646"/>
      <c r="AB4" s="646"/>
      <c r="AC4" s="647"/>
      <c r="AD4" s="645" t="s">
        <v>222</v>
      </c>
      <c r="AE4" s="646"/>
      <c r="AF4" s="646"/>
      <c r="AG4" s="646"/>
      <c r="AH4" s="646"/>
      <c r="AI4" s="646"/>
      <c r="AJ4" s="646"/>
      <c r="AK4" s="647"/>
      <c r="AL4" s="645" t="s">
        <v>221</v>
      </c>
      <c r="AM4" s="646"/>
      <c r="AN4" s="646"/>
      <c r="AO4" s="647"/>
      <c r="AP4" s="651" t="s">
        <v>223</v>
      </c>
      <c r="AQ4" s="651"/>
      <c r="AR4" s="651"/>
      <c r="AS4" s="651"/>
      <c r="AT4" s="651"/>
      <c r="AU4" s="651"/>
      <c r="AV4" s="651"/>
      <c r="AW4" s="651"/>
      <c r="AX4" s="651"/>
      <c r="AY4" s="651"/>
      <c r="AZ4" s="651"/>
      <c r="BA4" s="651"/>
      <c r="BB4" s="651"/>
      <c r="BC4" s="651"/>
      <c r="BD4" s="651"/>
      <c r="BE4" s="651"/>
      <c r="BF4" s="651"/>
      <c r="BG4" s="651" t="s">
        <v>224</v>
      </c>
      <c r="BH4" s="651"/>
      <c r="BI4" s="651"/>
      <c r="BJ4" s="651"/>
      <c r="BK4" s="651"/>
      <c r="BL4" s="651"/>
      <c r="BM4" s="651"/>
      <c r="BN4" s="651"/>
      <c r="BO4" s="651" t="s">
        <v>221</v>
      </c>
      <c r="BP4" s="651"/>
      <c r="BQ4" s="651"/>
      <c r="BR4" s="651"/>
      <c r="BS4" s="651" t="s">
        <v>225</v>
      </c>
      <c r="BT4" s="651"/>
      <c r="BU4" s="651"/>
      <c r="BV4" s="651"/>
      <c r="BW4" s="651"/>
      <c r="BX4" s="651"/>
      <c r="BY4" s="651"/>
      <c r="BZ4" s="651"/>
      <c r="CA4" s="651"/>
      <c r="CB4" s="651"/>
      <c r="CD4" s="648" t="s">
        <v>226</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3" customFormat="1" ht="11.25" customHeight="1" x14ac:dyDescent="0.15">
      <c r="B5" s="652" t="s">
        <v>227</v>
      </c>
      <c r="C5" s="653"/>
      <c r="D5" s="653"/>
      <c r="E5" s="653"/>
      <c r="F5" s="653"/>
      <c r="G5" s="653"/>
      <c r="H5" s="653"/>
      <c r="I5" s="653"/>
      <c r="J5" s="653"/>
      <c r="K5" s="653"/>
      <c r="L5" s="653"/>
      <c r="M5" s="653"/>
      <c r="N5" s="653"/>
      <c r="O5" s="653"/>
      <c r="P5" s="653"/>
      <c r="Q5" s="654"/>
      <c r="R5" s="655">
        <v>1677901</v>
      </c>
      <c r="S5" s="656"/>
      <c r="T5" s="656"/>
      <c r="U5" s="656"/>
      <c r="V5" s="656"/>
      <c r="W5" s="656"/>
      <c r="X5" s="656"/>
      <c r="Y5" s="657"/>
      <c r="Z5" s="658">
        <v>19.3</v>
      </c>
      <c r="AA5" s="658"/>
      <c r="AB5" s="658"/>
      <c r="AC5" s="658"/>
      <c r="AD5" s="659">
        <v>1615451</v>
      </c>
      <c r="AE5" s="659"/>
      <c r="AF5" s="659"/>
      <c r="AG5" s="659"/>
      <c r="AH5" s="659"/>
      <c r="AI5" s="659"/>
      <c r="AJ5" s="659"/>
      <c r="AK5" s="659"/>
      <c r="AL5" s="660">
        <v>37.9</v>
      </c>
      <c r="AM5" s="661"/>
      <c r="AN5" s="661"/>
      <c r="AO5" s="662"/>
      <c r="AP5" s="652" t="s">
        <v>228</v>
      </c>
      <c r="AQ5" s="653"/>
      <c r="AR5" s="653"/>
      <c r="AS5" s="653"/>
      <c r="AT5" s="653"/>
      <c r="AU5" s="653"/>
      <c r="AV5" s="653"/>
      <c r="AW5" s="653"/>
      <c r="AX5" s="653"/>
      <c r="AY5" s="653"/>
      <c r="AZ5" s="653"/>
      <c r="BA5" s="653"/>
      <c r="BB5" s="653"/>
      <c r="BC5" s="653"/>
      <c r="BD5" s="653"/>
      <c r="BE5" s="653"/>
      <c r="BF5" s="654"/>
      <c r="BG5" s="666">
        <v>1594349</v>
      </c>
      <c r="BH5" s="667"/>
      <c r="BI5" s="667"/>
      <c r="BJ5" s="667"/>
      <c r="BK5" s="667"/>
      <c r="BL5" s="667"/>
      <c r="BM5" s="667"/>
      <c r="BN5" s="668"/>
      <c r="BO5" s="669">
        <v>95</v>
      </c>
      <c r="BP5" s="669"/>
      <c r="BQ5" s="669"/>
      <c r="BR5" s="669"/>
      <c r="BS5" s="670" t="s">
        <v>128</v>
      </c>
      <c r="BT5" s="670"/>
      <c r="BU5" s="670"/>
      <c r="BV5" s="670"/>
      <c r="BW5" s="670"/>
      <c r="BX5" s="670"/>
      <c r="BY5" s="670"/>
      <c r="BZ5" s="670"/>
      <c r="CA5" s="670"/>
      <c r="CB5" s="674"/>
      <c r="CD5" s="648" t="s">
        <v>223</v>
      </c>
      <c r="CE5" s="649"/>
      <c r="CF5" s="649"/>
      <c r="CG5" s="649"/>
      <c r="CH5" s="649"/>
      <c r="CI5" s="649"/>
      <c r="CJ5" s="649"/>
      <c r="CK5" s="649"/>
      <c r="CL5" s="649"/>
      <c r="CM5" s="649"/>
      <c r="CN5" s="649"/>
      <c r="CO5" s="649"/>
      <c r="CP5" s="649"/>
      <c r="CQ5" s="650"/>
      <c r="CR5" s="648" t="s">
        <v>229</v>
      </c>
      <c r="CS5" s="649"/>
      <c r="CT5" s="649"/>
      <c r="CU5" s="649"/>
      <c r="CV5" s="649"/>
      <c r="CW5" s="649"/>
      <c r="CX5" s="649"/>
      <c r="CY5" s="650"/>
      <c r="CZ5" s="648" t="s">
        <v>221</v>
      </c>
      <c r="DA5" s="649"/>
      <c r="DB5" s="649"/>
      <c r="DC5" s="650"/>
      <c r="DD5" s="648" t="s">
        <v>230</v>
      </c>
      <c r="DE5" s="649"/>
      <c r="DF5" s="649"/>
      <c r="DG5" s="649"/>
      <c r="DH5" s="649"/>
      <c r="DI5" s="649"/>
      <c r="DJ5" s="649"/>
      <c r="DK5" s="649"/>
      <c r="DL5" s="649"/>
      <c r="DM5" s="649"/>
      <c r="DN5" s="649"/>
      <c r="DO5" s="649"/>
      <c r="DP5" s="650"/>
      <c r="DQ5" s="648" t="s">
        <v>231</v>
      </c>
      <c r="DR5" s="649"/>
      <c r="DS5" s="649"/>
      <c r="DT5" s="649"/>
      <c r="DU5" s="649"/>
      <c r="DV5" s="649"/>
      <c r="DW5" s="649"/>
      <c r="DX5" s="649"/>
      <c r="DY5" s="649"/>
      <c r="DZ5" s="649"/>
      <c r="EA5" s="649"/>
      <c r="EB5" s="649"/>
      <c r="EC5" s="650"/>
    </row>
    <row r="6" spans="2:143" ht="11.25" customHeight="1" x14ac:dyDescent="0.15">
      <c r="B6" s="663" t="s">
        <v>232</v>
      </c>
      <c r="C6" s="664"/>
      <c r="D6" s="664"/>
      <c r="E6" s="664"/>
      <c r="F6" s="664"/>
      <c r="G6" s="664"/>
      <c r="H6" s="664"/>
      <c r="I6" s="664"/>
      <c r="J6" s="664"/>
      <c r="K6" s="664"/>
      <c r="L6" s="664"/>
      <c r="M6" s="664"/>
      <c r="N6" s="664"/>
      <c r="O6" s="664"/>
      <c r="P6" s="664"/>
      <c r="Q6" s="665"/>
      <c r="R6" s="666">
        <v>54595</v>
      </c>
      <c r="S6" s="667"/>
      <c r="T6" s="667"/>
      <c r="U6" s="667"/>
      <c r="V6" s="667"/>
      <c r="W6" s="667"/>
      <c r="X6" s="667"/>
      <c r="Y6" s="668"/>
      <c r="Z6" s="669">
        <v>0.6</v>
      </c>
      <c r="AA6" s="669"/>
      <c r="AB6" s="669"/>
      <c r="AC6" s="669"/>
      <c r="AD6" s="670">
        <v>54595</v>
      </c>
      <c r="AE6" s="670"/>
      <c r="AF6" s="670"/>
      <c r="AG6" s="670"/>
      <c r="AH6" s="670"/>
      <c r="AI6" s="670"/>
      <c r="AJ6" s="670"/>
      <c r="AK6" s="670"/>
      <c r="AL6" s="671">
        <v>1.3</v>
      </c>
      <c r="AM6" s="672"/>
      <c r="AN6" s="672"/>
      <c r="AO6" s="673"/>
      <c r="AP6" s="663" t="s">
        <v>233</v>
      </c>
      <c r="AQ6" s="664"/>
      <c r="AR6" s="664"/>
      <c r="AS6" s="664"/>
      <c r="AT6" s="664"/>
      <c r="AU6" s="664"/>
      <c r="AV6" s="664"/>
      <c r="AW6" s="664"/>
      <c r="AX6" s="664"/>
      <c r="AY6" s="664"/>
      <c r="AZ6" s="664"/>
      <c r="BA6" s="664"/>
      <c r="BB6" s="664"/>
      <c r="BC6" s="664"/>
      <c r="BD6" s="664"/>
      <c r="BE6" s="664"/>
      <c r="BF6" s="665"/>
      <c r="BG6" s="666">
        <v>1594349</v>
      </c>
      <c r="BH6" s="667"/>
      <c r="BI6" s="667"/>
      <c r="BJ6" s="667"/>
      <c r="BK6" s="667"/>
      <c r="BL6" s="667"/>
      <c r="BM6" s="667"/>
      <c r="BN6" s="668"/>
      <c r="BO6" s="669">
        <v>95</v>
      </c>
      <c r="BP6" s="669"/>
      <c r="BQ6" s="669"/>
      <c r="BR6" s="669"/>
      <c r="BS6" s="670" t="s">
        <v>128</v>
      </c>
      <c r="BT6" s="670"/>
      <c r="BU6" s="670"/>
      <c r="BV6" s="670"/>
      <c r="BW6" s="670"/>
      <c r="BX6" s="670"/>
      <c r="BY6" s="670"/>
      <c r="BZ6" s="670"/>
      <c r="CA6" s="670"/>
      <c r="CB6" s="674"/>
      <c r="CD6" s="677" t="s">
        <v>234</v>
      </c>
      <c r="CE6" s="678"/>
      <c r="CF6" s="678"/>
      <c r="CG6" s="678"/>
      <c r="CH6" s="678"/>
      <c r="CI6" s="678"/>
      <c r="CJ6" s="678"/>
      <c r="CK6" s="678"/>
      <c r="CL6" s="678"/>
      <c r="CM6" s="678"/>
      <c r="CN6" s="678"/>
      <c r="CO6" s="678"/>
      <c r="CP6" s="678"/>
      <c r="CQ6" s="679"/>
      <c r="CR6" s="666">
        <v>109467</v>
      </c>
      <c r="CS6" s="667"/>
      <c r="CT6" s="667"/>
      <c r="CU6" s="667"/>
      <c r="CV6" s="667"/>
      <c r="CW6" s="667"/>
      <c r="CX6" s="667"/>
      <c r="CY6" s="668"/>
      <c r="CZ6" s="660">
        <v>1.3</v>
      </c>
      <c r="DA6" s="661"/>
      <c r="DB6" s="661"/>
      <c r="DC6" s="680"/>
      <c r="DD6" s="675" t="s">
        <v>128</v>
      </c>
      <c r="DE6" s="667"/>
      <c r="DF6" s="667"/>
      <c r="DG6" s="667"/>
      <c r="DH6" s="667"/>
      <c r="DI6" s="667"/>
      <c r="DJ6" s="667"/>
      <c r="DK6" s="667"/>
      <c r="DL6" s="667"/>
      <c r="DM6" s="667"/>
      <c r="DN6" s="667"/>
      <c r="DO6" s="667"/>
      <c r="DP6" s="668"/>
      <c r="DQ6" s="675">
        <v>109467</v>
      </c>
      <c r="DR6" s="667"/>
      <c r="DS6" s="667"/>
      <c r="DT6" s="667"/>
      <c r="DU6" s="667"/>
      <c r="DV6" s="667"/>
      <c r="DW6" s="667"/>
      <c r="DX6" s="667"/>
      <c r="DY6" s="667"/>
      <c r="DZ6" s="667"/>
      <c r="EA6" s="667"/>
      <c r="EB6" s="667"/>
      <c r="EC6" s="676"/>
    </row>
    <row r="7" spans="2:143" ht="11.25" customHeight="1" x14ac:dyDescent="0.15">
      <c r="B7" s="663" t="s">
        <v>235</v>
      </c>
      <c r="C7" s="664"/>
      <c r="D7" s="664"/>
      <c r="E7" s="664"/>
      <c r="F7" s="664"/>
      <c r="G7" s="664"/>
      <c r="H7" s="664"/>
      <c r="I7" s="664"/>
      <c r="J7" s="664"/>
      <c r="K7" s="664"/>
      <c r="L7" s="664"/>
      <c r="M7" s="664"/>
      <c r="N7" s="664"/>
      <c r="O7" s="664"/>
      <c r="P7" s="664"/>
      <c r="Q7" s="665"/>
      <c r="R7" s="666">
        <v>579</v>
      </c>
      <c r="S7" s="667"/>
      <c r="T7" s="667"/>
      <c r="U7" s="667"/>
      <c r="V7" s="667"/>
      <c r="W7" s="667"/>
      <c r="X7" s="667"/>
      <c r="Y7" s="668"/>
      <c r="Z7" s="669">
        <v>0</v>
      </c>
      <c r="AA7" s="669"/>
      <c r="AB7" s="669"/>
      <c r="AC7" s="669"/>
      <c r="AD7" s="670">
        <v>579</v>
      </c>
      <c r="AE7" s="670"/>
      <c r="AF7" s="670"/>
      <c r="AG7" s="670"/>
      <c r="AH7" s="670"/>
      <c r="AI7" s="670"/>
      <c r="AJ7" s="670"/>
      <c r="AK7" s="670"/>
      <c r="AL7" s="671">
        <v>0</v>
      </c>
      <c r="AM7" s="672"/>
      <c r="AN7" s="672"/>
      <c r="AO7" s="673"/>
      <c r="AP7" s="663" t="s">
        <v>236</v>
      </c>
      <c r="AQ7" s="664"/>
      <c r="AR7" s="664"/>
      <c r="AS7" s="664"/>
      <c r="AT7" s="664"/>
      <c r="AU7" s="664"/>
      <c r="AV7" s="664"/>
      <c r="AW7" s="664"/>
      <c r="AX7" s="664"/>
      <c r="AY7" s="664"/>
      <c r="AZ7" s="664"/>
      <c r="BA7" s="664"/>
      <c r="BB7" s="664"/>
      <c r="BC7" s="664"/>
      <c r="BD7" s="664"/>
      <c r="BE7" s="664"/>
      <c r="BF7" s="665"/>
      <c r="BG7" s="666">
        <v>551487</v>
      </c>
      <c r="BH7" s="667"/>
      <c r="BI7" s="667"/>
      <c r="BJ7" s="667"/>
      <c r="BK7" s="667"/>
      <c r="BL7" s="667"/>
      <c r="BM7" s="667"/>
      <c r="BN7" s="668"/>
      <c r="BO7" s="669">
        <v>32.9</v>
      </c>
      <c r="BP7" s="669"/>
      <c r="BQ7" s="669"/>
      <c r="BR7" s="669"/>
      <c r="BS7" s="670" t="s">
        <v>128</v>
      </c>
      <c r="BT7" s="670"/>
      <c r="BU7" s="670"/>
      <c r="BV7" s="670"/>
      <c r="BW7" s="670"/>
      <c r="BX7" s="670"/>
      <c r="BY7" s="670"/>
      <c r="BZ7" s="670"/>
      <c r="CA7" s="670"/>
      <c r="CB7" s="674"/>
      <c r="CD7" s="681" t="s">
        <v>237</v>
      </c>
      <c r="CE7" s="682"/>
      <c r="CF7" s="682"/>
      <c r="CG7" s="682"/>
      <c r="CH7" s="682"/>
      <c r="CI7" s="682"/>
      <c r="CJ7" s="682"/>
      <c r="CK7" s="682"/>
      <c r="CL7" s="682"/>
      <c r="CM7" s="682"/>
      <c r="CN7" s="682"/>
      <c r="CO7" s="682"/>
      <c r="CP7" s="682"/>
      <c r="CQ7" s="683"/>
      <c r="CR7" s="666">
        <v>2577896</v>
      </c>
      <c r="CS7" s="667"/>
      <c r="CT7" s="667"/>
      <c r="CU7" s="667"/>
      <c r="CV7" s="667"/>
      <c r="CW7" s="667"/>
      <c r="CX7" s="667"/>
      <c r="CY7" s="668"/>
      <c r="CZ7" s="669">
        <v>31.1</v>
      </c>
      <c r="DA7" s="669"/>
      <c r="DB7" s="669"/>
      <c r="DC7" s="669"/>
      <c r="DD7" s="675">
        <v>15079</v>
      </c>
      <c r="DE7" s="667"/>
      <c r="DF7" s="667"/>
      <c r="DG7" s="667"/>
      <c r="DH7" s="667"/>
      <c r="DI7" s="667"/>
      <c r="DJ7" s="667"/>
      <c r="DK7" s="667"/>
      <c r="DL7" s="667"/>
      <c r="DM7" s="667"/>
      <c r="DN7" s="667"/>
      <c r="DO7" s="667"/>
      <c r="DP7" s="668"/>
      <c r="DQ7" s="675">
        <v>1123843</v>
      </c>
      <c r="DR7" s="667"/>
      <c r="DS7" s="667"/>
      <c r="DT7" s="667"/>
      <c r="DU7" s="667"/>
      <c r="DV7" s="667"/>
      <c r="DW7" s="667"/>
      <c r="DX7" s="667"/>
      <c r="DY7" s="667"/>
      <c r="DZ7" s="667"/>
      <c r="EA7" s="667"/>
      <c r="EB7" s="667"/>
      <c r="EC7" s="676"/>
    </row>
    <row r="8" spans="2:143" ht="11.25" customHeight="1" x14ac:dyDescent="0.15">
      <c r="B8" s="663" t="s">
        <v>238</v>
      </c>
      <c r="C8" s="664"/>
      <c r="D8" s="664"/>
      <c r="E8" s="664"/>
      <c r="F8" s="664"/>
      <c r="G8" s="664"/>
      <c r="H8" s="664"/>
      <c r="I8" s="664"/>
      <c r="J8" s="664"/>
      <c r="K8" s="664"/>
      <c r="L8" s="664"/>
      <c r="M8" s="664"/>
      <c r="N8" s="664"/>
      <c r="O8" s="664"/>
      <c r="P8" s="664"/>
      <c r="Q8" s="665"/>
      <c r="R8" s="666">
        <v>5219</v>
      </c>
      <c r="S8" s="667"/>
      <c r="T8" s="667"/>
      <c r="U8" s="667"/>
      <c r="V8" s="667"/>
      <c r="W8" s="667"/>
      <c r="X8" s="667"/>
      <c r="Y8" s="668"/>
      <c r="Z8" s="669">
        <v>0.1</v>
      </c>
      <c r="AA8" s="669"/>
      <c r="AB8" s="669"/>
      <c r="AC8" s="669"/>
      <c r="AD8" s="670">
        <v>5219</v>
      </c>
      <c r="AE8" s="670"/>
      <c r="AF8" s="670"/>
      <c r="AG8" s="670"/>
      <c r="AH8" s="670"/>
      <c r="AI8" s="670"/>
      <c r="AJ8" s="670"/>
      <c r="AK8" s="670"/>
      <c r="AL8" s="671">
        <v>0.1</v>
      </c>
      <c r="AM8" s="672"/>
      <c r="AN8" s="672"/>
      <c r="AO8" s="673"/>
      <c r="AP8" s="663" t="s">
        <v>239</v>
      </c>
      <c r="AQ8" s="664"/>
      <c r="AR8" s="664"/>
      <c r="AS8" s="664"/>
      <c r="AT8" s="664"/>
      <c r="AU8" s="664"/>
      <c r="AV8" s="664"/>
      <c r="AW8" s="664"/>
      <c r="AX8" s="664"/>
      <c r="AY8" s="664"/>
      <c r="AZ8" s="664"/>
      <c r="BA8" s="664"/>
      <c r="BB8" s="664"/>
      <c r="BC8" s="664"/>
      <c r="BD8" s="664"/>
      <c r="BE8" s="664"/>
      <c r="BF8" s="665"/>
      <c r="BG8" s="666">
        <v>18204</v>
      </c>
      <c r="BH8" s="667"/>
      <c r="BI8" s="667"/>
      <c r="BJ8" s="667"/>
      <c r="BK8" s="667"/>
      <c r="BL8" s="667"/>
      <c r="BM8" s="667"/>
      <c r="BN8" s="668"/>
      <c r="BO8" s="669">
        <v>1.1000000000000001</v>
      </c>
      <c r="BP8" s="669"/>
      <c r="BQ8" s="669"/>
      <c r="BR8" s="669"/>
      <c r="BS8" s="670" t="s">
        <v>128</v>
      </c>
      <c r="BT8" s="670"/>
      <c r="BU8" s="670"/>
      <c r="BV8" s="670"/>
      <c r="BW8" s="670"/>
      <c r="BX8" s="670"/>
      <c r="BY8" s="670"/>
      <c r="BZ8" s="670"/>
      <c r="CA8" s="670"/>
      <c r="CB8" s="674"/>
      <c r="CD8" s="681" t="s">
        <v>240</v>
      </c>
      <c r="CE8" s="682"/>
      <c r="CF8" s="682"/>
      <c r="CG8" s="682"/>
      <c r="CH8" s="682"/>
      <c r="CI8" s="682"/>
      <c r="CJ8" s="682"/>
      <c r="CK8" s="682"/>
      <c r="CL8" s="682"/>
      <c r="CM8" s="682"/>
      <c r="CN8" s="682"/>
      <c r="CO8" s="682"/>
      <c r="CP8" s="682"/>
      <c r="CQ8" s="683"/>
      <c r="CR8" s="666">
        <v>2201413</v>
      </c>
      <c r="CS8" s="667"/>
      <c r="CT8" s="667"/>
      <c r="CU8" s="667"/>
      <c r="CV8" s="667"/>
      <c r="CW8" s="667"/>
      <c r="CX8" s="667"/>
      <c r="CY8" s="668"/>
      <c r="CZ8" s="669">
        <v>26.6</v>
      </c>
      <c r="DA8" s="669"/>
      <c r="DB8" s="669"/>
      <c r="DC8" s="669"/>
      <c r="DD8" s="675">
        <v>112425</v>
      </c>
      <c r="DE8" s="667"/>
      <c r="DF8" s="667"/>
      <c r="DG8" s="667"/>
      <c r="DH8" s="667"/>
      <c r="DI8" s="667"/>
      <c r="DJ8" s="667"/>
      <c r="DK8" s="667"/>
      <c r="DL8" s="667"/>
      <c r="DM8" s="667"/>
      <c r="DN8" s="667"/>
      <c r="DO8" s="667"/>
      <c r="DP8" s="668"/>
      <c r="DQ8" s="675">
        <v>1326773</v>
      </c>
      <c r="DR8" s="667"/>
      <c r="DS8" s="667"/>
      <c r="DT8" s="667"/>
      <c r="DU8" s="667"/>
      <c r="DV8" s="667"/>
      <c r="DW8" s="667"/>
      <c r="DX8" s="667"/>
      <c r="DY8" s="667"/>
      <c r="DZ8" s="667"/>
      <c r="EA8" s="667"/>
      <c r="EB8" s="667"/>
      <c r="EC8" s="676"/>
    </row>
    <row r="9" spans="2:143" ht="11.25" customHeight="1" x14ac:dyDescent="0.15">
      <c r="B9" s="663" t="s">
        <v>241</v>
      </c>
      <c r="C9" s="664"/>
      <c r="D9" s="664"/>
      <c r="E9" s="664"/>
      <c r="F9" s="664"/>
      <c r="G9" s="664"/>
      <c r="H9" s="664"/>
      <c r="I9" s="664"/>
      <c r="J9" s="664"/>
      <c r="K9" s="664"/>
      <c r="L9" s="664"/>
      <c r="M9" s="664"/>
      <c r="N9" s="664"/>
      <c r="O9" s="664"/>
      <c r="P9" s="664"/>
      <c r="Q9" s="665"/>
      <c r="R9" s="666">
        <v>5965</v>
      </c>
      <c r="S9" s="667"/>
      <c r="T9" s="667"/>
      <c r="U9" s="667"/>
      <c r="V9" s="667"/>
      <c r="W9" s="667"/>
      <c r="X9" s="667"/>
      <c r="Y9" s="668"/>
      <c r="Z9" s="669">
        <v>0.1</v>
      </c>
      <c r="AA9" s="669"/>
      <c r="AB9" s="669"/>
      <c r="AC9" s="669"/>
      <c r="AD9" s="670">
        <v>5965</v>
      </c>
      <c r="AE9" s="670"/>
      <c r="AF9" s="670"/>
      <c r="AG9" s="670"/>
      <c r="AH9" s="670"/>
      <c r="AI9" s="670"/>
      <c r="AJ9" s="670"/>
      <c r="AK9" s="670"/>
      <c r="AL9" s="671">
        <v>0.1</v>
      </c>
      <c r="AM9" s="672"/>
      <c r="AN9" s="672"/>
      <c r="AO9" s="673"/>
      <c r="AP9" s="663" t="s">
        <v>242</v>
      </c>
      <c r="AQ9" s="664"/>
      <c r="AR9" s="664"/>
      <c r="AS9" s="664"/>
      <c r="AT9" s="664"/>
      <c r="AU9" s="664"/>
      <c r="AV9" s="664"/>
      <c r="AW9" s="664"/>
      <c r="AX9" s="664"/>
      <c r="AY9" s="664"/>
      <c r="AZ9" s="664"/>
      <c r="BA9" s="664"/>
      <c r="BB9" s="664"/>
      <c r="BC9" s="664"/>
      <c r="BD9" s="664"/>
      <c r="BE9" s="664"/>
      <c r="BF9" s="665"/>
      <c r="BG9" s="666">
        <v>487460</v>
      </c>
      <c r="BH9" s="667"/>
      <c r="BI9" s="667"/>
      <c r="BJ9" s="667"/>
      <c r="BK9" s="667"/>
      <c r="BL9" s="667"/>
      <c r="BM9" s="667"/>
      <c r="BN9" s="668"/>
      <c r="BO9" s="669">
        <v>29.1</v>
      </c>
      <c r="BP9" s="669"/>
      <c r="BQ9" s="669"/>
      <c r="BR9" s="669"/>
      <c r="BS9" s="670" t="s">
        <v>128</v>
      </c>
      <c r="BT9" s="670"/>
      <c r="BU9" s="670"/>
      <c r="BV9" s="670"/>
      <c r="BW9" s="670"/>
      <c r="BX9" s="670"/>
      <c r="BY9" s="670"/>
      <c r="BZ9" s="670"/>
      <c r="CA9" s="670"/>
      <c r="CB9" s="674"/>
      <c r="CD9" s="681" t="s">
        <v>243</v>
      </c>
      <c r="CE9" s="682"/>
      <c r="CF9" s="682"/>
      <c r="CG9" s="682"/>
      <c r="CH9" s="682"/>
      <c r="CI9" s="682"/>
      <c r="CJ9" s="682"/>
      <c r="CK9" s="682"/>
      <c r="CL9" s="682"/>
      <c r="CM9" s="682"/>
      <c r="CN9" s="682"/>
      <c r="CO9" s="682"/>
      <c r="CP9" s="682"/>
      <c r="CQ9" s="683"/>
      <c r="CR9" s="666">
        <v>568465</v>
      </c>
      <c r="CS9" s="667"/>
      <c r="CT9" s="667"/>
      <c r="CU9" s="667"/>
      <c r="CV9" s="667"/>
      <c r="CW9" s="667"/>
      <c r="CX9" s="667"/>
      <c r="CY9" s="668"/>
      <c r="CZ9" s="669">
        <v>6.9</v>
      </c>
      <c r="DA9" s="669"/>
      <c r="DB9" s="669"/>
      <c r="DC9" s="669"/>
      <c r="DD9" s="675">
        <v>3533</v>
      </c>
      <c r="DE9" s="667"/>
      <c r="DF9" s="667"/>
      <c r="DG9" s="667"/>
      <c r="DH9" s="667"/>
      <c r="DI9" s="667"/>
      <c r="DJ9" s="667"/>
      <c r="DK9" s="667"/>
      <c r="DL9" s="667"/>
      <c r="DM9" s="667"/>
      <c r="DN9" s="667"/>
      <c r="DO9" s="667"/>
      <c r="DP9" s="668"/>
      <c r="DQ9" s="675">
        <v>435269</v>
      </c>
      <c r="DR9" s="667"/>
      <c r="DS9" s="667"/>
      <c r="DT9" s="667"/>
      <c r="DU9" s="667"/>
      <c r="DV9" s="667"/>
      <c r="DW9" s="667"/>
      <c r="DX9" s="667"/>
      <c r="DY9" s="667"/>
      <c r="DZ9" s="667"/>
      <c r="EA9" s="667"/>
      <c r="EB9" s="667"/>
      <c r="EC9" s="676"/>
    </row>
    <row r="10" spans="2:143" ht="11.25" customHeight="1" x14ac:dyDescent="0.15">
      <c r="B10" s="663" t="s">
        <v>244</v>
      </c>
      <c r="C10" s="664"/>
      <c r="D10" s="664"/>
      <c r="E10" s="664"/>
      <c r="F10" s="664"/>
      <c r="G10" s="664"/>
      <c r="H10" s="664"/>
      <c r="I10" s="664"/>
      <c r="J10" s="664"/>
      <c r="K10" s="664"/>
      <c r="L10" s="664"/>
      <c r="M10" s="664"/>
      <c r="N10" s="664"/>
      <c r="O10" s="664"/>
      <c r="P10" s="664"/>
      <c r="Q10" s="665"/>
      <c r="R10" s="666" t="s">
        <v>128</v>
      </c>
      <c r="S10" s="667"/>
      <c r="T10" s="667"/>
      <c r="U10" s="667"/>
      <c r="V10" s="667"/>
      <c r="W10" s="667"/>
      <c r="X10" s="667"/>
      <c r="Y10" s="668"/>
      <c r="Z10" s="669" t="s">
        <v>128</v>
      </c>
      <c r="AA10" s="669"/>
      <c r="AB10" s="669"/>
      <c r="AC10" s="669"/>
      <c r="AD10" s="670" t="s">
        <v>128</v>
      </c>
      <c r="AE10" s="670"/>
      <c r="AF10" s="670"/>
      <c r="AG10" s="670"/>
      <c r="AH10" s="670"/>
      <c r="AI10" s="670"/>
      <c r="AJ10" s="670"/>
      <c r="AK10" s="670"/>
      <c r="AL10" s="671" t="s">
        <v>128</v>
      </c>
      <c r="AM10" s="672"/>
      <c r="AN10" s="672"/>
      <c r="AO10" s="673"/>
      <c r="AP10" s="663" t="s">
        <v>245</v>
      </c>
      <c r="AQ10" s="664"/>
      <c r="AR10" s="664"/>
      <c r="AS10" s="664"/>
      <c r="AT10" s="664"/>
      <c r="AU10" s="664"/>
      <c r="AV10" s="664"/>
      <c r="AW10" s="664"/>
      <c r="AX10" s="664"/>
      <c r="AY10" s="664"/>
      <c r="AZ10" s="664"/>
      <c r="BA10" s="664"/>
      <c r="BB10" s="664"/>
      <c r="BC10" s="664"/>
      <c r="BD10" s="664"/>
      <c r="BE10" s="664"/>
      <c r="BF10" s="665"/>
      <c r="BG10" s="666">
        <v>32677</v>
      </c>
      <c r="BH10" s="667"/>
      <c r="BI10" s="667"/>
      <c r="BJ10" s="667"/>
      <c r="BK10" s="667"/>
      <c r="BL10" s="667"/>
      <c r="BM10" s="667"/>
      <c r="BN10" s="668"/>
      <c r="BO10" s="669">
        <v>1.9</v>
      </c>
      <c r="BP10" s="669"/>
      <c r="BQ10" s="669"/>
      <c r="BR10" s="669"/>
      <c r="BS10" s="670" t="s">
        <v>128</v>
      </c>
      <c r="BT10" s="670"/>
      <c r="BU10" s="670"/>
      <c r="BV10" s="670"/>
      <c r="BW10" s="670"/>
      <c r="BX10" s="670"/>
      <c r="BY10" s="670"/>
      <c r="BZ10" s="670"/>
      <c r="CA10" s="670"/>
      <c r="CB10" s="674"/>
      <c r="CD10" s="681" t="s">
        <v>246</v>
      </c>
      <c r="CE10" s="682"/>
      <c r="CF10" s="682"/>
      <c r="CG10" s="682"/>
      <c r="CH10" s="682"/>
      <c r="CI10" s="682"/>
      <c r="CJ10" s="682"/>
      <c r="CK10" s="682"/>
      <c r="CL10" s="682"/>
      <c r="CM10" s="682"/>
      <c r="CN10" s="682"/>
      <c r="CO10" s="682"/>
      <c r="CP10" s="682"/>
      <c r="CQ10" s="683"/>
      <c r="CR10" s="666">
        <v>49725</v>
      </c>
      <c r="CS10" s="667"/>
      <c r="CT10" s="667"/>
      <c r="CU10" s="667"/>
      <c r="CV10" s="667"/>
      <c r="CW10" s="667"/>
      <c r="CX10" s="667"/>
      <c r="CY10" s="668"/>
      <c r="CZ10" s="669">
        <v>0.6</v>
      </c>
      <c r="DA10" s="669"/>
      <c r="DB10" s="669"/>
      <c r="DC10" s="669"/>
      <c r="DD10" s="675" t="s">
        <v>128</v>
      </c>
      <c r="DE10" s="667"/>
      <c r="DF10" s="667"/>
      <c r="DG10" s="667"/>
      <c r="DH10" s="667"/>
      <c r="DI10" s="667"/>
      <c r="DJ10" s="667"/>
      <c r="DK10" s="667"/>
      <c r="DL10" s="667"/>
      <c r="DM10" s="667"/>
      <c r="DN10" s="667"/>
      <c r="DO10" s="667"/>
      <c r="DP10" s="668"/>
      <c r="DQ10" s="675">
        <v>16274</v>
      </c>
      <c r="DR10" s="667"/>
      <c r="DS10" s="667"/>
      <c r="DT10" s="667"/>
      <c r="DU10" s="667"/>
      <c r="DV10" s="667"/>
      <c r="DW10" s="667"/>
      <c r="DX10" s="667"/>
      <c r="DY10" s="667"/>
      <c r="DZ10" s="667"/>
      <c r="EA10" s="667"/>
      <c r="EB10" s="667"/>
      <c r="EC10" s="676"/>
    </row>
    <row r="11" spans="2:143" ht="11.25" customHeight="1" x14ac:dyDescent="0.15">
      <c r="B11" s="663" t="s">
        <v>247</v>
      </c>
      <c r="C11" s="664"/>
      <c r="D11" s="664"/>
      <c r="E11" s="664"/>
      <c r="F11" s="664"/>
      <c r="G11" s="664"/>
      <c r="H11" s="664"/>
      <c r="I11" s="664"/>
      <c r="J11" s="664"/>
      <c r="K11" s="664"/>
      <c r="L11" s="664"/>
      <c r="M11" s="664"/>
      <c r="N11" s="664"/>
      <c r="O11" s="664"/>
      <c r="P11" s="664"/>
      <c r="Q11" s="665"/>
      <c r="R11" s="666">
        <v>320571</v>
      </c>
      <c r="S11" s="667"/>
      <c r="T11" s="667"/>
      <c r="U11" s="667"/>
      <c r="V11" s="667"/>
      <c r="W11" s="667"/>
      <c r="X11" s="667"/>
      <c r="Y11" s="668"/>
      <c r="Z11" s="671">
        <v>3.7</v>
      </c>
      <c r="AA11" s="672"/>
      <c r="AB11" s="672"/>
      <c r="AC11" s="684"/>
      <c r="AD11" s="675">
        <v>320571</v>
      </c>
      <c r="AE11" s="667"/>
      <c r="AF11" s="667"/>
      <c r="AG11" s="667"/>
      <c r="AH11" s="667"/>
      <c r="AI11" s="667"/>
      <c r="AJ11" s="667"/>
      <c r="AK11" s="668"/>
      <c r="AL11" s="671">
        <v>7.5</v>
      </c>
      <c r="AM11" s="672"/>
      <c r="AN11" s="672"/>
      <c r="AO11" s="673"/>
      <c r="AP11" s="663" t="s">
        <v>248</v>
      </c>
      <c r="AQ11" s="664"/>
      <c r="AR11" s="664"/>
      <c r="AS11" s="664"/>
      <c r="AT11" s="664"/>
      <c r="AU11" s="664"/>
      <c r="AV11" s="664"/>
      <c r="AW11" s="664"/>
      <c r="AX11" s="664"/>
      <c r="AY11" s="664"/>
      <c r="AZ11" s="664"/>
      <c r="BA11" s="664"/>
      <c r="BB11" s="664"/>
      <c r="BC11" s="664"/>
      <c r="BD11" s="664"/>
      <c r="BE11" s="664"/>
      <c r="BF11" s="665"/>
      <c r="BG11" s="666">
        <v>13146</v>
      </c>
      <c r="BH11" s="667"/>
      <c r="BI11" s="667"/>
      <c r="BJ11" s="667"/>
      <c r="BK11" s="667"/>
      <c r="BL11" s="667"/>
      <c r="BM11" s="667"/>
      <c r="BN11" s="668"/>
      <c r="BO11" s="669">
        <v>0.8</v>
      </c>
      <c r="BP11" s="669"/>
      <c r="BQ11" s="669"/>
      <c r="BR11" s="669"/>
      <c r="BS11" s="670" t="s">
        <v>128</v>
      </c>
      <c r="BT11" s="670"/>
      <c r="BU11" s="670"/>
      <c r="BV11" s="670"/>
      <c r="BW11" s="670"/>
      <c r="BX11" s="670"/>
      <c r="BY11" s="670"/>
      <c r="BZ11" s="670"/>
      <c r="CA11" s="670"/>
      <c r="CB11" s="674"/>
      <c r="CD11" s="681" t="s">
        <v>249</v>
      </c>
      <c r="CE11" s="682"/>
      <c r="CF11" s="682"/>
      <c r="CG11" s="682"/>
      <c r="CH11" s="682"/>
      <c r="CI11" s="682"/>
      <c r="CJ11" s="682"/>
      <c r="CK11" s="682"/>
      <c r="CL11" s="682"/>
      <c r="CM11" s="682"/>
      <c r="CN11" s="682"/>
      <c r="CO11" s="682"/>
      <c r="CP11" s="682"/>
      <c r="CQ11" s="683"/>
      <c r="CR11" s="666">
        <v>164558</v>
      </c>
      <c r="CS11" s="667"/>
      <c r="CT11" s="667"/>
      <c r="CU11" s="667"/>
      <c r="CV11" s="667"/>
      <c r="CW11" s="667"/>
      <c r="CX11" s="667"/>
      <c r="CY11" s="668"/>
      <c r="CZ11" s="669">
        <v>2</v>
      </c>
      <c r="DA11" s="669"/>
      <c r="DB11" s="669"/>
      <c r="DC11" s="669"/>
      <c r="DD11" s="675">
        <v>13005</v>
      </c>
      <c r="DE11" s="667"/>
      <c r="DF11" s="667"/>
      <c r="DG11" s="667"/>
      <c r="DH11" s="667"/>
      <c r="DI11" s="667"/>
      <c r="DJ11" s="667"/>
      <c r="DK11" s="667"/>
      <c r="DL11" s="667"/>
      <c r="DM11" s="667"/>
      <c r="DN11" s="667"/>
      <c r="DO11" s="667"/>
      <c r="DP11" s="668"/>
      <c r="DQ11" s="675">
        <v>113174</v>
      </c>
      <c r="DR11" s="667"/>
      <c r="DS11" s="667"/>
      <c r="DT11" s="667"/>
      <c r="DU11" s="667"/>
      <c r="DV11" s="667"/>
      <c r="DW11" s="667"/>
      <c r="DX11" s="667"/>
      <c r="DY11" s="667"/>
      <c r="DZ11" s="667"/>
      <c r="EA11" s="667"/>
      <c r="EB11" s="667"/>
      <c r="EC11" s="676"/>
    </row>
    <row r="12" spans="2:143" ht="11.25" customHeight="1" x14ac:dyDescent="0.15">
      <c r="B12" s="663" t="s">
        <v>250</v>
      </c>
      <c r="C12" s="664"/>
      <c r="D12" s="664"/>
      <c r="E12" s="664"/>
      <c r="F12" s="664"/>
      <c r="G12" s="664"/>
      <c r="H12" s="664"/>
      <c r="I12" s="664"/>
      <c r="J12" s="664"/>
      <c r="K12" s="664"/>
      <c r="L12" s="664"/>
      <c r="M12" s="664"/>
      <c r="N12" s="664"/>
      <c r="O12" s="664"/>
      <c r="P12" s="664"/>
      <c r="Q12" s="665"/>
      <c r="R12" s="666">
        <v>19519</v>
      </c>
      <c r="S12" s="667"/>
      <c r="T12" s="667"/>
      <c r="U12" s="667"/>
      <c r="V12" s="667"/>
      <c r="W12" s="667"/>
      <c r="X12" s="667"/>
      <c r="Y12" s="668"/>
      <c r="Z12" s="669">
        <v>0.2</v>
      </c>
      <c r="AA12" s="669"/>
      <c r="AB12" s="669"/>
      <c r="AC12" s="669"/>
      <c r="AD12" s="670">
        <v>19519</v>
      </c>
      <c r="AE12" s="670"/>
      <c r="AF12" s="670"/>
      <c r="AG12" s="670"/>
      <c r="AH12" s="670"/>
      <c r="AI12" s="670"/>
      <c r="AJ12" s="670"/>
      <c r="AK12" s="670"/>
      <c r="AL12" s="671">
        <v>0.5</v>
      </c>
      <c r="AM12" s="672"/>
      <c r="AN12" s="672"/>
      <c r="AO12" s="673"/>
      <c r="AP12" s="663" t="s">
        <v>251</v>
      </c>
      <c r="AQ12" s="664"/>
      <c r="AR12" s="664"/>
      <c r="AS12" s="664"/>
      <c r="AT12" s="664"/>
      <c r="AU12" s="664"/>
      <c r="AV12" s="664"/>
      <c r="AW12" s="664"/>
      <c r="AX12" s="664"/>
      <c r="AY12" s="664"/>
      <c r="AZ12" s="664"/>
      <c r="BA12" s="664"/>
      <c r="BB12" s="664"/>
      <c r="BC12" s="664"/>
      <c r="BD12" s="664"/>
      <c r="BE12" s="664"/>
      <c r="BF12" s="665"/>
      <c r="BG12" s="666">
        <v>919546</v>
      </c>
      <c r="BH12" s="667"/>
      <c r="BI12" s="667"/>
      <c r="BJ12" s="667"/>
      <c r="BK12" s="667"/>
      <c r="BL12" s="667"/>
      <c r="BM12" s="667"/>
      <c r="BN12" s="668"/>
      <c r="BO12" s="669">
        <v>54.8</v>
      </c>
      <c r="BP12" s="669"/>
      <c r="BQ12" s="669"/>
      <c r="BR12" s="669"/>
      <c r="BS12" s="670" t="s">
        <v>128</v>
      </c>
      <c r="BT12" s="670"/>
      <c r="BU12" s="670"/>
      <c r="BV12" s="670"/>
      <c r="BW12" s="670"/>
      <c r="BX12" s="670"/>
      <c r="BY12" s="670"/>
      <c r="BZ12" s="670"/>
      <c r="CA12" s="670"/>
      <c r="CB12" s="674"/>
      <c r="CD12" s="681" t="s">
        <v>252</v>
      </c>
      <c r="CE12" s="682"/>
      <c r="CF12" s="682"/>
      <c r="CG12" s="682"/>
      <c r="CH12" s="682"/>
      <c r="CI12" s="682"/>
      <c r="CJ12" s="682"/>
      <c r="CK12" s="682"/>
      <c r="CL12" s="682"/>
      <c r="CM12" s="682"/>
      <c r="CN12" s="682"/>
      <c r="CO12" s="682"/>
      <c r="CP12" s="682"/>
      <c r="CQ12" s="683"/>
      <c r="CR12" s="666">
        <v>411523</v>
      </c>
      <c r="CS12" s="667"/>
      <c r="CT12" s="667"/>
      <c r="CU12" s="667"/>
      <c r="CV12" s="667"/>
      <c r="CW12" s="667"/>
      <c r="CX12" s="667"/>
      <c r="CY12" s="668"/>
      <c r="CZ12" s="669">
        <v>5</v>
      </c>
      <c r="DA12" s="669"/>
      <c r="DB12" s="669"/>
      <c r="DC12" s="669"/>
      <c r="DD12" s="675" t="s">
        <v>128</v>
      </c>
      <c r="DE12" s="667"/>
      <c r="DF12" s="667"/>
      <c r="DG12" s="667"/>
      <c r="DH12" s="667"/>
      <c r="DI12" s="667"/>
      <c r="DJ12" s="667"/>
      <c r="DK12" s="667"/>
      <c r="DL12" s="667"/>
      <c r="DM12" s="667"/>
      <c r="DN12" s="667"/>
      <c r="DO12" s="667"/>
      <c r="DP12" s="668"/>
      <c r="DQ12" s="675">
        <v>138850</v>
      </c>
      <c r="DR12" s="667"/>
      <c r="DS12" s="667"/>
      <c r="DT12" s="667"/>
      <c r="DU12" s="667"/>
      <c r="DV12" s="667"/>
      <c r="DW12" s="667"/>
      <c r="DX12" s="667"/>
      <c r="DY12" s="667"/>
      <c r="DZ12" s="667"/>
      <c r="EA12" s="667"/>
      <c r="EB12" s="667"/>
      <c r="EC12" s="676"/>
    </row>
    <row r="13" spans="2:143" ht="11.25" customHeight="1" x14ac:dyDescent="0.15">
      <c r="B13" s="663" t="s">
        <v>253</v>
      </c>
      <c r="C13" s="664"/>
      <c r="D13" s="664"/>
      <c r="E13" s="664"/>
      <c r="F13" s="664"/>
      <c r="G13" s="664"/>
      <c r="H13" s="664"/>
      <c r="I13" s="664"/>
      <c r="J13" s="664"/>
      <c r="K13" s="664"/>
      <c r="L13" s="664"/>
      <c r="M13" s="664"/>
      <c r="N13" s="664"/>
      <c r="O13" s="664"/>
      <c r="P13" s="664"/>
      <c r="Q13" s="665"/>
      <c r="R13" s="666" t="s">
        <v>128</v>
      </c>
      <c r="S13" s="667"/>
      <c r="T13" s="667"/>
      <c r="U13" s="667"/>
      <c r="V13" s="667"/>
      <c r="W13" s="667"/>
      <c r="X13" s="667"/>
      <c r="Y13" s="668"/>
      <c r="Z13" s="669" t="s">
        <v>128</v>
      </c>
      <c r="AA13" s="669"/>
      <c r="AB13" s="669"/>
      <c r="AC13" s="669"/>
      <c r="AD13" s="670" t="s">
        <v>128</v>
      </c>
      <c r="AE13" s="670"/>
      <c r="AF13" s="670"/>
      <c r="AG13" s="670"/>
      <c r="AH13" s="670"/>
      <c r="AI13" s="670"/>
      <c r="AJ13" s="670"/>
      <c r="AK13" s="670"/>
      <c r="AL13" s="671" t="s">
        <v>128</v>
      </c>
      <c r="AM13" s="672"/>
      <c r="AN13" s="672"/>
      <c r="AO13" s="673"/>
      <c r="AP13" s="663" t="s">
        <v>254</v>
      </c>
      <c r="AQ13" s="664"/>
      <c r="AR13" s="664"/>
      <c r="AS13" s="664"/>
      <c r="AT13" s="664"/>
      <c r="AU13" s="664"/>
      <c r="AV13" s="664"/>
      <c r="AW13" s="664"/>
      <c r="AX13" s="664"/>
      <c r="AY13" s="664"/>
      <c r="AZ13" s="664"/>
      <c r="BA13" s="664"/>
      <c r="BB13" s="664"/>
      <c r="BC13" s="664"/>
      <c r="BD13" s="664"/>
      <c r="BE13" s="664"/>
      <c r="BF13" s="665"/>
      <c r="BG13" s="666">
        <v>918711</v>
      </c>
      <c r="BH13" s="667"/>
      <c r="BI13" s="667"/>
      <c r="BJ13" s="667"/>
      <c r="BK13" s="667"/>
      <c r="BL13" s="667"/>
      <c r="BM13" s="667"/>
      <c r="BN13" s="668"/>
      <c r="BO13" s="669">
        <v>54.8</v>
      </c>
      <c r="BP13" s="669"/>
      <c r="BQ13" s="669"/>
      <c r="BR13" s="669"/>
      <c r="BS13" s="670" t="s">
        <v>128</v>
      </c>
      <c r="BT13" s="670"/>
      <c r="BU13" s="670"/>
      <c r="BV13" s="670"/>
      <c r="BW13" s="670"/>
      <c r="BX13" s="670"/>
      <c r="BY13" s="670"/>
      <c r="BZ13" s="670"/>
      <c r="CA13" s="670"/>
      <c r="CB13" s="674"/>
      <c r="CD13" s="681" t="s">
        <v>255</v>
      </c>
      <c r="CE13" s="682"/>
      <c r="CF13" s="682"/>
      <c r="CG13" s="682"/>
      <c r="CH13" s="682"/>
      <c r="CI13" s="682"/>
      <c r="CJ13" s="682"/>
      <c r="CK13" s="682"/>
      <c r="CL13" s="682"/>
      <c r="CM13" s="682"/>
      <c r="CN13" s="682"/>
      <c r="CO13" s="682"/>
      <c r="CP13" s="682"/>
      <c r="CQ13" s="683"/>
      <c r="CR13" s="666">
        <v>775212</v>
      </c>
      <c r="CS13" s="667"/>
      <c r="CT13" s="667"/>
      <c r="CU13" s="667"/>
      <c r="CV13" s="667"/>
      <c r="CW13" s="667"/>
      <c r="CX13" s="667"/>
      <c r="CY13" s="668"/>
      <c r="CZ13" s="669">
        <v>9.3000000000000007</v>
      </c>
      <c r="DA13" s="669"/>
      <c r="DB13" s="669"/>
      <c r="DC13" s="669"/>
      <c r="DD13" s="675">
        <v>232635</v>
      </c>
      <c r="DE13" s="667"/>
      <c r="DF13" s="667"/>
      <c r="DG13" s="667"/>
      <c r="DH13" s="667"/>
      <c r="DI13" s="667"/>
      <c r="DJ13" s="667"/>
      <c r="DK13" s="667"/>
      <c r="DL13" s="667"/>
      <c r="DM13" s="667"/>
      <c r="DN13" s="667"/>
      <c r="DO13" s="667"/>
      <c r="DP13" s="668"/>
      <c r="DQ13" s="675">
        <v>526187</v>
      </c>
      <c r="DR13" s="667"/>
      <c r="DS13" s="667"/>
      <c r="DT13" s="667"/>
      <c r="DU13" s="667"/>
      <c r="DV13" s="667"/>
      <c r="DW13" s="667"/>
      <c r="DX13" s="667"/>
      <c r="DY13" s="667"/>
      <c r="DZ13" s="667"/>
      <c r="EA13" s="667"/>
      <c r="EB13" s="667"/>
      <c r="EC13" s="676"/>
    </row>
    <row r="14" spans="2:143" ht="11.25" customHeight="1" x14ac:dyDescent="0.15">
      <c r="B14" s="663" t="s">
        <v>256</v>
      </c>
      <c r="C14" s="664"/>
      <c r="D14" s="664"/>
      <c r="E14" s="664"/>
      <c r="F14" s="664"/>
      <c r="G14" s="664"/>
      <c r="H14" s="664"/>
      <c r="I14" s="664"/>
      <c r="J14" s="664"/>
      <c r="K14" s="664"/>
      <c r="L14" s="664"/>
      <c r="M14" s="664"/>
      <c r="N14" s="664"/>
      <c r="O14" s="664"/>
      <c r="P14" s="664"/>
      <c r="Q14" s="665"/>
      <c r="R14" s="666" t="s">
        <v>128</v>
      </c>
      <c r="S14" s="667"/>
      <c r="T14" s="667"/>
      <c r="U14" s="667"/>
      <c r="V14" s="667"/>
      <c r="W14" s="667"/>
      <c r="X14" s="667"/>
      <c r="Y14" s="668"/>
      <c r="Z14" s="669" t="s">
        <v>128</v>
      </c>
      <c r="AA14" s="669"/>
      <c r="AB14" s="669"/>
      <c r="AC14" s="669"/>
      <c r="AD14" s="670" t="s">
        <v>128</v>
      </c>
      <c r="AE14" s="670"/>
      <c r="AF14" s="670"/>
      <c r="AG14" s="670"/>
      <c r="AH14" s="670"/>
      <c r="AI14" s="670"/>
      <c r="AJ14" s="670"/>
      <c r="AK14" s="670"/>
      <c r="AL14" s="671" t="s">
        <v>128</v>
      </c>
      <c r="AM14" s="672"/>
      <c r="AN14" s="672"/>
      <c r="AO14" s="673"/>
      <c r="AP14" s="663" t="s">
        <v>257</v>
      </c>
      <c r="AQ14" s="664"/>
      <c r="AR14" s="664"/>
      <c r="AS14" s="664"/>
      <c r="AT14" s="664"/>
      <c r="AU14" s="664"/>
      <c r="AV14" s="664"/>
      <c r="AW14" s="664"/>
      <c r="AX14" s="664"/>
      <c r="AY14" s="664"/>
      <c r="AZ14" s="664"/>
      <c r="BA14" s="664"/>
      <c r="BB14" s="664"/>
      <c r="BC14" s="664"/>
      <c r="BD14" s="664"/>
      <c r="BE14" s="664"/>
      <c r="BF14" s="665"/>
      <c r="BG14" s="666">
        <v>37034</v>
      </c>
      <c r="BH14" s="667"/>
      <c r="BI14" s="667"/>
      <c r="BJ14" s="667"/>
      <c r="BK14" s="667"/>
      <c r="BL14" s="667"/>
      <c r="BM14" s="667"/>
      <c r="BN14" s="668"/>
      <c r="BO14" s="669">
        <v>2.2000000000000002</v>
      </c>
      <c r="BP14" s="669"/>
      <c r="BQ14" s="669"/>
      <c r="BR14" s="669"/>
      <c r="BS14" s="670" t="s">
        <v>128</v>
      </c>
      <c r="BT14" s="670"/>
      <c r="BU14" s="670"/>
      <c r="BV14" s="670"/>
      <c r="BW14" s="670"/>
      <c r="BX14" s="670"/>
      <c r="BY14" s="670"/>
      <c r="BZ14" s="670"/>
      <c r="CA14" s="670"/>
      <c r="CB14" s="674"/>
      <c r="CD14" s="681" t="s">
        <v>258</v>
      </c>
      <c r="CE14" s="682"/>
      <c r="CF14" s="682"/>
      <c r="CG14" s="682"/>
      <c r="CH14" s="682"/>
      <c r="CI14" s="682"/>
      <c r="CJ14" s="682"/>
      <c r="CK14" s="682"/>
      <c r="CL14" s="682"/>
      <c r="CM14" s="682"/>
      <c r="CN14" s="682"/>
      <c r="CO14" s="682"/>
      <c r="CP14" s="682"/>
      <c r="CQ14" s="683"/>
      <c r="CR14" s="666">
        <v>252673</v>
      </c>
      <c r="CS14" s="667"/>
      <c r="CT14" s="667"/>
      <c r="CU14" s="667"/>
      <c r="CV14" s="667"/>
      <c r="CW14" s="667"/>
      <c r="CX14" s="667"/>
      <c r="CY14" s="668"/>
      <c r="CZ14" s="669">
        <v>3</v>
      </c>
      <c r="DA14" s="669"/>
      <c r="DB14" s="669"/>
      <c r="DC14" s="669"/>
      <c r="DD14" s="675">
        <v>14505</v>
      </c>
      <c r="DE14" s="667"/>
      <c r="DF14" s="667"/>
      <c r="DG14" s="667"/>
      <c r="DH14" s="667"/>
      <c r="DI14" s="667"/>
      <c r="DJ14" s="667"/>
      <c r="DK14" s="667"/>
      <c r="DL14" s="667"/>
      <c r="DM14" s="667"/>
      <c r="DN14" s="667"/>
      <c r="DO14" s="667"/>
      <c r="DP14" s="668"/>
      <c r="DQ14" s="675">
        <v>239392</v>
      </c>
      <c r="DR14" s="667"/>
      <c r="DS14" s="667"/>
      <c r="DT14" s="667"/>
      <c r="DU14" s="667"/>
      <c r="DV14" s="667"/>
      <c r="DW14" s="667"/>
      <c r="DX14" s="667"/>
      <c r="DY14" s="667"/>
      <c r="DZ14" s="667"/>
      <c r="EA14" s="667"/>
      <c r="EB14" s="667"/>
      <c r="EC14" s="676"/>
    </row>
    <row r="15" spans="2:143" ht="11.25" customHeight="1" x14ac:dyDescent="0.15">
      <c r="B15" s="663" t="s">
        <v>259</v>
      </c>
      <c r="C15" s="664"/>
      <c r="D15" s="664"/>
      <c r="E15" s="664"/>
      <c r="F15" s="664"/>
      <c r="G15" s="664"/>
      <c r="H15" s="664"/>
      <c r="I15" s="664"/>
      <c r="J15" s="664"/>
      <c r="K15" s="664"/>
      <c r="L15" s="664"/>
      <c r="M15" s="664"/>
      <c r="N15" s="664"/>
      <c r="O15" s="664"/>
      <c r="P15" s="664"/>
      <c r="Q15" s="665"/>
      <c r="R15" s="666" t="s">
        <v>128</v>
      </c>
      <c r="S15" s="667"/>
      <c r="T15" s="667"/>
      <c r="U15" s="667"/>
      <c r="V15" s="667"/>
      <c r="W15" s="667"/>
      <c r="X15" s="667"/>
      <c r="Y15" s="668"/>
      <c r="Z15" s="669" t="s">
        <v>128</v>
      </c>
      <c r="AA15" s="669"/>
      <c r="AB15" s="669"/>
      <c r="AC15" s="669"/>
      <c r="AD15" s="670" t="s">
        <v>128</v>
      </c>
      <c r="AE15" s="670"/>
      <c r="AF15" s="670"/>
      <c r="AG15" s="670"/>
      <c r="AH15" s="670"/>
      <c r="AI15" s="670"/>
      <c r="AJ15" s="670"/>
      <c r="AK15" s="670"/>
      <c r="AL15" s="671" t="s">
        <v>128</v>
      </c>
      <c r="AM15" s="672"/>
      <c r="AN15" s="672"/>
      <c r="AO15" s="673"/>
      <c r="AP15" s="663" t="s">
        <v>260</v>
      </c>
      <c r="AQ15" s="664"/>
      <c r="AR15" s="664"/>
      <c r="AS15" s="664"/>
      <c r="AT15" s="664"/>
      <c r="AU15" s="664"/>
      <c r="AV15" s="664"/>
      <c r="AW15" s="664"/>
      <c r="AX15" s="664"/>
      <c r="AY15" s="664"/>
      <c r="AZ15" s="664"/>
      <c r="BA15" s="664"/>
      <c r="BB15" s="664"/>
      <c r="BC15" s="664"/>
      <c r="BD15" s="664"/>
      <c r="BE15" s="664"/>
      <c r="BF15" s="665"/>
      <c r="BG15" s="666">
        <v>86282</v>
      </c>
      <c r="BH15" s="667"/>
      <c r="BI15" s="667"/>
      <c r="BJ15" s="667"/>
      <c r="BK15" s="667"/>
      <c r="BL15" s="667"/>
      <c r="BM15" s="667"/>
      <c r="BN15" s="668"/>
      <c r="BO15" s="669">
        <v>5.0999999999999996</v>
      </c>
      <c r="BP15" s="669"/>
      <c r="BQ15" s="669"/>
      <c r="BR15" s="669"/>
      <c r="BS15" s="670" t="s">
        <v>128</v>
      </c>
      <c r="BT15" s="670"/>
      <c r="BU15" s="670"/>
      <c r="BV15" s="670"/>
      <c r="BW15" s="670"/>
      <c r="BX15" s="670"/>
      <c r="BY15" s="670"/>
      <c r="BZ15" s="670"/>
      <c r="CA15" s="670"/>
      <c r="CB15" s="674"/>
      <c r="CD15" s="681" t="s">
        <v>261</v>
      </c>
      <c r="CE15" s="682"/>
      <c r="CF15" s="682"/>
      <c r="CG15" s="682"/>
      <c r="CH15" s="682"/>
      <c r="CI15" s="682"/>
      <c r="CJ15" s="682"/>
      <c r="CK15" s="682"/>
      <c r="CL15" s="682"/>
      <c r="CM15" s="682"/>
      <c r="CN15" s="682"/>
      <c r="CO15" s="682"/>
      <c r="CP15" s="682"/>
      <c r="CQ15" s="683"/>
      <c r="CR15" s="666">
        <v>626237</v>
      </c>
      <c r="CS15" s="667"/>
      <c r="CT15" s="667"/>
      <c r="CU15" s="667"/>
      <c r="CV15" s="667"/>
      <c r="CW15" s="667"/>
      <c r="CX15" s="667"/>
      <c r="CY15" s="668"/>
      <c r="CZ15" s="669">
        <v>7.6</v>
      </c>
      <c r="DA15" s="669"/>
      <c r="DB15" s="669"/>
      <c r="DC15" s="669"/>
      <c r="DD15" s="675">
        <v>54621</v>
      </c>
      <c r="DE15" s="667"/>
      <c r="DF15" s="667"/>
      <c r="DG15" s="667"/>
      <c r="DH15" s="667"/>
      <c r="DI15" s="667"/>
      <c r="DJ15" s="667"/>
      <c r="DK15" s="667"/>
      <c r="DL15" s="667"/>
      <c r="DM15" s="667"/>
      <c r="DN15" s="667"/>
      <c r="DO15" s="667"/>
      <c r="DP15" s="668"/>
      <c r="DQ15" s="675">
        <v>539318</v>
      </c>
      <c r="DR15" s="667"/>
      <c r="DS15" s="667"/>
      <c r="DT15" s="667"/>
      <c r="DU15" s="667"/>
      <c r="DV15" s="667"/>
      <c r="DW15" s="667"/>
      <c r="DX15" s="667"/>
      <c r="DY15" s="667"/>
      <c r="DZ15" s="667"/>
      <c r="EA15" s="667"/>
      <c r="EB15" s="667"/>
      <c r="EC15" s="676"/>
    </row>
    <row r="16" spans="2:143" ht="11.25" customHeight="1" x14ac:dyDescent="0.15">
      <c r="B16" s="663" t="s">
        <v>262</v>
      </c>
      <c r="C16" s="664"/>
      <c r="D16" s="664"/>
      <c r="E16" s="664"/>
      <c r="F16" s="664"/>
      <c r="G16" s="664"/>
      <c r="H16" s="664"/>
      <c r="I16" s="664"/>
      <c r="J16" s="664"/>
      <c r="K16" s="664"/>
      <c r="L16" s="664"/>
      <c r="M16" s="664"/>
      <c r="N16" s="664"/>
      <c r="O16" s="664"/>
      <c r="P16" s="664"/>
      <c r="Q16" s="665"/>
      <c r="R16" s="666">
        <v>5086</v>
      </c>
      <c r="S16" s="667"/>
      <c r="T16" s="667"/>
      <c r="U16" s="667"/>
      <c r="V16" s="667"/>
      <c r="W16" s="667"/>
      <c r="X16" s="667"/>
      <c r="Y16" s="668"/>
      <c r="Z16" s="669">
        <v>0.1</v>
      </c>
      <c r="AA16" s="669"/>
      <c r="AB16" s="669"/>
      <c r="AC16" s="669"/>
      <c r="AD16" s="670">
        <v>5086</v>
      </c>
      <c r="AE16" s="670"/>
      <c r="AF16" s="670"/>
      <c r="AG16" s="670"/>
      <c r="AH16" s="670"/>
      <c r="AI16" s="670"/>
      <c r="AJ16" s="670"/>
      <c r="AK16" s="670"/>
      <c r="AL16" s="671">
        <v>0.1</v>
      </c>
      <c r="AM16" s="672"/>
      <c r="AN16" s="672"/>
      <c r="AO16" s="673"/>
      <c r="AP16" s="663" t="s">
        <v>263</v>
      </c>
      <c r="AQ16" s="664"/>
      <c r="AR16" s="664"/>
      <c r="AS16" s="664"/>
      <c r="AT16" s="664"/>
      <c r="AU16" s="664"/>
      <c r="AV16" s="664"/>
      <c r="AW16" s="664"/>
      <c r="AX16" s="664"/>
      <c r="AY16" s="664"/>
      <c r="AZ16" s="664"/>
      <c r="BA16" s="664"/>
      <c r="BB16" s="664"/>
      <c r="BC16" s="664"/>
      <c r="BD16" s="664"/>
      <c r="BE16" s="664"/>
      <c r="BF16" s="665"/>
      <c r="BG16" s="666" t="s">
        <v>128</v>
      </c>
      <c r="BH16" s="667"/>
      <c r="BI16" s="667"/>
      <c r="BJ16" s="667"/>
      <c r="BK16" s="667"/>
      <c r="BL16" s="667"/>
      <c r="BM16" s="667"/>
      <c r="BN16" s="668"/>
      <c r="BO16" s="669" t="s">
        <v>128</v>
      </c>
      <c r="BP16" s="669"/>
      <c r="BQ16" s="669"/>
      <c r="BR16" s="669"/>
      <c r="BS16" s="670" t="s">
        <v>128</v>
      </c>
      <c r="BT16" s="670"/>
      <c r="BU16" s="670"/>
      <c r="BV16" s="670"/>
      <c r="BW16" s="670"/>
      <c r="BX16" s="670"/>
      <c r="BY16" s="670"/>
      <c r="BZ16" s="670"/>
      <c r="CA16" s="670"/>
      <c r="CB16" s="674"/>
      <c r="CD16" s="681" t="s">
        <v>264</v>
      </c>
      <c r="CE16" s="682"/>
      <c r="CF16" s="682"/>
      <c r="CG16" s="682"/>
      <c r="CH16" s="682"/>
      <c r="CI16" s="682"/>
      <c r="CJ16" s="682"/>
      <c r="CK16" s="682"/>
      <c r="CL16" s="682"/>
      <c r="CM16" s="682"/>
      <c r="CN16" s="682"/>
      <c r="CO16" s="682"/>
      <c r="CP16" s="682"/>
      <c r="CQ16" s="683"/>
      <c r="CR16" s="666">
        <v>47722</v>
      </c>
      <c r="CS16" s="667"/>
      <c r="CT16" s="667"/>
      <c r="CU16" s="667"/>
      <c r="CV16" s="667"/>
      <c r="CW16" s="667"/>
      <c r="CX16" s="667"/>
      <c r="CY16" s="668"/>
      <c r="CZ16" s="669">
        <v>0.6</v>
      </c>
      <c r="DA16" s="669"/>
      <c r="DB16" s="669"/>
      <c r="DC16" s="669"/>
      <c r="DD16" s="675" t="s">
        <v>128</v>
      </c>
      <c r="DE16" s="667"/>
      <c r="DF16" s="667"/>
      <c r="DG16" s="667"/>
      <c r="DH16" s="667"/>
      <c r="DI16" s="667"/>
      <c r="DJ16" s="667"/>
      <c r="DK16" s="667"/>
      <c r="DL16" s="667"/>
      <c r="DM16" s="667"/>
      <c r="DN16" s="667"/>
      <c r="DO16" s="667"/>
      <c r="DP16" s="668"/>
      <c r="DQ16" s="675">
        <v>16612</v>
      </c>
      <c r="DR16" s="667"/>
      <c r="DS16" s="667"/>
      <c r="DT16" s="667"/>
      <c r="DU16" s="667"/>
      <c r="DV16" s="667"/>
      <c r="DW16" s="667"/>
      <c r="DX16" s="667"/>
      <c r="DY16" s="667"/>
      <c r="DZ16" s="667"/>
      <c r="EA16" s="667"/>
      <c r="EB16" s="667"/>
      <c r="EC16" s="676"/>
    </row>
    <row r="17" spans="2:133" ht="11.25" customHeight="1" x14ac:dyDescent="0.15">
      <c r="B17" s="663" t="s">
        <v>265</v>
      </c>
      <c r="C17" s="664"/>
      <c r="D17" s="664"/>
      <c r="E17" s="664"/>
      <c r="F17" s="664"/>
      <c r="G17" s="664"/>
      <c r="H17" s="664"/>
      <c r="I17" s="664"/>
      <c r="J17" s="664"/>
      <c r="K17" s="664"/>
      <c r="L17" s="664"/>
      <c r="M17" s="664"/>
      <c r="N17" s="664"/>
      <c r="O17" s="664"/>
      <c r="P17" s="664"/>
      <c r="Q17" s="665"/>
      <c r="R17" s="666">
        <v>16271</v>
      </c>
      <c r="S17" s="667"/>
      <c r="T17" s="667"/>
      <c r="U17" s="667"/>
      <c r="V17" s="667"/>
      <c r="W17" s="667"/>
      <c r="X17" s="667"/>
      <c r="Y17" s="668"/>
      <c r="Z17" s="669">
        <v>0.2</v>
      </c>
      <c r="AA17" s="669"/>
      <c r="AB17" s="669"/>
      <c r="AC17" s="669"/>
      <c r="AD17" s="670">
        <v>16271</v>
      </c>
      <c r="AE17" s="670"/>
      <c r="AF17" s="670"/>
      <c r="AG17" s="670"/>
      <c r="AH17" s="670"/>
      <c r="AI17" s="670"/>
      <c r="AJ17" s="670"/>
      <c r="AK17" s="670"/>
      <c r="AL17" s="671">
        <v>0.4</v>
      </c>
      <c r="AM17" s="672"/>
      <c r="AN17" s="672"/>
      <c r="AO17" s="673"/>
      <c r="AP17" s="663" t="s">
        <v>266</v>
      </c>
      <c r="AQ17" s="664"/>
      <c r="AR17" s="664"/>
      <c r="AS17" s="664"/>
      <c r="AT17" s="664"/>
      <c r="AU17" s="664"/>
      <c r="AV17" s="664"/>
      <c r="AW17" s="664"/>
      <c r="AX17" s="664"/>
      <c r="AY17" s="664"/>
      <c r="AZ17" s="664"/>
      <c r="BA17" s="664"/>
      <c r="BB17" s="664"/>
      <c r="BC17" s="664"/>
      <c r="BD17" s="664"/>
      <c r="BE17" s="664"/>
      <c r="BF17" s="665"/>
      <c r="BG17" s="666" t="s">
        <v>128</v>
      </c>
      <c r="BH17" s="667"/>
      <c r="BI17" s="667"/>
      <c r="BJ17" s="667"/>
      <c r="BK17" s="667"/>
      <c r="BL17" s="667"/>
      <c r="BM17" s="667"/>
      <c r="BN17" s="668"/>
      <c r="BO17" s="669" t="s">
        <v>128</v>
      </c>
      <c r="BP17" s="669"/>
      <c r="BQ17" s="669"/>
      <c r="BR17" s="669"/>
      <c r="BS17" s="670" t="s">
        <v>128</v>
      </c>
      <c r="BT17" s="670"/>
      <c r="BU17" s="670"/>
      <c r="BV17" s="670"/>
      <c r="BW17" s="670"/>
      <c r="BX17" s="670"/>
      <c r="BY17" s="670"/>
      <c r="BZ17" s="670"/>
      <c r="CA17" s="670"/>
      <c r="CB17" s="674"/>
      <c r="CD17" s="681" t="s">
        <v>267</v>
      </c>
      <c r="CE17" s="682"/>
      <c r="CF17" s="682"/>
      <c r="CG17" s="682"/>
      <c r="CH17" s="682"/>
      <c r="CI17" s="682"/>
      <c r="CJ17" s="682"/>
      <c r="CK17" s="682"/>
      <c r="CL17" s="682"/>
      <c r="CM17" s="682"/>
      <c r="CN17" s="682"/>
      <c r="CO17" s="682"/>
      <c r="CP17" s="682"/>
      <c r="CQ17" s="683"/>
      <c r="CR17" s="666">
        <v>506373</v>
      </c>
      <c r="CS17" s="667"/>
      <c r="CT17" s="667"/>
      <c r="CU17" s="667"/>
      <c r="CV17" s="667"/>
      <c r="CW17" s="667"/>
      <c r="CX17" s="667"/>
      <c r="CY17" s="668"/>
      <c r="CZ17" s="669">
        <v>6.1</v>
      </c>
      <c r="DA17" s="669"/>
      <c r="DB17" s="669"/>
      <c r="DC17" s="669"/>
      <c r="DD17" s="675" t="s">
        <v>128</v>
      </c>
      <c r="DE17" s="667"/>
      <c r="DF17" s="667"/>
      <c r="DG17" s="667"/>
      <c r="DH17" s="667"/>
      <c r="DI17" s="667"/>
      <c r="DJ17" s="667"/>
      <c r="DK17" s="667"/>
      <c r="DL17" s="667"/>
      <c r="DM17" s="667"/>
      <c r="DN17" s="667"/>
      <c r="DO17" s="667"/>
      <c r="DP17" s="668"/>
      <c r="DQ17" s="675">
        <v>495275</v>
      </c>
      <c r="DR17" s="667"/>
      <c r="DS17" s="667"/>
      <c r="DT17" s="667"/>
      <c r="DU17" s="667"/>
      <c r="DV17" s="667"/>
      <c r="DW17" s="667"/>
      <c r="DX17" s="667"/>
      <c r="DY17" s="667"/>
      <c r="DZ17" s="667"/>
      <c r="EA17" s="667"/>
      <c r="EB17" s="667"/>
      <c r="EC17" s="676"/>
    </row>
    <row r="18" spans="2:133" ht="11.25" customHeight="1" x14ac:dyDescent="0.15">
      <c r="B18" s="663" t="s">
        <v>268</v>
      </c>
      <c r="C18" s="664"/>
      <c r="D18" s="664"/>
      <c r="E18" s="664"/>
      <c r="F18" s="664"/>
      <c r="G18" s="664"/>
      <c r="H18" s="664"/>
      <c r="I18" s="664"/>
      <c r="J18" s="664"/>
      <c r="K18" s="664"/>
      <c r="L18" s="664"/>
      <c r="M18" s="664"/>
      <c r="N18" s="664"/>
      <c r="O18" s="664"/>
      <c r="P18" s="664"/>
      <c r="Q18" s="665"/>
      <c r="R18" s="666">
        <v>165513</v>
      </c>
      <c r="S18" s="667"/>
      <c r="T18" s="667"/>
      <c r="U18" s="667"/>
      <c r="V18" s="667"/>
      <c r="W18" s="667"/>
      <c r="X18" s="667"/>
      <c r="Y18" s="668"/>
      <c r="Z18" s="669">
        <v>1.9</v>
      </c>
      <c r="AA18" s="669"/>
      <c r="AB18" s="669"/>
      <c r="AC18" s="669"/>
      <c r="AD18" s="670">
        <v>154738</v>
      </c>
      <c r="AE18" s="670"/>
      <c r="AF18" s="670"/>
      <c r="AG18" s="670"/>
      <c r="AH18" s="670"/>
      <c r="AI18" s="670"/>
      <c r="AJ18" s="670"/>
      <c r="AK18" s="670"/>
      <c r="AL18" s="671">
        <v>3.5999999046325684</v>
      </c>
      <c r="AM18" s="672"/>
      <c r="AN18" s="672"/>
      <c r="AO18" s="673"/>
      <c r="AP18" s="663" t="s">
        <v>269</v>
      </c>
      <c r="AQ18" s="664"/>
      <c r="AR18" s="664"/>
      <c r="AS18" s="664"/>
      <c r="AT18" s="664"/>
      <c r="AU18" s="664"/>
      <c r="AV18" s="664"/>
      <c r="AW18" s="664"/>
      <c r="AX18" s="664"/>
      <c r="AY18" s="664"/>
      <c r="AZ18" s="664"/>
      <c r="BA18" s="664"/>
      <c r="BB18" s="664"/>
      <c r="BC18" s="664"/>
      <c r="BD18" s="664"/>
      <c r="BE18" s="664"/>
      <c r="BF18" s="665"/>
      <c r="BG18" s="666" t="s">
        <v>128</v>
      </c>
      <c r="BH18" s="667"/>
      <c r="BI18" s="667"/>
      <c r="BJ18" s="667"/>
      <c r="BK18" s="667"/>
      <c r="BL18" s="667"/>
      <c r="BM18" s="667"/>
      <c r="BN18" s="668"/>
      <c r="BO18" s="669" t="s">
        <v>128</v>
      </c>
      <c r="BP18" s="669"/>
      <c r="BQ18" s="669"/>
      <c r="BR18" s="669"/>
      <c r="BS18" s="670" t="s">
        <v>128</v>
      </c>
      <c r="BT18" s="670"/>
      <c r="BU18" s="670"/>
      <c r="BV18" s="670"/>
      <c r="BW18" s="670"/>
      <c r="BX18" s="670"/>
      <c r="BY18" s="670"/>
      <c r="BZ18" s="670"/>
      <c r="CA18" s="670"/>
      <c r="CB18" s="674"/>
      <c r="CD18" s="681" t="s">
        <v>270</v>
      </c>
      <c r="CE18" s="682"/>
      <c r="CF18" s="682"/>
      <c r="CG18" s="682"/>
      <c r="CH18" s="682"/>
      <c r="CI18" s="682"/>
      <c r="CJ18" s="682"/>
      <c r="CK18" s="682"/>
      <c r="CL18" s="682"/>
      <c r="CM18" s="682"/>
      <c r="CN18" s="682"/>
      <c r="CO18" s="682"/>
      <c r="CP18" s="682"/>
      <c r="CQ18" s="683"/>
      <c r="CR18" s="666" t="s">
        <v>128</v>
      </c>
      <c r="CS18" s="667"/>
      <c r="CT18" s="667"/>
      <c r="CU18" s="667"/>
      <c r="CV18" s="667"/>
      <c r="CW18" s="667"/>
      <c r="CX18" s="667"/>
      <c r="CY18" s="668"/>
      <c r="CZ18" s="669" t="s">
        <v>128</v>
      </c>
      <c r="DA18" s="669"/>
      <c r="DB18" s="669"/>
      <c r="DC18" s="669"/>
      <c r="DD18" s="675" t="s">
        <v>128</v>
      </c>
      <c r="DE18" s="667"/>
      <c r="DF18" s="667"/>
      <c r="DG18" s="667"/>
      <c r="DH18" s="667"/>
      <c r="DI18" s="667"/>
      <c r="DJ18" s="667"/>
      <c r="DK18" s="667"/>
      <c r="DL18" s="667"/>
      <c r="DM18" s="667"/>
      <c r="DN18" s="667"/>
      <c r="DO18" s="667"/>
      <c r="DP18" s="668"/>
      <c r="DQ18" s="675" t="s">
        <v>128</v>
      </c>
      <c r="DR18" s="667"/>
      <c r="DS18" s="667"/>
      <c r="DT18" s="667"/>
      <c r="DU18" s="667"/>
      <c r="DV18" s="667"/>
      <c r="DW18" s="667"/>
      <c r="DX18" s="667"/>
      <c r="DY18" s="667"/>
      <c r="DZ18" s="667"/>
      <c r="EA18" s="667"/>
      <c r="EB18" s="667"/>
      <c r="EC18" s="676"/>
    </row>
    <row r="19" spans="2:133" ht="11.25" customHeight="1" x14ac:dyDescent="0.15">
      <c r="B19" s="663" t="s">
        <v>271</v>
      </c>
      <c r="C19" s="664"/>
      <c r="D19" s="664"/>
      <c r="E19" s="664"/>
      <c r="F19" s="664"/>
      <c r="G19" s="664"/>
      <c r="H19" s="664"/>
      <c r="I19" s="664"/>
      <c r="J19" s="664"/>
      <c r="K19" s="664"/>
      <c r="L19" s="664"/>
      <c r="M19" s="664"/>
      <c r="N19" s="664"/>
      <c r="O19" s="664"/>
      <c r="P19" s="664"/>
      <c r="Q19" s="665"/>
      <c r="R19" s="666">
        <v>10735</v>
      </c>
      <c r="S19" s="667"/>
      <c r="T19" s="667"/>
      <c r="U19" s="667"/>
      <c r="V19" s="667"/>
      <c r="W19" s="667"/>
      <c r="X19" s="667"/>
      <c r="Y19" s="668"/>
      <c r="Z19" s="669">
        <v>0.1</v>
      </c>
      <c r="AA19" s="669"/>
      <c r="AB19" s="669"/>
      <c r="AC19" s="669"/>
      <c r="AD19" s="670">
        <v>10735</v>
      </c>
      <c r="AE19" s="670"/>
      <c r="AF19" s="670"/>
      <c r="AG19" s="670"/>
      <c r="AH19" s="670"/>
      <c r="AI19" s="670"/>
      <c r="AJ19" s="670"/>
      <c r="AK19" s="670"/>
      <c r="AL19" s="671">
        <v>0.3</v>
      </c>
      <c r="AM19" s="672"/>
      <c r="AN19" s="672"/>
      <c r="AO19" s="673"/>
      <c r="AP19" s="663" t="s">
        <v>272</v>
      </c>
      <c r="AQ19" s="664"/>
      <c r="AR19" s="664"/>
      <c r="AS19" s="664"/>
      <c r="AT19" s="664"/>
      <c r="AU19" s="664"/>
      <c r="AV19" s="664"/>
      <c r="AW19" s="664"/>
      <c r="AX19" s="664"/>
      <c r="AY19" s="664"/>
      <c r="AZ19" s="664"/>
      <c r="BA19" s="664"/>
      <c r="BB19" s="664"/>
      <c r="BC19" s="664"/>
      <c r="BD19" s="664"/>
      <c r="BE19" s="664"/>
      <c r="BF19" s="665"/>
      <c r="BG19" s="666">
        <v>83552</v>
      </c>
      <c r="BH19" s="667"/>
      <c r="BI19" s="667"/>
      <c r="BJ19" s="667"/>
      <c r="BK19" s="667"/>
      <c r="BL19" s="667"/>
      <c r="BM19" s="667"/>
      <c r="BN19" s="668"/>
      <c r="BO19" s="669">
        <v>5</v>
      </c>
      <c r="BP19" s="669"/>
      <c r="BQ19" s="669"/>
      <c r="BR19" s="669"/>
      <c r="BS19" s="670" t="s">
        <v>128</v>
      </c>
      <c r="BT19" s="670"/>
      <c r="BU19" s="670"/>
      <c r="BV19" s="670"/>
      <c r="BW19" s="670"/>
      <c r="BX19" s="670"/>
      <c r="BY19" s="670"/>
      <c r="BZ19" s="670"/>
      <c r="CA19" s="670"/>
      <c r="CB19" s="674"/>
      <c r="CD19" s="681" t="s">
        <v>273</v>
      </c>
      <c r="CE19" s="682"/>
      <c r="CF19" s="682"/>
      <c r="CG19" s="682"/>
      <c r="CH19" s="682"/>
      <c r="CI19" s="682"/>
      <c r="CJ19" s="682"/>
      <c r="CK19" s="682"/>
      <c r="CL19" s="682"/>
      <c r="CM19" s="682"/>
      <c r="CN19" s="682"/>
      <c r="CO19" s="682"/>
      <c r="CP19" s="682"/>
      <c r="CQ19" s="683"/>
      <c r="CR19" s="666" t="s">
        <v>128</v>
      </c>
      <c r="CS19" s="667"/>
      <c r="CT19" s="667"/>
      <c r="CU19" s="667"/>
      <c r="CV19" s="667"/>
      <c r="CW19" s="667"/>
      <c r="CX19" s="667"/>
      <c r="CY19" s="668"/>
      <c r="CZ19" s="669" t="s">
        <v>128</v>
      </c>
      <c r="DA19" s="669"/>
      <c r="DB19" s="669"/>
      <c r="DC19" s="669"/>
      <c r="DD19" s="675" t="s">
        <v>128</v>
      </c>
      <c r="DE19" s="667"/>
      <c r="DF19" s="667"/>
      <c r="DG19" s="667"/>
      <c r="DH19" s="667"/>
      <c r="DI19" s="667"/>
      <c r="DJ19" s="667"/>
      <c r="DK19" s="667"/>
      <c r="DL19" s="667"/>
      <c r="DM19" s="667"/>
      <c r="DN19" s="667"/>
      <c r="DO19" s="667"/>
      <c r="DP19" s="668"/>
      <c r="DQ19" s="675" t="s">
        <v>128</v>
      </c>
      <c r="DR19" s="667"/>
      <c r="DS19" s="667"/>
      <c r="DT19" s="667"/>
      <c r="DU19" s="667"/>
      <c r="DV19" s="667"/>
      <c r="DW19" s="667"/>
      <c r="DX19" s="667"/>
      <c r="DY19" s="667"/>
      <c r="DZ19" s="667"/>
      <c r="EA19" s="667"/>
      <c r="EB19" s="667"/>
      <c r="EC19" s="676"/>
    </row>
    <row r="20" spans="2:133" ht="11.25" customHeight="1" x14ac:dyDescent="0.15">
      <c r="B20" s="663" t="s">
        <v>274</v>
      </c>
      <c r="C20" s="664"/>
      <c r="D20" s="664"/>
      <c r="E20" s="664"/>
      <c r="F20" s="664"/>
      <c r="G20" s="664"/>
      <c r="H20" s="664"/>
      <c r="I20" s="664"/>
      <c r="J20" s="664"/>
      <c r="K20" s="664"/>
      <c r="L20" s="664"/>
      <c r="M20" s="664"/>
      <c r="N20" s="664"/>
      <c r="O20" s="664"/>
      <c r="P20" s="664"/>
      <c r="Q20" s="665"/>
      <c r="R20" s="666">
        <v>1424</v>
      </c>
      <c r="S20" s="667"/>
      <c r="T20" s="667"/>
      <c r="U20" s="667"/>
      <c r="V20" s="667"/>
      <c r="W20" s="667"/>
      <c r="X20" s="667"/>
      <c r="Y20" s="668"/>
      <c r="Z20" s="669">
        <v>0</v>
      </c>
      <c r="AA20" s="669"/>
      <c r="AB20" s="669"/>
      <c r="AC20" s="669"/>
      <c r="AD20" s="670">
        <v>1424</v>
      </c>
      <c r="AE20" s="670"/>
      <c r="AF20" s="670"/>
      <c r="AG20" s="670"/>
      <c r="AH20" s="670"/>
      <c r="AI20" s="670"/>
      <c r="AJ20" s="670"/>
      <c r="AK20" s="670"/>
      <c r="AL20" s="671">
        <v>0</v>
      </c>
      <c r="AM20" s="672"/>
      <c r="AN20" s="672"/>
      <c r="AO20" s="673"/>
      <c r="AP20" s="663" t="s">
        <v>275</v>
      </c>
      <c r="AQ20" s="664"/>
      <c r="AR20" s="664"/>
      <c r="AS20" s="664"/>
      <c r="AT20" s="664"/>
      <c r="AU20" s="664"/>
      <c r="AV20" s="664"/>
      <c r="AW20" s="664"/>
      <c r="AX20" s="664"/>
      <c r="AY20" s="664"/>
      <c r="AZ20" s="664"/>
      <c r="BA20" s="664"/>
      <c r="BB20" s="664"/>
      <c r="BC20" s="664"/>
      <c r="BD20" s="664"/>
      <c r="BE20" s="664"/>
      <c r="BF20" s="665"/>
      <c r="BG20" s="666">
        <v>83552</v>
      </c>
      <c r="BH20" s="667"/>
      <c r="BI20" s="667"/>
      <c r="BJ20" s="667"/>
      <c r="BK20" s="667"/>
      <c r="BL20" s="667"/>
      <c r="BM20" s="667"/>
      <c r="BN20" s="668"/>
      <c r="BO20" s="669">
        <v>5</v>
      </c>
      <c r="BP20" s="669"/>
      <c r="BQ20" s="669"/>
      <c r="BR20" s="669"/>
      <c r="BS20" s="670" t="s">
        <v>128</v>
      </c>
      <c r="BT20" s="670"/>
      <c r="BU20" s="670"/>
      <c r="BV20" s="670"/>
      <c r="BW20" s="670"/>
      <c r="BX20" s="670"/>
      <c r="BY20" s="670"/>
      <c r="BZ20" s="670"/>
      <c r="CA20" s="670"/>
      <c r="CB20" s="674"/>
      <c r="CD20" s="681" t="s">
        <v>276</v>
      </c>
      <c r="CE20" s="682"/>
      <c r="CF20" s="682"/>
      <c r="CG20" s="682"/>
      <c r="CH20" s="682"/>
      <c r="CI20" s="682"/>
      <c r="CJ20" s="682"/>
      <c r="CK20" s="682"/>
      <c r="CL20" s="682"/>
      <c r="CM20" s="682"/>
      <c r="CN20" s="682"/>
      <c r="CO20" s="682"/>
      <c r="CP20" s="682"/>
      <c r="CQ20" s="683"/>
      <c r="CR20" s="666">
        <v>8291264</v>
      </c>
      <c r="CS20" s="667"/>
      <c r="CT20" s="667"/>
      <c r="CU20" s="667"/>
      <c r="CV20" s="667"/>
      <c r="CW20" s="667"/>
      <c r="CX20" s="667"/>
      <c r="CY20" s="668"/>
      <c r="CZ20" s="669">
        <v>100</v>
      </c>
      <c r="DA20" s="669"/>
      <c r="DB20" s="669"/>
      <c r="DC20" s="669"/>
      <c r="DD20" s="675">
        <v>445803</v>
      </c>
      <c r="DE20" s="667"/>
      <c r="DF20" s="667"/>
      <c r="DG20" s="667"/>
      <c r="DH20" s="667"/>
      <c r="DI20" s="667"/>
      <c r="DJ20" s="667"/>
      <c r="DK20" s="667"/>
      <c r="DL20" s="667"/>
      <c r="DM20" s="667"/>
      <c r="DN20" s="667"/>
      <c r="DO20" s="667"/>
      <c r="DP20" s="668"/>
      <c r="DQ20" s="675">
        <v>5080434</v>
      </c>
      <c r="DR20" s="667"/>
      <c r="DS20" s="667"/>
      <c r="DT20" s="667"/>
      <c r="DU20" s="667"/>
      <c r="DV20" s="667"/>
      <c r="DW20" s="667"/>
      <c r="DX20" s="667"/>
      <c r="DY20" s="667"/>
      <c r="DZ20" s="667"/>
      <c r="EA20" s="667"/>
      <c r="EB20" s="667"/>
      <c r="EC20" s="676"/>
    </row>
    <row r="21" spans="2:133" ht="11.25" customHeight="1" x14ac:dyDescent="0.15">
      <c r="B21" s="663" t="s">
        <v>277</v>
      </c>
      <c r="C21" s="664"/>
      <c r="D21" s="664"/>
      <c r="E21" s="664"/>
      <c r="F21" s="664"/>
      <c r="G21" s="664"/>
      <c r="H21" s="664"/>
      <c r="I21" s="664"/>
      <c r="J21" s="664"/>
      <c r="K21" s="664"/>
      <c r="L21" s="664"/>
      <c r="M21" s="664"/>
      <c r="N21" s="664"/>
      <c r="O21" s="664"/>
      <c r="P21" s="664"/>
      <c r="Q21" s="665"/>
      <c r="R21" s="666">
        <v>579</v>
      </c>
      <c r="S21" s="667"/>
      <c r="T21" s="667"/>
      <c r="U21" s="667"/>
      <c r="V21" s="667"/>
      <c r="W21" s="667"/>
      <c r="X21" s="667"/>
      <c r="Y21" s="668"/>
      <c r="Z21" s="669">
        <v>0</v>
      </c>
      <c r="AA21" s="669"/>
      <c r="AB21" s="669"/>
      <c r="AC21" s="669"/>
      <c r="AD21" s="670">
        <v>579</v>
      </c>
      <c r="AE21" s="670"/>
      <c r="AF21" s="670"/>
      <c r="AG21" s="670"/>
      <c r="AH21" s="670"/>
      <c r="AI21" s="670"/>
      <c r="AJ21" s="670"/>
      <c r="AK21" s="670"/>
      <c r="AL21" s="671">
        <v>0</v>
      </c>
      <c r="AM21" s="672"/>
      <c r="AN21" s="672"/>
      <c r="AO21" s="673"/>
      <c r="AP21" s="685" t="s">
        <v>278</v>
      </c>
      <c r="AQ21" s="686"/>
      <c r="AR21" s="686"/>
      <c r="AS21" s="686"/>
      <c r="AT21" s="686"/>
      <c r="AU21" s="686"/>
      <c r="AV21" s="686"/>
      <c r="AW21" s="686"/>
      <c r="AX21" s="686"/>
      <c r="AY21" s="686"/>
      <c r="AZ21" s="686"/>
      <c r="BA21" s="686"/>
      <c r="BB21" s="686"/>
      <c r="BC21" s="686"/>
      <c r="BD21" s="686"/>
      <c r="BE21" s="686"/>
      <c r="BF21" s="687"/>
      <c r="BG21" s="666">
        <v>21102</v>
      </c>
      <c r="BH21" s="667"/>
      <c r="BI21" s="667"/>
      <c r="BJ21" s="667"/>
      <c r="BK21" s="667"/>
      <c r="BL21" s="667"/>
      <c r="BM21" s="667"/>
      <c r="BN21" s="668"/>
      <c r="BO21" s="669">
        <v>1.3</v>
      </c>
      <c r="BP21" s="669"/>
      <c r="BQ21" s="669"/>
      <c r="BR21" s="669"/>
      <c r="BS21" s="670" t="s">
        <v>128</v>
      </c>
      <c r="BT21" s="670"/>
      <c r="BU21" s="670"/>
      <c r="BV21" s="670"/>
      <c r="BW21" s="670"/>
      <c r="BX21" s="670"/>
      <c r="BY21" s="670"/>
      <c r="BZ21" s="670"/>
      <c r="CA21" s="670"/>
      <c r="CB21" s="674"/>
      <c r="CD21" s="694"/>
      <c r="CE21" s="695"/>
      <c r="CF21" s="695"/>
      <c r="CG21" s="695"/>
      <c r="CH21" s="695"/>
      <c r="CI21" s="695"/>
      <c r="CJ21" s="695"/>
      <c r="CK21" s="695"/>
      <c r="CL21" s="695"/>
      <c r="CM21" s="695"/>
      <c r="CN21" s="695"/>
      <c r="CO21" s="695"/>
      <c r="CP21" s="695"/>
      <c r="CQ21" s="696"/>
      <c r="CR21" s="697"/>
      <c r="CS21" s="689"/>
      <c r="CT21" s="689"/>
      <c r="CU21" s="689"/>
      <c r="CV21" s="689"/>
      <c r="CW21" s="689"/>
      <c r="CX21" s="689"/>
      <c r="CY21" s="698"/>
      <c r="CZ21" s="699"/>
      <c r="DA21" s="699"/>
      <c r="DB21" s="699"/>
      <c r="DC21" s="699"/>
      <c r="DD21" s="688"/>
      <c r="DE21" s="689"/>
      <c r="DF21" s="689"/>
      <c r="DG21" s="689"/>
      <c r="DH21" s="689"/>
      <c r="DI21" s="689"/>
      <c r="DJ21" s="689"/>
      <c r="DK21" s="689"/>
      <c r="DL21" s="689"/>
      <c r="DM21" s="689"/>
      <c r="DN21" s="689"/>
      <c r="DO21" s="689"/>
      <c r="DP21" s="698"/>
      <c r="DQ21" s="688"/>
      <c r="DR21" s="689"/>
      <c r="DS21" s="689"/>
      <c r="DT21" s="689"/>
      <c r="DU21" s="689"/>
      <c r="DV21" s="689"/>
      <c r="DW21" s="689"/>
      <c r="DX21" s="689"/>
      <c r="DY21" s="689"/>
      <c r="DZ21" s="689"/>
      <c r="EA21" s="689"/>
      <c r="EB21" s="689"/>
      <c r="EC21" s="690"/>
    </row>
    <row r="22" spans="2:133" ht="11.25" customHeight="1" x14ac:dyDescent="0.15">
      <c r="B22" s="691" t="s">
        <v>279</v>
      </c>
      <c r="C22" s="692"/>
      <c r="D22" s="692"/>
      <c r="E22" s="692"/>
      <c r="F22" s="692"/>
      <c r="G22" s="692"/>
      <c r="H22" s="692"/>
      <c r="I22" s="692"/>
      <c r="J22" s="692"/>
      <c r="K22" s="692"/>
      <c r="L22" s="692"/>
      <c r="M22" s="692"/>
      <c r="N22" s="692"/>
      <c r="O22" s="692"/>
      <c r="P22" s="692"/>
      <c r="Q22" s="693"/>
      <c r="R22" s="666">
        <v>152775</v>
      </c>
      <c r="S22" s="667"/>
      <c r="T22" s="667"/>
      <c r="U22" s="667"/>
      <c r="V22" s="667"/>
      <c r="W22" s="667"/>
      <c r="X22" s="667"/>
      <c r="Y22" s="668"/>
      <c r="Z22" s="669">
        <v>1.8</v>
      </c>
      <c r="AA22" s="669"/>
      <c r="AB22" s="669"/>
      <c r="AC22" s="669"/>
      <c r="AD22" s="670">
        <v>142000</v>
      </c>
      <c r="AE22" s="670"/>
      <c r="AF22" s="670"/>
      <c r="AG22" s="670"/>
      <c r="AH22" s="670"/>
      <c r="AI22" s="670"/>
      <c r="AJ22" s="670"/>
      <c r="AK22" s="670"/>
      <c r="AL22" s="671">
        <v>3.2999999523162842</v>
      </c>
      <c r="AM22" s="672"/>
      <c r="AN22" s="672"/>
      <c r="AO22" s="673"/>
      <c r="AP22" s="685" t="s">
        <v>280</v>
      </c>
      <c r="AQ22" s="686"/>
      <c r="AR22" s="686"/>
      <c r="AS22" s="686"/>
      <c r="AT22" s="686"/>
      <c r="AU22" s="686"/>
      <c r="AV22" s="686"/>
      <c r="AW22" s="686"/>
      <c r="AX22" s="686"/>
      <c r="AY22" s="686"/>
      <c r="AZ22" s="686"/>
      <c r="BA22" s="686"/>
      <c r="BB22" s="686"/>
      <c r="BC22" s="686"/>
      <c r="BD22" s="686"/>
      <c r="BE22" s="686"/>
      <c r="BF22" s="687"/>
      <c r="BG22" s="666" t="s">
        <v>128</v>
      </c>
      <c r="BH22" s="667"/>
      <c r="BI22" s="667"/>
      <c r="BJ22" s="667"/>
      <c r="BK22" s="667"/>
      <c r="BL22" s="667"/>
      <c r="BM22" s="667"/>
      <c r="BN22" s="668"/>
      <c r="BO22" s="669" t="s">
        <v>128</v>
      </c>
      <c r="BP22" s="669"/>
      <c r="BQ22" s="669"/>
      <c r="BR22" s="669"/>
      <c r="BS22" s="670" t="s">
        <v>128</v>
      </c>
      <c r="BT22" s="670"/>
      <c r="BU22" s="670"/>
      <c r="BV22" s="670"/>
      <c r="BW22" s="670"/>
      <c r="BX22" s="670"/>
      <c r="BY22" s="670"/>
      <c r="BZ22" s="670"/>
      <c r="CA22" s="670"/>
      <c r="CB22" s="674"/>
      <c r="CD22" s="648" t="s">
        <v>281</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282</v>
      </c>
      <c r="C23" s="664"/>
      <c r="D23" s="664"/>
      <c r="E23" s="664"/>
      <c r="F23" s="664"/>
      <c r="G23" s="664"/>
      <c r="H23" s="664"/>
      <c r="I23" s="664"/>
      <c r="J23" s="664"/>
      <c r="K23" s="664"/>
      <c r="L23" s="664"/>
      <c r="M23" s="664"/>
      <c r="N23" s="664"/>
      <c r="O23" s="664"/>
      <c r="P23" s="664"/>
      <c r="Q23" s="665"/>
      <c r="R23" s="666">
        <v>2288974</v>
      </c>
      <c r="S23" s="667"/>
      <c r="T23" s="667"/>
      <c r="U23" s="667"/>
      <c r="V23" s="667"/>
      <c r="W23" s="667"/>
      <c r="X23" s="667"/>
      <c r="Y23" s="668"/>
      <c r="Z23" s="669">
        <v>26.3</v>
      </c>
      <c r="AA23" s="669"/>
      <c r="AB23" s="669"/>
      <c r="AC23" s="669"/>
      <c r="AD23" s="670">
        <v>2029325</v>
      </c>
      <c r="AE23" s="670"/>
      <c r="AF23" s="670"/>
      <c r="AG23" s="670"/>
      <c r="AH23" s="670"/>
      <c r="AI23" s="670"/>
      <c r="AJ23" s="670"/>
      <c r="AK23" s="670"/>
      <c r="AL23" s="671">
        <v>47.6</v>
      </c>
      <c r="AM23" s="672"/>
      <c r="AN23" s="672"/>
      <c r="AO23" s="673"/>
      <c r="AP23" s="685" t="s">
        <v>283</v>
      </c>
      <c r="AQ23" s="686"/>
      <c r="AR23" s="686"/>
      <c r="AS23" s="686"/>
      <c r="AT23" s="686"/>
      <c r="AU23" s="686"/>
      <c r="AV23" s="686"/>
      <c r="AW23" s="686"/>
      <c r="AX23" s="686"/>
      <c r="AY23" s="686"/>
      <c r="AZ23" s="686"/>
      <c r="BA23" s="686"/>
      <c r="BB23" s="686"/>
      <c r="BC23" s="686"/>
      <c r="BD23" s="686"/>
      <c r="BE23" s="686"/>
      <c r="BF23" s="687"/>
      <c r="BG23" s="666">
        <v>62450</v>
      </c>
      <c r="BH23" s="667"/>
      <c r="BI23" s="667"/>
      <c r="BJ23" s="667"/>
      <c r="BK23" s="667"/>
      <c r="BL23" s="667"/>
      <c r="BM23" s="667"/>
      <c r="BN23" s="668"/>
      <c r="BO23" s="669">
        <v>3.7</v>
      </c>
      <c r="BP23" s="669"/>
      <c r="BQ23" s="669"/>
      <c r="BR23" s="669"/>
      <c r="BS23" s="670" t="s">
        <v>128</v>
      </c>
      <c r="BT23" s="670"/>
      <c r="BU23" s="670"/>
      <c r="BV23" s="670"/>
      <c r="BW23" s="670"/>
      <c r="BX23" s="670"/>
      <c r="BY23" s="670"/>
      <c r="BZ23" s="670"/>
      <c r="CA23" s="670"/>
      <c r="CB23" s="674"/>
      <c r="CD23" s="648" t="s">
        <v>223</v>
      </c>
      <c r="CE23" s="649"/>
      <c r="CF23" s="649"/>
      <c r="CG23" s="649"/>
      <c r="CH23" s="649"/>
      <c r="CI23" s="649"/>
      <c r="CJ23" s="649"/>
      <c r="CK23" s="649"/>
      <c r="CL23" s="649"/>
      <c r="CM23" s="649"/>
      <c r="CN23" s="649"/>
      <c r="CO23" s="649"/>
      <c r="CP23" s="649"/>
      <c r="CQ23" s="650"/>
      <c r="CR23" s="648" t="s">
        <v>284</v>
      </c>
      <c r="CS23" s="649"/>
      <c r="CT23" s="649"/>
      <c r="CU23" s="649"/>
      <c r="CV23" s="649"/>
      <c r="CW23" s="649"/>
      <c r="CX23" s="649"/>
      <c r="CY23" s="650"/>
      <c r="CZ23" s="648" t="s">
        <v>285</v>
      </c>
      <c r="DA23" s="649"/>
      <c r="DB23" s="649"/>
      <c r="DC23" s="650"/>
      <c r="DD23" s="648" t="s">
        <v>286</v>
      </c>
      <c r="DE23" s="649"/>
      <c r="DF23" s="649"/>
      <c r="DG23" s="649"/>
      <c r="DH23" s="649"/>
      <c r="DI23" s="649"/>
      <c r="DJ23" s="649"/>
      <c r="DK23" s="650"/>
      <c r="DL23" s="700" t="s">
        <v>287</v>
      </c>
      <c r="DM23" s="701"/>
      <c r="DN23" s="701"/>
      <c r="DO23" s="701"/>
      <c r="DP23" s="701"/>
      <c r="DQ23" s="701"/>
      <c r="DR23" s="701"/>
      <c r="DS23" s="701"/>
      <c r="DT23" s="701"/>
      <c r="DU23" s="701"/>
      <c r="DV23" s="702"/>
      <c r="DW23" s="648" t="s">
        <v>288</v>
      </c>
      <c r="DX23" s="649"/>
      <c r="DY23" s="649"/>
      <c r="DZ23" s="649"/>
      <c r="EA23" s="649"/>
      <c r="EB23" s="649"/>
      <c r="EC23" s="650"/>
    </row>
    <row r="24" spans="2:133" ht="11.25" customHeight="1" x14ac:dyDescent="0.15">
      <c r="B24" s="663" t="s">
        <v>289</v>
      </c>
      <c r="C24" s="664"/>
      <c r="D24" s="664"/>
      <c r="E24" s="664"/>
      <c r="F24" s="664"/>
      <c r="G24" s="664"/>
      <c r="H24" s="664"/>
      <c r="I24" s="664"/>
      <c r="J24" s="664"/>
      <c r="K24" s="664"/>
      <c r="L24" s="664"/>
      <c r="M24" s="664"/>
      <c r="N24" s="664"/>
      <c r="O24" s="664"/>
      <c r="P24" s="664"/>
      <c r="Q24" s="665"/>
      <c r="R24" s="666">
        <v>2029325</v>
      </c>
      <c r="S24" s="667"/>
      <c r="T24" s="667"/>
      <c r="U24" s="667"/>
      <c r="V24" s="667"/>
      <c r="W24" s="667"/>
      <c r="X24" s="667"/>
      <c r="Y24" s="668"/>
      <c r="Z24" s="669">
        <v>23.3</v>
      </c>
      <c r="AA24" s="669"/>
      <c r="AB24" s="669"/>
      <c r="AC24" s="669"/>
      <c r="AD24" s="670">
        <v>2029325</v>
      </c>
      <c r="AE24" s="670"/>
      <c r="AF24" s="670"/>
      <c r="AG24" s="670"/>
      <c r="AH24" s="670"/>
      <c r="AI24" s="670"/>
      <c r="AJ24" s="670"/>
      <c r="AK24" s="670"/>
      <c r="AL24" s="671">
        <v>47.6</v>
      </c>
      <c r="AM24" s="672"/>
      <c r="AN24" s="672"/>
      <c r="AO24" s="673"/>
      <c r="AP24" s="685" t="s">
        <v>290</v>
      </c>
      <c r="AQ24" s="686"/>
      <c r="AR24" s="686"/>
      <c r="AS24" s="686"/>
      <c r="AT24" s="686"/>
      <c r="AU24" s="686"/>
      <c r="AV24" s="686"/>
      <c r="AW24" s="686"/>
      <c r="AX24" s="686"/>
      <c r="AY24" s="686"/>
      <c r="AZ24" s="686"/>
      <c r="BA24" s="686"/>
      <c r="BB24" s="686"/>
      <c r="BC24" s="686"/>
      <c r="BD24" s="686"/>
      <c r="BE24" s="686"/>
      <c r="BF24" s="687"/>
      <c r="BG24" s="666" t="s">
        <v>128</v>
      </c>
      <c r="BH24" s="667"/>
      <c r="BI24" s="667"/>
      <c r="BJ24" s="667"/>
      <c r="BK24" s="667"/>
      <c r="BL24" s="667"/>
      <c r="BM24" s="667"/>
      <c r="BN24" s="668"/>
      <c r="BO24" s="669" t="s">
        <v>128</v>
      </c>
      <c r="BP24" s="669"/>
      <c r="BQ24" s="669"/>
      <c r="BR24" s="669"/>
      <c r="BS24" s="670" t="s">
        <v>128</v>
      </c>
      <c r="BT24" s="670"/>
      <c r="BU24" s="670"/>
      <c r="BV24" s="670"/>
      <c r="BW24" s="670"/>
      <c r="BX24" s="670"/>
      <c r="BY24" s="670"/>
      <c r="BZ24" s="670"/>
      <c r="CA24" s="670"/>
      <c r="CB24" s="674"/>
      <c r="CD24" s="677" t="s">
        <v>291</v>
      </c>
      <c r="CE24" s="678"/>
      <c r="CF24" s="678"/>
      <c r="CG24" s="678"/>
      <c r="CH24" s="678"/>
      <c r="CI24" s="678"/>
      <c r="CJ24" s="678"/>
      <c r="CK24" s="678"/>
      <c r="CL24" s="678"/>
      <c r="CM24" s="678"/>
      <c r="CN24" s="678"/>
      <c r="CO24" s="678"/>
      <c r="CP24" s="678"/>
      <c r="CQ24" s="679"/>
      <c r="CR24" s="655">
        <v>2602779</v>
      </c>
      <c r="CS24" s="656"/>
      <c r="CT24" s="656"/>
      <c r="CU24" s="656"/>
      <c r="CV24" s="656"/>
      <c r="CW24" s="656"/>
      <c r="CX24" s="656"/>
      <c r="CY24" s="657"/>
      <c r="CZ24" s="660">
        <v>31.4</v>
      </c>
      <c r="DA24" s="661"/>
      <c r="DB24" s="661"/>
      <c r="DC24" s="680"/>
      <c r="DD24" s="703">
        <v>1918545</v>
      </c>
      <c r="DE24" s="656"/>
      <c r="DF24" s="656"/>
      <c r="DG24" s="656"/>
      <c r="DH24" s="656"/>
      <c r="DI24" s="656"/>
      <c r="DJ24" s="656"/>
      <c r="DK24" s="657"/>
      <c r="DL24" s="703">
        <v>1650655</v>
      </c>
      <c r="DM24" s="656"/>
      <c r="DN24" s="656"/>
      <c r="DO24" s="656"/>
      <c r="DP24" s="656"/>
      <c r="DQ24" s="656"/>
      <c r="DR24" s="656"/>
      <c r="DS24" s="656"/>
      <c r="DT24" s="656"/>
      <c r="DU24" s="656"/>
      <c r="DV24" s="657"/>
      <c r="DW24" s="660">
        <v>36.799999999999997</v>
      </c>
      <c r="DX24" s="661"/>
      <c r="DY24" s="661"/>
      <c r="DZ24" s="661"/>
      <c r="EA24" s="661"/>
      <c r="EB24" s="661"/>
      <c r="EC24" s="662"/>
    </row>
    <row r="25" spans="2:133" ht="11.25" customHeight="1" x14ac:dyDescent="0.15">
      <c r="B25" s="663" t="s">
        <v>292</v>
      </c>
      <c r="C25" s="664"/>
      <c r="D25" s="664"/>
      <c r="E25" s="664"/>
      <c r="F25" s="664"/>
      <c r="G25" s="664"/>
      <c r="H25" s="664"/>
      <c r="I25" s="664"/>
      <c r="J25" s="664"/>
      <c r="K25" s="664"/>
      <c r="L25" s="664"/>
      <c r="M25" s="664"/>
      <c r="N25" s="664"/>
      <c r="O25" s="664"/>
      <c r="P25" s="664"/>
      <c r="Q25" s="665"/>
      <c r="R25" s="666">
        <v>247836</v>
      </c>
      <c r="S25" s="667"/>
      <c r="T25" s="667"/>
      <c r="U25" s="667"/>
      <c r="V25" s="667"/>
      <c r="W25" s="667"/>
      <c r="X25" s="667"/>
      <c r="Y25" s="668"/>
      <c r="Z25" s="669">
        <v>2.8</v>
      </c>
      <c r="AA25" s="669"/>
      <c r="AB25" s="669"/>
      <c r="AC25" s="669"/>
      <c r="AD25" s="670" t="s">
        <v>128</v>
      </c>
      <c r="AE25" s="670"/>
      <c r="AF25" s="670"/>
      <c r="AG25" s="670"/>
      <c r="AH25" s="670"/>
      <c r="AI25" s="670"/>
      <c r="AJ25" s="670"/>
      <c r="AK25" s="670"/>
      <c r="AL25" s="671" t="s">
        <v>128</v>
      </c>
      <c r="AM25" s="672"/>
      <c r="AN25" s="672"/>
      <c r="AO25" s="673"/>
      <c r="AP25" s="685" t="s">
        <v>293</v>
      </c>
      <c r="AQ25" s="686"/>
      <c r="AR25" s="686"/>
      <c r="AS25" s="686"/>
      <c r="AT25" s="686"/>
      <c r="AU25" s="686"/>
      <c r="AV25" s="686"/>
      <c r="AW25" s="686"/>
      <c r="AX25" s="686"/>
      <c r="AY25" s="686"/>
      <c r="AZ25" s="686"/>
      <c r="BA25" s="686"/>
      <c r="BB25" s="686"/>
      <c r="BC25" s="686"/>
      <c r="BD25" s="686"/>
      <c r="BE25" s="686"/>
      <c r="BF25" s="687"/>
      <c r="BG25" s="666" t="s">
        <v>128</v>
      </c>
      <c r="BH25" s="667"/>
      <c r="BI25" s="667"/>
      <c r="BJ25" s="667"/>
      <c r="BK25" s="667"/>
      <c r="BL25" s="667"/>
      <c r="BM25" s="667"/>
      <c r="BN25" s="668"/>
      <c r="BO25" s="669" t="s">
        <v>128</v>
      </c>
      <c r="BP25" s="669"/>
      <c r="BQ25" s="669"/>
      <c r="BR25" s="669"/>
      <c r="BS25" s="670" t="s">
        <v>128</v>
      </c>
      <c r="BT25" s="670"/>
      <c r="BU25" s="670"/>
      <c r="BV25" s="670"/>
      <c r="BW25" s="670"/>
      <c r="BX25" s="670"/>
      <c r="BY25" s="670"/>
      <c r="BZ25" s="670"/>
      <c r="CA25" s="670"/>
      <c r="CB25" s="674"/>
      <c r="CD25" s="681" t="s">
        <v>294</v>
      </c>
      <c r="CE25" s="682"/>
      <c r="CF25" s="682"/>
      <c r="CG25" s="682"/>
      <c r="CH25" s="682"/>
      <c r="CI25" s="682"/>
      <c r="CJ25" s="682"/>
      <c r="CK25" s="682"/>
      <c r="CL25" s="682"/>
      <c r="CM25" s="682"/>
      <c r="CN25" s="682"/>
      <c r="CO25" s="682"/>
      <c r="CP25" s="682"/>
      <c r="CQ25" s="683"/>
      <c r="CR25" s="666">
        <v>1225693</v>
      </c>
      <c r="CS25" s="704"/>
      <c r="CT25" s="704"/>
      <c r="CU25" s="704"/>
      <c r="CV25" s="704"/>
      <c r="CW25" s="704"/>
      <c r="CX25" s="704"/>
      <c r="CY25" s="705"/>
      <c r="CZ25" s="671">
        <v>14.8</v>
      </c>
      <c r="DA25" s="706"/>
      <c r="DB25" s="706"/>
      <c r="DC25" s="709"/>
      <c r="DD25" s="675">
        <v>1118610</v>
      </c>
      <c r="DE25" s="704"/>
      <c r="DF25" s="704"/>
      <c r="DG25" s="704"/>
      <c r="DH25" s="704"/>
      <c r="DI25" s="704"/>
      <c r="DJ25" s="704"/>
      <c r="DK25" s="705"/>
      <c r="DL25" s="675">
        <v>982062</v>
      </c>
      <c r="DM25" s="704"/>
      <c r="DN25" s="704"/>
      <c r="DO25" s="704"/>
      <c r="DP25" s="704"/>
      <c r="DQ25" s="704"/>
      <c r="DR25" s="704"/>
      <c r="DS25" s="704"/>
      <c r="DT25" s="704"/>
      <c r="DU25" s="704"/>
      <c r="DV25" s="705"/>
      <c r="DW25" s="671">
        <v>21.9</v>
      </c>
      <c r="DX25" s="706"/>
      <c r="DY25" s="706"/>
      <c r="DZ25" s="706"/>
      <c r="EA25" s="706"/>
      <c r="EB25" s="706"/>
      <c r="EC25" s="707"/>
    </row>
    <row r="26" spans="2:133" ht="11.25" customHeight="1" x14ac:dyDescent="0.15">
      <c r="B26" s="663" t="s">
        <v>295</v>
      </c>
      <c r="C26" s="664"/>
      <c r="D26" s="664"/>
      <c r="E26" s="664"/>
      <c r="F26" s="664"/>
      <c r="G26" s="664"/>
      <c r="H26" s="664"/>
      <c r="I26" s="664"/>
      <c r="J26" s="664"/>
      <c r="K26" s="664"/>
      <c r="L26" s="664"/>
      <c r="M26" s="664"/>
      <c r="N26" s="664"/>
      <c r="O26" s="664"/>
      <c r="P26" s="664"/>
      <c r="Q26" s="665"/>
      <c r="R26" s="666">
        <v>11813</v>
      </c>
      <c r="S26" s="667"/>
      <c r="T26" s="667"/>
      <c r="U26" s="667"/>
      <c r="V26" s="667"/>
      <c r="W26" s="667"/>
      <c r="X26" s="667"/>
      <c r="Y26" s="668"/>
      <c r="Z26" s="669">
        <v>0.1</v>
      </c>
      <c r="AA26" s="669"/>
      <c r="AB26" s="669"/>
      <c r="AC26" s="669"/>
      <c r="AD26" s="670" t="s">
        <v>128</v>
      </c>
      <c r="AE26" s="670"/>
      <c r="AF26" s="670"/>
      <c r="AG26" s="670"/>
      <c r="AH26" s="670"/>
      <c r="AI26" s="670"/>
      <c r="AJ26" s="670"/>
      <c r="AK26" s="670"/>
      <c r="AL26" s="671" t="s">
        <v>128</v>
      </c>
      <c r="AM26" s="672"/>
      <c r="AN26" s="672"/>
      <c r="AO26" s="673"/>
      <c r="AP26" s="685" t="s">
        <v>296</v>
      </c>
      <c r="AQ26" s="708"/>
      <c r="AR26" s="708"/>
      <c r="AS26" s="708"/>
      <c r="AT26" s="708"/>
      <c r="AU26" s="708"/>
      <c r="AV26" s="708"/>
      <c r="AW26" s="708"/>
      <c r="AX26" s="708"/>
      <c r="AY26" s="708"/>
      <c r="AZ26" s="708"/>
      <c r="BA26" s="708"/>
      <c r="BB26" s="708"/>
      <c r="BC26" s="708"/>
      <c r="BD26" s="708"/>
      <c r="BE26" s="708"/>
      <c r="BF26" s="687"/>
      <c r="BG26" s="666" t="s">
        <v>128</v>
      </c>
      <c r="BH26" s="667"/>
      <c r="BI26" s="667"/>
      <c r="BJ26" s="667"/>
      <c r="BK26" s="667"/>
      <c r="BL26" s="667"/>
      <c r="BM26" s="667"/>
      <c r="BN26" s="668"/>
      <c r="BO26" s="669" t="s">
        <v>128</v>
      </c>
      <c r="BP26" s="669"/>
      <c r="BQ26" s="669"/>
      <c r="BR26" s="669"/>
      <c r="BS26" s="670" t="s">
        <v>128</v>
      </c>
      <c r="BT26" s="670"/>
      <c r="BU26" s="670"/>
      <c r="BV26" s="670"/>
      <c r="BW26" s="670"/>
      <c r="BX26" s="670"/>
      <c r="BY26" s="670"/>
      <c r="BZ26" s="670"/>
      <c r="CA26" s="670"/>
      <c r="CB26" s="674"/>
      <c r="CD26" s="681" t="s">
        <v>297</v>
      </c>
      <c r="CE26" s="682"/>
      <c r="CF26" s="682"/>
      <c r="CG26" s="682"/>
      <c r="CH26" s="682"/>
      <c r="CI26" s="682"/>
      <c r="CJ26" s="682"/>
      <c r="CK26" s="682"/>
      <c r="CL26" s="682"/>
      <c r="CM26" s="682"/>
      <c r="CN26" s="682"/>
      <c r="CO26" s="682"/>
      <c r="CP26" s="682"/>
      <c r="CQ26" s="683"/>
      <c r="CR26" s="666">
        <v>709950</v>
      </c>
      <c r="CS26" s="667"/>
      <c r="CT26" s="667"/>
      <c r="CU26" s="667"/>
      <c r="CV26" s="667"/>
      <c r="CW26" s="667"/>
      <c r="CX26" s="667"/>
      <c r="CY26" s="668"/>
      <c r="CZ26" s="671">
        <v>8.6</v>
      </c>
      <c r="DA26" s="706"/>
      <c r="DB26" s="706"/>
      <c r="DC26" s="709"/>
      <c r="DD26" s="675">
        <v>632302</v>
      </c>
      <c r="DE26" s="667"/>
      <c r="DF26" s="667"/>
      <c r="DG26" s="667"/>
      <c r="DH26" s="667"/>
      <c r="DI26" s="667"/>
      <c r="DJ26" s="667"/>
      <c r="DK26" s="668"/>
      <c r="DL26" s="675" t="s">
        <v>128</v>
      </c>
      <c r="DM26" s="667"/>
      <c r="DN26" s="667"/>
      <c r="DO26" s="667"/>
      <c r="DP26" s="667"/>
      <c r="DQ26" s="667"/>
      <c r="DR26" s="667"/>
      <c r="DS26" s="667"/>
      <c r="DT26" s="667"/>
      <c r="DU26" s="667"/>
      <c r="DV26" s="668"/>
      <c r="DW26" s="671" t="s">
        <v>128</v>
      </c>
      <c r="DX26" s="706"/>
      <c r="DY26" s="706"/>
      <c r="DZ26" s="706"/>
      <c r="EA26" s="706"/>
      <c r="EB26" s="706"/>
      <c r="EC26" s="707"/>
    </row>
    <row r="27" spans="2:133" ht="11.25" customHeight="1" x14ac:dyDescent="0.15">
      <c r="B27" s="663" t="s">
        <v>298</v>
      </c>
      <c r="C27" s="664"/>
      <c r="D27" s="664"/>
      <c r="E27" s="664"/>
      <c r="F27" s="664"/>
      <c r="G27" s="664"/>
      <c r="H27" s="664"/>
      <c r="I27" s="664"/>
      <c r="J27" s="664"/>
      <c r="K27" s="664"/>
      <c r="L27" s="664"/>
      <c r="M27" s="664"/>
      <c r="N27" s="664"/>
      <c r="O27" s="664"/>
      <c r="P27" s="664"/>
      <c r="Q27" s="665"/>
      <c r="R27" s="666">
        <v>4560193</v>
      </c>
      <c r="S27" s="667"/>
      <c r="T27" s="667"/>
      <c r="U27" s="667"/>
      <c r="V27" s="667"/>
      <c r="W27" s="667"/>
      <c r="X27" s="667"/>
      <c r="Y27" s="668"/>
      <c r="Z27" s="669">
        <v>52.4</v>
      </c>
      <c r="AA27" s="669"/>
      <c r="AB27" s="669"/>
      <c r="AC27" s="669"/>
      <c r="AD27" s="670">
        <v>4227319</v>
      </c>
      <c r="AE27" s="670"/>
      <c r="AF27" s="670"/>
      <c r="AG27" s="670"/>
      <c r="AH27" s="670"/>
      <c r="AI27" s="670"/>
      <c r="AJ27" s="670"/>
      <c r="AK27" s="670"/>
      <c r="AL27" s="671">
        <v>99.099998474121094</v>
      </c>
      <c r="AM27" s="672"/>
      <c r="AN27" s="672"/>
      <c r="AO27" s="673"/>
      <c r="AP27" s="663" t="s">
        <v>299</v>
      </c>
      <c r="AQ27" s="664"/>
      <c r="AR27" s="664"/>
      <c r="AS27" s="664"/>
      <c r="AT27" s="664"/>
      <c r="AU27" s="664"/>
      <c r="AV27" s="664"/>
      <c r="AW27" s="664"/>
      <c r="AX27" s="664"/>
      <c r="AY27" s="664"/>
      <c r="AZ27" s="664"/>
      <c r="BA27" s="664"/>
      <c r="BB27" s="664"/>
      <c r="BC27" s="664"/>
      <c r="BD27" s="664"/>
      <c r="BE27" s="664"/>
      <c r="BF27" s="665"/>
      <c r="BG27" s="666">
        <v>1677901</v>
      </c>
      <c r="BH27" s="667"/>
      <c r="BI27" s="667"/>
      <c r="BJ27" s="667"/>
      <c r="BK27" s="667"/>
      <c r="BL27" s="667"/>
      <c r="BM27" s="667"/>
      <c r="BN27" s="668"/>
      <c r="BO27" s="669">
        <v>100</v>
      </c>
      <c r="BP27" s="669"/>
      <c r="BQ27" s="669"/>
      <c r="BR27" s="669"/>
      <c r="BS27" s="670" t="s">
        <v>128</v>
      </c>
      <c r="BT27" s="670"/>
      <c r="BU27" s="670"/>
      <c r="BV27" s="670"/>
      <c r="BW27" s="670"/>
      <c r="BX27" s="670"/>
      <c r="BY27" s="670"/>
      <c r="BZ27" s="670"/>
      <c r="CA27" s="670"/>
      <c r="CB27" s="674"/>
      <c r="CD27" s="681" t="s">
        <v>300</v>
      </c>
      <c r="CE27" s="682"/>
      <c r="CF27" s="682"/>
      <c r="CG27" s="682"/>
      <c r="CH27" s="682"/>
      <c r="CI27" s="682"/>
      <c r="CJ27" s="682"/>
      <c r="CK27" s="682"/>
      <c r="CL27" s="682"/>
      <c r="CM27" s="682"/>
      <c r="CN27" s="682"/>
      <c r="CO27" s="682"/>
      <c r="CP27" s="682"/>
      <c r="CQ27" s="683"/>
      <c r="CR27" s="666">
        <v>870713</v>
      </c>
      <c r="CS27" s="704"/>
      <c r="CT27" s="704"/>
      <c r="CU27" s="704"/>
      <c r="CV27" s="704"/>
      <c r="CW27" s="704"/>
      <c r="CX27" s="704"/>
      <c r="CY27" s="705"/>
      <c r="CZ27" s="671">
        <v>10.5</v>
      </c>
      <c r="DA27" s="706"/>
      <c r="DB27" s="706"/>
      <c r="DC27" s="709"/>
      <c r="DD27" s="675">
        <v>304660</v>
      </c>
      <c r="DE27" s="704"/>
      <c r="DF27" s="704"/>
      <c r="DG27" s="704"/>
      <c r="DH27" s="704"/>
      <c r="DI27" s="704"/>
      <c r="DJ27" s="704"/>
      <c r="DK27" s="705"/>
      <c r="DL27" s="675">
        <v>173318</v>
      </c>
      <c r="DM27" s="704"/>
      <c r="DN27" s="704"/>
      <c r="DO27" s="704"/>
      <c r="DP27" s="704"/>
      <c r="DQ27" s="704"/>
      <c r="DR27" s="704"/>
      <c r="DS27" s="704"/>
      <c r="DT27" s="704"/>
      <c r="DU27" s="704"/>
      <c r="DV27" s="705"/>
      <c r="DW27" s="671">
        <v>3.9</v>
      </c>
      <c r="DX27" s="706"/>
      <c r="DY27" s="706"/>
      <c r="DZ27" s="706"/>
      <c r="EA27" s="706"/>
      <c r="EB27" s="706"/>
      <c r="EC27" s="707"/>
    </row>
    <row r="28" spans="2:133" ht="11.25" customHeight="1" x14ac:dyDescent="0.15">
      <c r="B28" s="663" t="s">
        <v>301</v>
      </c>
      <c r="C28" s="664"/>
      <c r="D28" s="664"/>
      <c r="E28" s="664"/>
      <c r="F28" s="664"/>
      <c r="G28" s="664"/>
      <c r="H28" s="664"/>
      <c r="I28" s="664"/>
      <c r="J28" s="664"/>
      <c r="K28" s="664"/>
      <c r="L28" s="664"/>
      <c r="M28" s="664"/>
      <c r="N28" s="664"/>
      <c r="O28" s="664"/>
      <c r="P28" s="664"/>
      <c r="Q28" s="665"/>
      <c r="R28" s="666">
        <v>1818</v>
      </c>
      <c r="S28" s="667"/>
      <c r="T28" s="667"/>
      <c r="U28" s="667"/>
      <c r="V28" s="667"/>
      <c r="W28" s="667"/>
      <c r="X28" s="667"/>
      <c r="Y28" s="668"/>
      <c r="Z28" s="669">
        <v>0</v>
      </c>
      <c r="AA28" s="669"/>
      <c r="AB28" s="669"/>
      <c r="AC28" s="669"/>
      <c r="AD28" s="670">
        <v>1818</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302</v>
      </c>
      <c r="CE28" s="682"/>
      <c r="CF28" s="682"/>
      <c r="CG28" s="682"/>
      <c r="CH28" s="682"/>
      <c r="CI28" s="682"/>
      <c r="CJ28" s="682"/>
      <c r="CK28" s="682"/>
      <c r="CL28" s="682"/>
      <c r="CM28" s="682"/>
      <c r="CN28" s="682"/>
      <c r="CO28" s="682"/>
      <c r="CP28" s="682"/>
      <c r="CQ28" s="683"/>
      <c r="CR28" s="666">
        <v>506373</v>
      </c>
      <c r="CS28" s="667"/>
      <c r="CT28" s="667"/>
      <c r="CU28" s="667"/>
      <c r="CV28" s="667"/>
      <c r="CW28" s="667"/>
      <c r="CX28" s="667"/>
      <c r="CY28" s="668"/>
      <c r="CZ28" s="671">
        <v>6.1</v>
      </c>
      <c r="DA28" s="706"/>
      <c r="DB28" s="706"/>
      <c r="DC28" s="709"/>
      <c r="DD28" s="675">
        <v>495275</v>
      </c>
      <c r="DE28" s="667"/>
      <c r="DF28" s="667"/>
      <c r="DG28" s="667"/>
      <c r="DH28" s="667"/>
      <c r="DI28" s="667"/>
      <c r="DJ28" s="667"/>
      <c r="DK28" s="668"/>
      <c r="DL28" s="675">
        <v>495275</v>
      </c>
      <c r="DM28" s="667"/>
      <c r="DN28" s="667"/>
      <c r="DO28" s="667"/>
      <c r="DP28" s="667"/>
      <c r="DQ28" s="667"/>
      <c r="DR28" s="667"/>
      <c r="DS28" s="667"/>
      <c r="DT28" s="667"/>
      <c r="DU28" s="667"/>
      <c r="DV28" s="668"/>
      <c r="DW28" s="671">
        <v>11.1</v>
      </c>
      <c r="DX28" s="706"/>
      <c r="DY28" s="706"/>
      <c r="DZ28" s="706"/>
      <c r="EA28" s="706"/>
      <c r="EB28" s="706"/>
      <c r="EC28" s="707"/>
    </row>
    <row r="29" spans="2:133" ht="11.25" customHeight="1" x14ac:dyDescent="0.15">
      <c r="B29" s="663" t="s">
        <v>303</v>
      </c>
      <c r="C29" s="664"/>
      <c r="D29" s="664"/>
      <c r="E29" s="664"/>
      <c r="F29" s="664"/>
      <c r="G29" s="664"/>
      <c r="H29" s="664"/>
      <c r="I29" s="664"/>
      <c r="J29" s="664"/>
      <c r="K29" s="664"/>
      <c r="L29" s="664"/>
      <c r="M29" s="664"/>
      <c r="N29" s="664"/>
      <c r="O29" s="664"/>
      <c r="P29" s="664"/>
      <c r="Q29" s="665"/>
      <c r="R29" s="666">
        <v>2470</v>
      </c>
      <c r="S29" s="667"/>
      <c r="T29" s="667"/>
      <c r="U29" s="667"/>
      <c r="V29" s="667"/>
      <c r="W29" s="667"/>
      <c r="X29" s="667"/>
      <c r="Y29" s="668"/>
      <c r="Z29" s="669">
        <v>0</v>
      </c>
      <c r="AA29" s="669"/>
      <c r="AB29" s="669"/>
      <c r="AC29" s="669"/>
      <c r="AD29" s="670">
        <v>528</v>
      </c>
      <c r="AE29" s="670"/>
      <c r="AF29" s="670"/>
      <c r="AG29" s="670"/>
      <c r="AH29" s="670"/>
      <c r="AI29" s="670"/>
      <c r="AJ29" s="670"/>
      <c r="AK29" s="670"/>
      <c r="AL29" s="671">
        <v>0</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304</v>
      </c>
      <c r="CE29" s="716"/>
      <c r="CF29" s="681" t="s">
        <v>70</v>
      </c>
      <c r="CG29" s="682"/>
      <c r="CH29" s="682"/>
      <c r="CI29" s="682"/>
      <c r="CJ29" s="682"/>
      <c r="CK29" s="682"/>
      <c r="CL29" s="682"/>
      <c r="CM29" s="682"/>
      <c r="CN29" s="682"/>
      <c r="CO29" s="682"/>
      <c r="CP29" s="682"/>
      <c r="CQ29" s="683"/>
      <c r="CR29" s="666">
        <v>506373</v>
      </c>
      <c r="CS29" s="704"/>
      <c r="CT29" s="704"/>
      <c r="CU29" s="704"/>
      <c r="CV29" s="704"/>
      <c r="CW29" s="704"/>
      <c r="CX29" s="704"/>
      <c r="CY29" s="705"/>
      <c r="CZ29" s="671">
        <v>6.1</v>
      </c>
      <c r="DA29" s="706"/>
      <c r="DB29" s="706"/>
      <c r="DC29" s="709"/>
      <c r="DD29" s="675">
        <v>495275</v>
      </c>
      <c r="DE29" s="704"/>
      <c r="DF29" s="704"/>
      <c r="DG29" s="704"/>
      <c r="DH29" s="704"/>
      <c r="DI29" s="704"/>
      <c r="DJ29" s="704"/>
      <c r="DK29" s="705"/>
      <c r="DL29" s="675">
        <v>495275</v>
      </c>
      <c r="DM29" s="704"/>
      <c r="DN29" s="704"/>
      <c r="DO29" s="704"/>
      <c r="DP29" s="704"/>
      <c r="DQ29" s="704"/>
      <c r="DR29" s="704"/>
      <c r="DS29" s="704"/>
      <c r="DT29" s="704"/>
      <c r="DU29" s="704"/>
      <c r="DV29" s="705"/>
      <c r="DW29" s="671">
        <v>11.1</v>
      </c>
      <c r="DX29" s="706"/>
      <c r="DY29" s="706"/>
      <c r="DZ29" s="706"/>
      <c r="EA29" s="706"/>
      <c r="EB29" s="706"/>
      <c r="EC29" s="707"/>
    </row>
    <row r="30" spans="2:133" ht="11.25" customHeight="1" x14ac:dyDescent="0.15">
      <c r="B30" s="663" t="s">
        <v>305</v>
      </c>
      <c r="C30" s="664"/>
      <c r="D30" s="664"/>
      <c r="E30" s="664"/>
      <c r="F30" s="664"/>
      <c r="G30" s="664"/>
      <c r="H30" s="664"/>
      <c r="I30" s="664"/>
      <c r="J30" s="664"/>
      <c r="K30" s="664"/>
      <c r="L30" s="664"/>
      <c r="M30" s="664"/>
      <c r="N30" s="664"/>
      <c r="O30" s="664"/>
      <c r="P30" s="664"/>
      <c r="Q30" s="665"/>
      <c r="R30" s="666">
        <v>80596</v>
      </c>
      <c r="S30" s="667"/>
      <c r="T30" s="667"/>
      <c r="U30" s="667"/>
      <c r="V30" s="667"/>
      <c r="W30" s="667"/>
      <c r="X30" s="667"/>
      <c r="Y30" s="668"/>
      <c r="Z30" s="669">
        <v>0.9</v>
      </c>
      <c r="AA30" s="669"/>
      <c r="AB30" s="669"/>
      <c r="AC30" s="669"/>
      <c r="AD30" s="670">
        <v>6969</v>
      </c>
      <c r="AE30" s="670"/>
      <c r="AF30" s="670"/>
      <c r="AG30" s="670"/>
      <c r="AH30" s="670"/>
      <c r="AI30" s="670"/>
      <c r="AJ30" s="670"/>
      <c r="AK30" s="670"/>
      <c r="AL30" s="671">
        <v>0.2</v>
      </c>
      <c r="AM30" s="672"/>
      <c r="AN30" s="672"/>
      <c r="AO30" s="673"/>
      <c r="AP30" s="645" t="s">
        <v>223</v>
      </c>
      <c r="AQ30" s="646"/>
      <c r="AR30" s="646"/>
      <c r="AS30" s="646"/>
      <c r="AT30" s="646"/>
      <c r="AU30" s="646"/>
      <c r="AV30" s="646"/>
      <c r="AW30" s="646"/>
      <c r="AX30" s="646"/>
      <c r="AY30" s="646"/>
      <c r="AZ30" s="646"/>
      <c r="BA30" s="646"/>
      <c r="BB30" s="646"/>
      <c r="BC30" s="646"/>
      <c r="BD30" s="646"/>
      <c r="BE30" s="646"/>
      <c r="BF30" s="647"/>
      <c r="BG30" s="645" t="s">
        <v>306</v>
      </c>
      <c r="BH30" s="713"/>
      <c r="BI30" s="713"/>
      <c r="BJ30" s="713"/>
      <c r="BK30" s="713"/>
      <c r="BL30" s="713"/>
      <c r="BM30" s="713"/>
      <c r="BN30" s="713"/>
      <c r="BO30" s="713"/>
      <c r="BP30" s="713"/>
      <c r="BQ30" s="714"/>
      <c r="BR30" s="645" t="s">
        <v>307</v>
      </c>
      <c r="BS30" s="713"/>
      <c r="BT30" s="713"/>
      <c r="BU30" s="713"/>
      <c r="BV30" s="713"/>
      <c r="BW30" s="713"/>
      <c r="BX30" s="713"/>
      <c r="BY30" s="713"/>
      <c r="BZ30" s="713"/>
      <c r="CA30" s="713"/>
      <c r="CB30" s="714"/>
      <c r="CD30" s="717"/>
      <c r="CE30" s="718"/>
      <c r="CF30" s="681" t="s">
        <v>308</v>
      </c>
      <c r="CG30" s="682"/>
      <c r="CH30" s="682"/>
      <c r="CI30" s="682"/>
      <c r="CJ30" s="682"/>
      <c r="CK30" s="682"/>
      <c r="CL30" s="682"/>
      <c r="CM30" s="682"/>
      <c r="CN30" s="682"/>
      <c r="CO30" s="682"/>
      <c r="CP30" s="682"/>
      <c r="CQ30" s="683"/>
      <c r="CR30" s="666">
        <v>475065</v>
      </c>
      <c r="CS30" s="667"/>
      <c r="CT30" s="667"/>
      <c r="CU30" s="667"/>
      <c r="CV30" s="667"/>
      <c r="CW30" s="667"/>
      <c r="CX30" s="667"/>
      <c r="CY30" s="668"/>
      <c r="CZ30" s="671">
        <v>5.7</v>
      </c>
      <c r="DA30" s="706"/>
      <c r="DB30" s="706"/>
      <c r="DC30" s="709"/>
      <c r="DD30" s="675">
        <v>464898</v>
      </c>
      <c r="DE30" s="667"/>
      <c r="DF30" s="667"/>
      <c r="DG30" s="667"/>
      <c r="DH30" s="667"/>
      <c r="DI30" s="667"/>
      <c r="DJ30" s="667"/>
      <c r="DK30" s="668"/>
      <c r="DL30" s="675">
        <v>464898</v>
      </c>
      <c r="DM30" s="667"/>
      <c r="DN30" s="667"/>
      <c r="DO30" s="667"/>
      <c r="DP30" s="667"/>
      <c r="DQ30" s="667"/>
      <c r="DR30" s="667"/>
      <c r="DS30" s="667"/>
      <c r="DT30" s="667"/>
      <c r="DU30" s="667"/>
      <c r="DV30" s="668"/>
      <c r="DW30" s="671">
        <v>10.4</v>
      </c>
      <c r="DX30" s="706"/>
      <c r="DY30" s="706"/>
      <c r="DZ30" s="706"/>
      <c r="EA30" s="706"/>
      <c r="EB30" s="706"/>
      <c r="EC30" s="707"/>
    </row>
    <row r="31" spans="2:133" ht="11.25" customHeight="1" x14ac:dyDescent="0.15">
      <c r="B31" s="663" t="s">
        <v>309</v>
      </c>
      <c r="C31" s="664"/>
      <c r="D31" s="664"/>
      <c r="E31" s="664"/>
      <c r="F31" s="664"/>
      <c r="G31" s="664"/>
      <c r="H31" s="664"/>
      <c r="I31" s="664"/>
      <c r="J31" s="664"/>
      <c r="K31" s="664"/>
      <c r="L31" s="664"/>
      <c r="M31" s="664"/>
      <c r="N31" s="664"/>
      <c r="O31" s="664"/>
      <c r="P31" s="664"/>
      <c r="Q31" s="665"/>
      <c r="R31" s="666">
        <v>26142</v>
      </c>
      <c r="S31" s="667"/>
      <c r="T31" s="667"/>
      <c r="U31" s="667"/>
      <c r="V31" s="667"/>
      <c r="W31" s="667"/>
      <c r="X31" s="667"/>
      <c r="Y31" s="668"/>
      <c r="Z31" s="669">
        <v>0.3</v>
      </c>
      <c r="AA31" s="669"/>
      <c r="AB31" s="669"/>
      <c r="AC31" s="669"/>
      <c r="AD31" s="670" t="s">
        <v>128</v>
      </c>
      <c r="AE31" s="670"/>
      <c r="AF31" s="670"/>
      <c r="AG31" s="670"/>
      <c r="AH31" s="670"/>
      <c r="AI31" s="670"/>
      <c r="AJ31" s="670"/>
      <c r="AK31" s="670"/>
      <c r="AL31" s="671" t="s">
        <v>128</v>
      </c>
      <c r="AM31" s="672"/>
      <c r="AN31" s="672"/>
      <c r="AO31" s="673"/>
      <c r="AP31" s="721" t="s">
        <v>310</v>
      </c>
      <c r="AQ31" s="722"/>
      <c r="AR31" s="722"/>
      <c r="AS31" s="722"/>
      <c r="AT31" s="727" t="s">
        <v>311</v>
      </c>
      <c r="AU31" s="367"/>
      <c r="AV31" s="367"/>
      <c r="AW31" s="367"/>
      <c r="AX31" s="652" t="s">
        <v>188</v>
      </c>
      <c r="AY31" s="653"/>
      <c r="AZ31" s="653"/>
      <c r="BA31" s="653"/>
      <c r="BB31" s="653"/>
      <c r="BC31" s="653"/>
      <c r="BD31" s="653"/>
      <c r="BE31" s="653"/>
      <c r="BF31" s="654"/>
      <c r="BG31" s="730">
        <v>99.7</v>
      </c>
      <c r="BH31" s="731"/>
      <c r="BI31" s="731"/>
      <c r="BJ31" s="731"/>
      <c r="BK31" s="731"/>
      <c r="BL31" s="731"/>
      <c r="BM31" s="661">
        <v>96.5</v>
      </c>
      <c r="BN31" s="731"/>
      <c r="BO31" s="731"/>
      <c r="BP31" s="731"/>
      <c r="BQ31" s="732"/>
      <c r="BR31" s="730">
        <v>94.3</v>
      </c>
      <c r="BS31" s="731"/>
      <c r="BT31" s="731"/>
      <c r="BU31" s="731"/>
      <c r="BV31" s="731"/>
      <c r="BW31" s="731"/>
      <c r="BX31" s="661">
        <v>92.7</v>
      </c>
      <c r="BY31" s="731"/>
      <c r="BZ31" s="731"/>
      <c r="CA31" s="731"/>
      <c r="CB31" s="732"/>
      <c r="CD31" s="717"/>
      <c r="CE31" s="718"/>
      <c r="CF31" s="681" t="s">
        <v>312</v>
      </c>
      <c r="CG31" s="682"/>
      <c r="CH31" s="682"/>
      <c r="CI31" s="682"/>
      <c r="CJ31" s="682"/>
      <c r="CK31" s="682"/>
      <c r="CL31" s="682"/>
      <c r="CM31" s="682"/>
      <c r="CN31" s="682"/>
      <c r="CO31" s="682"/>
      <c r="CP31" s="682"/>
      <c r="CQ31" s="683"/>
      <c r="CR31" s="666">
        <v>31308</v>
      </c>
      <c r="CS31" s="704"/>
      <c r="CT31" s="704"/>
      <c r="CU31" s="704"/>
      <c r="CV31" s="704"/>
      <c r="CW31" s="704"/>
      <c r="CX31" s="704"/>
      <c r="CY31" s="705"/>
      <c r="CZ31" s="671">
        <v>0.4</v>
      </c>
      <c r="DA31" s="706"/>
      <c r="DB31" s="706"/>
      <c r="DC31" s="709"/>
      <c r="DD31" s="675">
        <v>30377</v>
      </c>
      <c r="DE31" s="704"/>
      <c r="DF31" s="704"/>
      <c r="DG31" s="704"/>
      <c r="DH31" s="704"/>
      <c r="DI31" s="704"/>
      <c r="DJ31" s="704"/>
      <c r="DK31" s="705"/>
      <c r="DL31" s="675">
        <v>30377</v>
      </c>
      <c r="DM31" s="704"/>
      <c r="DN31" s="704"/>
      <c r="DO31" s="704"/>
      <c r="DP31" s="704"/>
      <c r="DQ31" s="704"/>
      <c r="DR31" s="704"/>
      <c r="DS31" s="704"/>
      <c r="DT31" s="704"/>
      <c r="DU31" s="704"/>
      <c r="DV31" s="705"/>
      <c r="DW31" s="671">
        <v>0.7</v>
      </c>
      <c r="DX31" s="706"/>
      <c r="DY31" s="706"/>
      <c r="DZ31" s="706"/>
      <c r="EA31" s="706"/>
      <c r="EB31" s="706"/>
      <c r="EC31" s="707"/>
    </row>
    <row r="32" spans="2:133" ht="11.25" customHeight="1" x14ac:dyDescent="0.15">
      <c r="B32" s="663" t="s">
        <v>313</v>
      </c>
      <c r="C32" s="664"/>
      <c r="D32" s="664"/>
      <c r="E32" s="664"/>
      <c r="F32" s="664"/>
      <c r="G32" s="664"/>
      <c r="H32" s="664"/>
      <c r="I32" s="664"/>
      <c r="J32" s="664"/>
      <c r="K32" s="664"/>
      <c r="L32" s="664"/>
      <c r="M32" s="664"/>
      <c r="N32" s="664"/>
      <c r="O32" s="664"/>
      <c r="P32" s="664"/>
      <c r="Q32" s="665"/>
      <c r="R32" s="666">
        <v>1005432</v>
      </c>
      <c r="S32" s="667"/>
      <c r="T32" s="667"/>
      <c r="U32" s="667"/>
      <c r="V32" s="667"/>
      <c r="W32" s="667"/>
      <c r="X32" s="667"/>
      <c r="Y32" s="668"/>
      <c r="Z32" s="669">
        <v>11.6</v>
      </c>
      <c r="AA32" s="669"/>
      <c r="AB32" s="669"/>
      <c r="AC32" s="669"/>
      <c r="AD32" s="670" t="s">
        <v>128</v>
      </c>
      <c r="AE32" s="670"/>
      <c r="AF32" s="670"/>
      <c r="AG32" s="670"/>
      <c r="AH32" s="670"/>
      <c r="AI32" s="670"/>
      <c r="AJ32" s="670"/>
      <c r="AK32" s="670"/>
      <c r="AL32" s="671" t="s">
        <v>128</v>
      </c>
      <c r="AM32" s="672"/>
      <c r="AN32" s="672"/>
      <c r="AO32" s="673"/>
      <c r="AP32" s="723"/>
      <c r="AQ32" s="724"/>
      <c r="AR32" s="724"/>
      <c r="AS32" s="724"/>
      <c r="AT32" s="728"/>
      <c r="AU32" s="363" t="s">
        <v>314</v>
      </c>
      <c r="AV32" s="363"/>
      <c r="AW32" s="363"/>
      <c r="AX32" s="663" t="s">
        <v>315</v>
      </c>
      <c r="AY32" s="664"/>
      <c r="AZ32" s="664"/>
      <c r="BA32" s="664"/>
      <c r="BB32" s="664"/>
      <c r="BC32" s="664"/>
      <c r="BD32" s="664"/>
      <c r="BE32" s="664"/>
      <c r="BF32" s="665"/>
      <c r="BG32" s="733">
        <v>99.6</v>
      </c>
      <c r="BH32" s="704"/>
      <c r="BI32" s="704"/>
      <c r="BJ32" s="704"/>
      <c r="BK32" s="704"/>
      <c r="BL32" s="704"/>
      <c r="BM32" s="672">
        <v>97.6</v>
      </c>
      <c r="BN32" s="734"/>
      <c r="BO32" s="734"/>
      <c r="BP32" s="734"/>
      <c r="BQ32" s="735"/>
      <c r="BR32" s="733">
        <v>99.4</v>
      </c>
      <c r="BS32" s="704"/>
      <c r="BT32" s="704"/>
      <c r="BU32" s="704"/>
      <c r="BV32" s="704"/>
      <c r="BW32" s="704"/>
      <c r="BX32" s="672">
        <v>96.9</v>
      </c>
      <c r="BY32" s="734"/>
      <c r="BZ32" s="734"/>
      <c r="CA32" s="734"/>
      <c r="CB32" s="735"/>
      <c r="CD32" s="719"/>
      <c r="CE32" s="720"/>
      <c r="CF32" s="681" t="s">
        <v>316</v>
      </c>
      <c r="CG32" s="682"/>
      <c r="CH32" s="682"/>
      <c r="CI32" s="682"/>
      <c r="CJ32" s="682"/>
      <c r="CK32" s="682"/>
      <c r="CL32" s="682"/>
      <c r="CM32" s="682"/>
      <c r="CN32" s="682"/>
      <c r="CO32" s="682"/>
      <c r="CP32" s="682"/>
      <c r="CQ32" s="683"/>
      <c r="CR32" s="666" t="s">
        <v>128</v>
      </c>
      <c r="CS32" s="667"/>
      <c r="CT32" s="667"/>
      <c r="CU32" s="667"/>
      <c r="CV32" s="667"/>
      <c r="CW32" s="667"/>
      <c r="CX32" s="667"/>
      <c r="CY32" s="668"/>
      <c r="CZ32" s="671" t="s">
        <v>128</v>
      </c>
      <c r="DA32" s="706"/>
      <c r="DB32" s="706"/>
      <c r="DC32" s="709"/>
      <c r="DD32" s="675" t="s">
        <v>128</v>
      </c>
      <c r="DE32" s="667"/>
      <c r="DF32" s="667"/>
      <c r="DG32" s="667"/>
      <c r="DH32" s="667"/>
      <c r="DI32" s="667"/>
      <c r="DJ32" s="667"/>
      <c r="DK32" s="668"/>
      <c r="DL32" s="675" t="s">
        <v>128</v>
      </c>
      <c r="DM32" s="667"/>
      <c r="DN32" s="667"/>
      <c r="DO32" s="667"/>
      <c r="DP32" s="667"/>
      <c r="DQ32" s="667"/>
      <c r="DR32" s="667"/>
      <c r="DS32" s="667"/>
      <c r="DT32" s="667"/>
      <c r="DU32" s="667"/>
      <c r="DV32" s="668"/>
      <c r="DW32" s="671" t="s">
        <v>128</v>
      </c>
      <c r="DX32" s="706"/>
      <c r="DY32" s="706"/>
      <c r="DZ32" s="706"/>
      <c r="EA32" s="706"/>
      <c r="EB32" s="706"/>
      <c r="EC32" s="707"/>
    </row>
    <row r="33" spans="2:133" ht="11.25" customHeight="1" x14ac:dyDescent="0.15">
      <c r="B33" s="691" t="s">
        <v>317</v>
      </c>
      <c r="C33" s="692"/>
      <c r="D33" s="692"/>
      <c r="E33" s="692"/>
      <c r="F33" s="692"/>
      <c r="G33" s="692"/>
      <c r="H33" s="692"/>
      <c r="I33" s="692"/>
      <c r="J33" s="692"/>
      <c r="K33" s="692"/>
      <c r="L33" s="692"/>
      <c r="M33" s="692"/>
      <c r="N33" s="692"/>
      <c r="O33" s="692"/>
      <c r="P33" s="692"/>
      <c r="Q33" s="693"/>
      <c r="R33" s="666">
        <v>18455</v>
      </c>
      <c r="S33" s="667"/>
      <c r="T33" s="667"/>
      <c r="U33" s="667"/>
      <c r="V33" s="667"/>
      <c r="W33" s="667"/>
      <c r="X33" s="667"/>
      <c r="Y33" s="668"/>
      <c r="Z33" s="669">
        <v>0.2</v>
      </c>
      <c r="AA33" s="669"/>
      <c r="AB33" s="669"/>
      <c r="AC33" s="669"/>
      <c r="AD33" s="670">
        <v>18455</v>
      </c>
      <c r="AE33" s="670"/>
      <c r="AF33" s="670"/>
      <c r="AG33" s="670"/>
      <c r="AH33" s="670"/>
      <c r="AI33" s="670"/>
      <c r="AJ33" s="670"/>
      <c r="AK33" s="670"/>
      <c r="AL33" s="671">
        <v>0.4</v>
      </c>
      <c r="AM33" s="672"/>
      <c r="AN33" s="672"/>
      <c r="AO33" s="673"/>
      <c r="AP33" s="725"/>
      <c r="AQ33" s="726"/>
      <c r="AR33" s="726"/>
      <c r="AS33" s="726"/>
      <c r="AT33" s="729"/>
      <c r="AU33" s="361"/>
      <c r="AV33" s="361"/>
      <c r="AW33" s="361"/>
      <c r="AX33" s="710" t="s">
        <v>318</v>
      </c>
      <c r="AY33" s="711"/>
      <c r="AZ33" s="711"/>
      <c r="BA33" s="711"/>
      <c r="BB33" s="711"/>
      <c r="BC33" s="711"/>
      <c r="BD33" s="711"/>
      <c r="BE33" s="711"/>
      <c r="BF33" s="712"/>
      <c r="BG33" s="736">
        <v>99.7</v>
      </c>
      <c r="BH33" s="737"/>
      <c r="BI33" s="737"/>
      <c r="BJ33" s="737"/>
      <c r="BK33" s="737"/>
      <c r="BL33" s="737"/>
      <c r="BM33" s="738">
        <v>95.4</v>
      </c>
      <c r="BN33" s="737"/>
      <c r="BO33" s="737"/>
      <c r="BP33" s="737"/>
      <c r="BQ33" s="739"/>
      <c r="BR33" s="736">
        <v>90.2</v>
      </c>
      <c r="BS33" s="737"/>
      <c r="BT33" s="737"/>
      <c r="BU33" s="737"/>
      <c r="BV33" s="737"/>
      <c r="BW33" s="737"/>
      <c r="BX33" s="738">
        <v>88.8</v>
      </c>
      <c r="BY33" s="737"/>
      <c r="BZ33" s="737"/>
      <c r="CA33" s="737"/>
      <c r="CB33" s="739"/>
      <c r="CD33" s="681" t="s">
        <v>319</v>
      </c>
      <c r="CE33" s="682"/>
      <c r="CF33" s="682"/>
      <c r="CG33" s="682"/>
      <c r="CH33" s="682"/>
      <c r="CI33" s="682"/>
      <c r="CJ33" s="682"/>
      <c r="CK33" s="682"/>
      <c r="CL33" s="682"/>
      <c r="CM33" s="682"/>
      <c r="CN33" s="682"/>
      <c r="CO33" s="682"/>
      <c r="CP33" s="682"/>
      <c r="CQ33" s="683"/>
      <c r="CR33" s="666">
        <v>5194960</v>
      </c>
      <c r="CS33" s="704"/>
      <c r="CT33" s="704"/>
      <c r="CU33" s="704"/>
      <c r="CV33" s="704"/>
      <c r="CW33" s="704"/>
      <c r="CX33" s="704"/>
      <c r="CY33" s="705"/>
      <c r="CZ33" s="671">
        <v>62.7</v>
      </c>
      <c r="DA33" s="706"/>
      <c r="DB33" s="706"/>
      <c r="DC33" s="709"/>
      <c r="DD33" s="675">
        <v>2964954</v>
      </c>
      <c r="DE33" s="704"/>
      <c r="DF33" s="704"/>
      <c r="DG33" s="704"/>
      <c r="DH33" s="704"/>
      <c r="DI33" s="704"/>
      <c r="DJ33" s="704"/>
      <c r="DK33" s="705"/>
      <c r="DL33" s="675">
        <v>2278791</v>
      </c>
      <c r="DM33" s="704"/>
      <c r="DN33" s="704"/>
      <c r="DO33" s="704"/>
      <c r="DP33" s="704"/>
      <c r="DQ33" s="704"/>
      <c r="DR33" s="704"/>
      <c r="DS33" s="704"/>
      <c r="DT33" s="704"/>
      <c r="DU33" s="704"/>
      <c r="DV33" s="705"/>
      <c r="DW33" s="671">
        <v>50.9</v>
      </c>
      <c r="DX33" s="706"/>
      <c r="DY33" s="706"/>
      <c r="DZ33" s="706"/>
      <c r="EA33" s="706"/>
      <c r="EB33" s="706"/>
      <c r="EC33" s="707"/>
    </row>
    <row r="34" spans="2:133" ht="11.25" customHeight="1" x14ac:dyDescent="0.15">
      <c r="B34" s="663" t="s">
        <v>320</v>
      </c>
      <c r="C34" s="664"/>
      <c r="D34" s="664"/>
      <c r="E34" s="664"/>
      <c r="F34" s="664"/>
      <c r="G34" s="664"/>
      <c r="H34" s="664"/>
      <c r="I34" s="664"/>
      <c r="J34" s="664"/>
      <c r="K34" s="664"/>
      <c r="L34" s="664"/>
      <c r="M34" s="664"/>
      <c r="N34" s="664"/>
      <c r="O34" s="664"/>
      <c r="P34" s="664"/>
      <c r="Q34" s="665"/>
      <c r="R34" s="666">
        <v>625154</v>
      </c>
      <c r="S34" s="667"/>
      <c r="T34" s="667"/>
      <c r="U34" s="667"/>
      <c r="V34" s="667"/>
      <c r="W34" s="667"/>
      <c r="X34" s="667"/>
      <c r="Y34" s="668"/>
      <c r="Z34" s="669">
        <v>7.2</v>
      </c>
      <c r="AA34" s="669"/>
      <c r="AB34" s="669"/>
      <c r="AC34" s="669"/>
      <c r="AD34" s="670" t="s">
        <v>128</v>
      </c>
      <c r="AE34" s="670"/>
      <c r="AF34" s="670"/>
      <c r="AG34" s="670"/>
      <c r="AH34" s="670"/>
      <c r="AI34" s="670"/>
      <c r="AJ34" s="670"/>
      <c r="AK34" s="670"/>
      <c r="AL34" s="671" t="s">
        <v>128</v>
      </c>
      <c r="AM34" s="672"/>
      <c r="AN34" s="672"/>
      <c r="AO34" s="673"/>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321</v>
      </c>
      <c r="CE34" s="682"/>
      <c r="CF34" s="682"/>
      <c r="CG34" s="682"/>
      <c r="CH34" s="682"/>
      <c r="CI34" s="682"/>
      <c r="CJ34" s="682"/>
      <c r="CK34" s="682"/>
      <c r="CL34" s="682"/>
      <c r="CM34" s="682"/>
      <c r="CN34" s="682"/>
      <c r="CO34" s="682"/>
      <c r="CP34" s="682"/>
      <c r="CQ34" s="683"/>
      <c r="CR34" s="666">
        <v>1284156</v>
      </c>
      <c r="CS34" s="667"/>
      <c r="CT34" s="667"/>
      <c r="CU34" s="667"/>
      <c r="CV34" s="667"/>
      <c r="CW34" s="667"/>
      <c r="CX34" s="667"/>
      <c r="CY34" s="668"/>
      <c r="CZ34" s="671">
        <v>15.5</v>
      </c>
      <c r="DA34" s="706"/>
      <c r="DB34" s="706"/>
      <c r="DC34" s="709"/>
      <c r="DD34" s="675">
        <v>1028437</v>
      </c>
      <c r="DE34" s="667"/>
      <c r="DF34" s="667"/>
      <c r="DG34" s="667"/>
      <c r="DH34" s="667"/>
      <c r="DI34" s="667"/>
      <c r="DJ34" s="667"/>
      <c r="DK34" s="668"/>
      <c r="DL34" s="675">
        <v>906321</v>
      </c>
      <c r="DM34" s="667"/>
      <c r="DN34" s="667"/>
      <c r="DO34" s="667"/>
      <c r="DP34" s="667"/>
      <c r="DQ34" s="667"/>
      <c r="DR34" s="667"/>
      <c r="DS34" s="667"/>
      <c r="DT34" s="667"/>
      <c r="DU34" s="667"/>
      <c r="DV34" s="668"/>
      <c r="DW34" s="671">
        <v>20.2</v>
      </c>
      <c r="DX34" s="706"/>
      <c r="DY34" s="706"/>
      <c r="DZ34" s="706"/>
      <c r="EA34" s="706"/>
      <c r="EB34" s="706"/>
      <c r="EC34" s="707"/>
    </row>
    <row r="35" spans="2:133" ht="11.25" customHeight="1" x14ac:dyDescent="0.15">
      <c r="B35" s="663" t="s">
        <v>322</v>
      </c>
      <c r="C35" s="664"/>
      <c r="D35" s="664"/>
      <c r="E35" s="664"/>
      <c r="F35" s="664"/>
      <c r="G35" s="664"/>
      <c r="H35" s="664"/>
      <c r="I35" s="664"/>
      <c r="J35" s="664"/>
      <c r="K35" s="664"/>
      <c r="L35" s="664"/>
      <c r="M35" s="664"/>
      <c r="N35" s="664"/>
      <c r="O35" s="664"/>
      <c r="P35" s="664"/>
      <c r="Q35" s="665"/>
      <c r="R35" s="666">
        <v>11147</v>
      </c>
      <c r="S35" s="667"/>
      <c r="T35" s="667"/>
      <c r="U35" s="667"/>
      <c r="V35" s="667"/>
      <c r="W35" s="667"/>
      <c r="X35" s="667"/>
      <c r="Y35" s="668"/>
      <c r="Z35" s="669">
        <v>0.1</v>
      </c>
      <c r="AA35" s="669"/>
      <c r="AB35" s="669"/>
      <c r="AC35" s="669"/>
      <c r="AD35" s="670">
        <v>3917</v>
      </c>
      <c r="AE35" s="670"/>
      <c r="AF35" s="670"/>
      <c r="AG35" s="670"/>
      <c r="AH35" s="670"/>
      <c r="AI35" s="670"/>
      <c r="AJ35" s="670"/>
      <c r="AK35" s="670"/>
      <c r="AL35" s="671">
        <v>0.1</v>
      </c>
      <c r="AM35" s="672"/>
      <c r="AN35" s="672"/>
      <c r="AO35" s="673"/>
      <c r="AP35" s="218"/>
      <c r="AQ35" s="645" t="s">
        <v>323</v>
      </c>
      <c r="AR35" s="646"/>
      <c r="AS35" s="646"/>
      <c r="AT35" s="646"/>
      <c r="AU35" s="646"/>
      <c r="AV35" s="646"/>
      <c r="AW35" s="646"/>
      <c r="AX35" s="646"/>
      <c r="AY35" s="646"/>
      <c r="AZ35" s="646"/>
      <c r="BA35" s="646"/>
      <c r="BB35" s="646"/>
      <c r="BC35" s="646"/>
      <c r="BD35" s="646"/>
      <c r="BE35" s="646"/>
      <c r="BF35" s="647"/>
      <c r="BG35" s="645" t="s">
        <v>324</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325</v>
      </c>
      <c r="CE35" s="682"/>
      <c r="CF35" s="682"/>
      <c r="CG35" s="682"/>
      <c r="CH35" s="682"/>
      <c r="CI35" s="682"/>
      <c r="CJ35" s="682"/>
      <c r="CK35" s="682"/>
      <c r="CL35" s="682"/>
      <c r="CM35" s="682"/>
      <c r="CN35" s="682"/>
      <c r="CO35" s="682"/>
      <c r="CP35" s="682"/>
      <c r="CQ35" s="683"/>
      <c r="CR35" s="666">
        <v>19137</v>
      </c>
      <c r="CS35" s="704"/>
      <c r="CT35" s="704"/>
      <c r="CU35" s="704"/>
      <c r="CV35" s="704"/>
      <c r="CW35" s="704"/>
      <c r="CX35" s="704"/>
      <c r="CY35" s="705"/>
      <c r="CZ35" s="671">
        <v>0.2</v>
      </c>
      <c r="DA35" s="706"/>
      <c r="DB35" s="706"/>
      <c r="DC35" s="709"/>
      <c r="DD35" s="675">
        <v>15645</v>
      </c>
      <c r="DE35" s="704"/>
      <c r="DF35" s="704"/>
      <c r="DG35" s="704"/>
      <c r="DH35" s="704"/>
      <c r="DI35" s="704"/>
      <c r="DJ35" s="704"/>
      <c r="DK35" s="705"/>
      <c r="DL35" s="675">
        <v>15645</v>
      </c>
      <c r="DM35" s="704"/>
      <c r="DN35" s="704"/>
      <c r="DO35" s="704"/>
      <c r="DP35" s="704"/>
      <c r="DQ35" s="704"/>
      <c r="DR35" s="704"/>
      <c r="DS35" s="704"/>
      <c r="DT35" s="704"/>
      <c r="DU35" s="704"/>
      <c r="DV35" s="705"/>
      <c r="DW35" s="671">
        <v>0.3</v>
      </c>
      <c r="DX35" s="706"/>
      <c r="DY35" s="706"/>
      <c r="DZ35" s="706"/>
      <c r="EA35" s="706"/>
      <c r="EB35" s="706"/>
      <c r="EC35" s="707"/>
    </row>
    <row r="36" spans="2:133" ht="11.25" customHeight="1" x14ac:dyDescent="0.15">
      <c r="B36" s="663" t="s">
        <v>326</v>
      </c>
      <c r="C36" s="664"/>
      <c r="D36" s="664"/>
      <c r="E36" s="664"/>
      <c r="F36" s="664"/>
      <c r="G36" s="664"/>
      <c r="H36" s="664"/>
      <c r="I36" s="664"/>
      <c r="J36" s="664"/>
      <c r="K36" s="664"/>
      <c r="L36" s="664"/>
      <c r="M36" s="664"/>
      <c r="N36" s="664"/>
      <c r="O36" s="664"/>
      <c r="P36" s="664"/>
      <c r="Q36" s="665"/>
      <c r="R36" s="666">
        <v>53817</v>
      </c>
      <c r="S36" s="667"/>
      <c r="T36" s="667"/>
      <c r="U36" s="667"/>
      <c r="V36" s="667"/>
      <c r="W36" s="667"/>
      <c r="X36" s="667"/>
      <c r="Y36" s="668"/>
      <c r="Z36" s="669">
        <v>0.6</v>
      </c>
      <c r="AA36" s="669"/>
      <c r="AB36" s="669"/>
      <c r="AC36" s="669"/>
      <c r="AD36" s="670" t="s">
        <v>128</v>
      </c>
      <c r="AE36" s="670"/>
      <c r="AF36" s="670"/>
      <c r="AG36" s="670"/>
      <c r="AH36" s="670"/>
      <c r="AI36" s="670"/>
      <c r="AJ36" s="670"/>
      <c r="AK36" s="670"/>
      <c r="AL36" s="671" t="s">
        <v>128</v>
      </c>
      <c r="AM36" s="672"/>
      <c r="AN36" s="672"/>
      <c r="AO36" s="673"/>
      <c r="AP36" s="218"/>
      <c r="AQ36" s="740" t="s">
        <v>327</v>
      </c>
      <c r="AR36" s="741"/>
      <c r="AS36" s="741"/>
      <c r="AT36" s="741"/>
      <c r="AU36" s="741"/>
      <c r="AV36" s="741"/>
      <c r="AW36" s="741"/>
      <c r="AX36" s="741"/>
      <c r="AY36" s="742"/>
      <c r="AZ36" s="655">
        <v>1102299</v>
      </c>
      <c r="BA36" s="656"/>
      <c r="BB36" s="656"/>
      <c r="BC36" s="656"/>
      <c r="BD36" s="656"/>
      <c r="BE36" s="656"/>
      <c r="BF36" s="743"/>
      <c r="BG36" s="677" t="s">
        <v>328</v>
      </c>
      <c r="BH36" s="678"/>
      <c r="BI36" s="678"/>
      <c r="BJ36" s="678"/>
      <c r="BK36" s="678"/>
      <c r="BL36" s="678"/>
      <c r="BM36" s="678"/>
      <c r="BN36" s="678"/>
      <c r="BO36" s="678"/>
      <c r="BP36" s="678"/>
      <c r="BQ36" s="678"/>
      <c r="BR36" s="678"/>
      <c r="BS36" s="678"/>
      <c r="BT36" s="678"/>
      <c r="BU36" s="679"/>
      <c r="BV36" s="655">
        <v>65659</v>
      </c>
      <c r="BW36" s="656"/>
      <c r="BX36" s="656"/>
      <c r="BY36" s="656"/>
      <c r="BZ36" s="656"/>
      <c r="CA36" s="656"/>
      <c r="CB36" s="743"/>
      <c r="CD36" s="681" t="s">
        <v>329</v>
      </c>
      <c r="CE36" s="682"/>
      <c r="CF36" s="682"/>
      <c r="CG36" s="682"/>
      <c r="CH36" s="682"/>
      <c r="CI36" s="682"/>
      <c r="CJ36" s="682"/>
      <c r="CK36" s="682"/>
      <c r="CL36" s="682"/>
      <c r="CM36" s="682"/>
      <c r="CN36" s="682"/>
      <c r="CO36" s="682"/>
      <c r="CP36" s="682"/>
      <c r="CQ36" s="683"/>
      <c r="CR36" s="666">
        <v>2243350</v>
      </c>
      <c r="CS36" s="667"/>
      <c r="CT36" s="667"/>
      <c r="CU36" s="667"/>
      <c r="CV36" s="667"/>
      <c r="CW36" s="667"/>
      <c r="CX36" s="667"/>
      <c r="CY36" s="668"/>
      <c r="CZ36" s="671">
        <v>27.1</v>
      </c>
      <c r="DA36" s="706"/>
      <c r="DB36" s="706"/>
      <c r="DC36" s="709"/>
      <c r="DD36" s="675">
        <v>517319</v>
      </c>
      <c r="DE36" s="667"/>
      <c r="DF36" s="667"/>
      <c r="DG36" s="667"/>
      <c r="DH36" s="667"/>
      <c r="DI36" s="667"/>
      <c r="DJ36" s="667"/>
      <c r="DK36" s="668"/>
      <c r="DL36" s="675">
        <v>502429</v>
      </c>
      <c r="DM36" s="667"/>
      <c r="DN36" s="667"/>
      <c r="DO36" s="667"/>
      <c r="DP36" s="667"/>
      <c r="DQ36" s="667"/>
      <c r="DR36" s="667"/>
      <c r="DS36" s="667"/>
      <c r="DT36" s="667"/>
      <c r="DU36" s="667"/>
      <c r="DV36" s="668"/>
      <c r="DW36" s="671">
        <v>11.2</v>
      </c>
      <c r="DX36" s="706"/>
      <c r="DY36" s="706"/>
      <c r="DZ36" s="706"/>
      <c r="EA36" s="706"/>
      <c r="EB36" s="706"/>
      <c r="EC36" s="707"/>
    </row>
    <row r="37" spans="2:133" ht="11.25" customHeight="1" x14ac:dyDescent="0.15">
      <c r="B37" s="663" t="s">
        <v>330</v>
      </c>
      <c r="C37" s="664"/>
      <c r="D37" s="664"/>
      <c r="E37" s="664"/>
      <c r="F37" s="664"/>
      <c r="G37" s="664"/>
      <c r="H37" s="664"/>
      <c r="I37" s="664"/>
      <c r="J37" s="664"/>
      <c r="K37" s="664"/>
      <c r="L37" s="664"/>
      <c r="M37" s="664"/>
      <c r="N37" s="664"/>
      <c r="O37" s="664"/>
      <c r="P37" s="664"/>
      <c r="Q37" s="665"/>
      <c r="R37" s="666">
        <v>1331249</v>
      </c>
      <c r="S37" s="667"/>
      <c r="T37" s="667"/>
      <c r="U37" s="667"/>
      <c r="V37" s="667"/>
      <c r="W37" s="667"/>
      <c r="X37" s="667"/>
      <c r="Y37" s="668"/>
      <c r="Z37" s="669">
        <v>15.3</v>
      </c>
      <c r="AA37" s="669"/>
      <c r="AB37" s="669"/>
      <c r="AC37" s="669"/>
      <c r="AD37" s="670" t="s">
        <v>128</v>
      </c>
      <c r="AE37" s="670"/>
      <c r="AF37" s="670"/>
      <c r="AG37" s="670"/>
      <c r="AH37" s="670"/>
      <c r="AI37" s="670"/>
      <c r="AJ37" s="670"/>
      <c r="AK37" s="670"/>
      <c r="AL37" s="671" t="s">
        <v>128</v>
      </c>
      <c r="AM37" s="672"/>
      <c r="AN37" s="672"/>
      <c r="AO37" s="673"/>
      <c r="AQ37" s="744" t="s">
        <v>331</v>
      </c>
      <c r="AR37" s="745"/>
      <c r="AS37" s="745"/>
      <c r="AT37" s="745"/>
      <c r="AU37" s="745"/>
      <c r="AV37" s="745"/>
      <c r="AW37" s="745"/>
      <c r="AX37" s="745"/>
      <c r="AY37" s="746"/>
      <c r="AZ37" s="666">
        <v>398732</v>
      </c>
      <c r="BA37" s="667"/>
      <c r="BB37" s="667"/>
      <c r="BC37" s="667"/>
      <c r="BD37" s="704"/>
      <c r="BE37" s="704"/>
      <c r="BF37" s="735"/>
      <c r="BG37" s="681" t="s">
        <v>332</v>
      </c>
      <c r="BH37" s="682"/>
      <c r="BI37" s="682"/>
      <c r="BJ37" s="682"/>
      <c r="BK37" s="682"/>
      <c r="BL37" s="682"/>
      <c r="BM37" s="682"/>
      <c r="BN37" s="682"/>
      <c r="BO37" s="682"/>
      <c r="BP37" s="682"/>
      <c r="BQ37" s="682"/>
      <c r="BR37" s="682"/>
      <c r="BS37" s="682"/>
      <c r="BT37" s="682"/>
      <c r="BU37" s="683"/>
      <c r="BV37" s="666">
        <v>45538</v>
      </c>
      <c r="BW37" s="667"/>
      <c r="BX37" s="667"/>
      <c r="BY37" s="667"/>
      <c r="BZ37" s="667"/>
      <c r="CA37" s="667"/>
      <c r="CB37" s="676"/>
      <c r="CD37" s="681" t="s">
        <v>333</v>
      </c>
      <c r="CE37" s="682"/>
      <c r="CF37" s="682"/>
      <c r="CG37" s="682"/>
      <c r="CH37" s="682"/>
      <c r="CI37" s="682"/>
      <c r="CJ37" s="682"/>
      <c r="CK37" s="682"/>
      <c r="CL37" s="682"/>
      <c r="CM37" s="682"/>
      <c r="CN37" s="682"/>
      <c r="CO37" s="682"/>
      <c r="CP37" s="682"/>
      <c r="CQ37" s="683"/>
      <c r="CR37" s="666">
        <v>382308</v>
      </c>
      <c r="CS37" s="704"/>
      <c r="CT37" s="704"/>
      <c r="CU37" s="704"/>
      <c r="CV37" s="704"/>
      <c r="CW37" s="704"/>
      <c r="CX37" s="704"/>
      <c r="CY37" s="705"/>
      <c r="CZ37" s="671">
        <v>4.5999999999999996</v>
      </c>
      <c r="DA37" s="706"/>
      <c r="DB37" s="706"/>
      <c r="DC37" s="709"/>
      <c r="DD37" s="675">
        <v>361925</v>
      </c>
      <c r="DE37" s="704"/>
      <c r="DF37" s="704"/>
      <c r="DG37" s="704"/>
      <c r="DH37" s="704"/>
      <c r="DI37" s="704"/>
      <c r="DJ37" s="704"/>
      <c r="DK37" s="705"/>
      <c r="DL37" s="675">
        <v>361396</v>
      </c>
      <c r="DM37" s="704"/>
      <c r="DN37" s="704"/>
      <c r="DO37" s="704"/>
      <c r="DP37" s="704"/>
      <c r="DQ37" s="704"/>
      <c r="DR37" s="704"/>
      <c r="DS37" s="704"/>
      <c r="DT37" s="704"/>
      <c r="DU37" s="704"/>
      <c r="DV37" s="705"/>
      <c r="DW37" s="671">
        <v>8.1</v>
      </c>
      <c r="DX37" s="706"/>
      <c r="DY37" s="706"/>
      <c r="DZ37" s="706"/>
      <c r="EA37" s="706"/>
      <c r="EB37" s="706"/>
      <c r="EC37" s="707"/>
    </row>
    <row r="38" spans="2:133" ht="11.25" customHeight="1" x14ac:dyDescent="0.15">
      <c r="B38" s="663" t="s">
        <v>334</v>
      </c>
      <c r="C38" s="664"/>
      <c r="D38" s="664"/>
      <c r="E38" s="664"/>
      <c r="F38" s="664"/>
      <c r="G38" s="664"/>
      <c r="H38" s="664"/>
      <c r="I38" s="664"/>
      <c r="J38" s="664"/>
      <c r="K38" s="664"/>
      <c r="L38" s="664"/>
      <c r="M38" s="664"/>
      <c r="N38" s="664"/>
      <c r="O38" s="664"/>
      <c r="P38" s="664"/>
      <c r="Q38" s="665"/>
      <c r="R38" s="666">
        <v>486051</v>
      </c>
      <c r="S38" s="667"/>
      <c r="T38" s="667"/>
      <c r="U38" s="667"/>
      <c r="V38" s="667"/>
      <c r="W38" s="667"/>
      <c r="X38" s="667"/>
      <c r="Y38" s="668"/>
      <c r="Z38" s="669">
        <v>5.6</v>
      </c>
      <c r="AA38" s="669"/>
      <c r="AB38" s="669"/>
      <c r="AC38" s="669"/>
      <c r="AD38" s="670" t="s">
        <v>128</v>
      </c>
      <c r="AE38" s="670"/>
      <c r="AF38" s="670"/>
      <c r="AG38" s="670"/>
      <c r="AH38" s="670"/>
      <c r="AI38" s="670"/>
      <c r="AJ38" s="670"/>
      <c r="AK38" s="670"/>
      <c r="AL38" s="671" t="s">
        <v>128</v>
      </c>
      <c r="AM38" s="672"/>
      <c r="AN38" s="672"/>
      <c r="AO38" s="673"/>
      <c r="AQ38" s="744" t="s">
        <v>335</v>
      </c>
      <c r="AR38" s="745"/>
      <c r="AS38" s="745"/>
      <c r="AT38" s="745"/>
      <c r="AU38" s="745"/>
      <c r="AV38" s="745"/>
      <c r="AW38" s="745"/>
      <c r="AX38" s="745"/>
      <c r="AY38" s="746"/>
      <c r="AZ38" s="666">
        <v>2370</v>
      </c>
      <c r="BA38" s="667"/>
      <c r="BB38" s="667"/>
      <c r="BC38" s="667"/>
      <c r="BD38" s="704"/>
      <c r="BE38" s="704"/>
      <c r="BF38" s="735"/>
      <c r="BG38" s="681" t="s">
        <v>336</v>
      </c>
      <c r="BH38" s="682"/>
      <c r="BI38" s="682"/>
      <c r="BJ38" s="682"/>
      <c r="BK38" s="682"/>
      <c r="BL38" s="682"/>
      <c r="BM38" s="682"/>
      <c r="BN38" s="682"/>
      <c r="BO38" s="682"/>
      <c r="BP38" s="682"/>
      <c r="BQ38" s="682"/>
      <c r="BR38" s="682"/>
      <c r="BS38" s="682"/>
      <c r="BT38" s="682"/>
      <c r="BU38" s="683"/>
      <c r="BV38" s="666">
        <v>1971</v>
      </c>
      <c r="BW38" s="667"/>
      <c r="BX38" s="667"/>
      <c r="BY38" s="667"/>
      <c r="BZ38" s="667"/>
      <c r="CA38" s="667"/>
      <c r="CB38" s="676"/>
      <c r="CD38" s="681" t="s">
        <v>337</v>
      </c>
      <c r="CE38" s="682"/>
      <c r="CF38" s="682"/>
      <c r="CG38" s="682"/>
      <c r="CH38" s="682"/>
      <c r="CI38" s="682"/>
      <c r="CJ38" s="682"/>
      <c r="CK38" s="682"/>
      <c r="CL38" s="682"/>
      <c r="CM38" s="682"/>
      <c r="CN38" s="682"/>
      <c r="CO38" s="682"/>
      <c r="CP38" s="682"/>
      <c r="CQ38" s="683"/>
      <c r="CR38" s="666">
        <v>1099929</v>
      </c>
      <c r="CS38" s="667"/>
      <c r="CT38" s="667"/>
      <c r="CU38" s="667"/>
      <c r="CV38" s="667"/>
      <c r="CW38" s="667"/>
      <c r="CX38" s="667"/>
      <c r="CY38" s="668"/>
      <c r="CZ38" s="671">
        <v>13.3</v>
      </c>
      <c r="DA38" s="706"/>
      <c r="DB38" s="706"/>
      <c r="DC38" s="709"/>
      <c r="DD38" s="675">
        <v>1000936</v>
      </c>
      <c r="DE38" s="667"/>
      <c r="DF38" s="667"/>
      <c r="DG38" s="667"/>
      <c r="DH38" s="667"/>
      <c r="DI38" s="667"/>
      <c r="DJ38" s="667"/>
      <c r="DK38" s="668"/>
      <c r="DL38" s="675">
        <v>854396</v>
      </c>
      <c r="DM38" s="667"/>
      <c r="DN38" s="667"/>
      <c r="DO38" s="667"/>
      <c r="DP38" s="667"/>
      <c r="DQ38" s="667"/>
      <c r="DR38" s="667"/>
      <c r="DS38" s="667"/>
      <c r="DT38" s="667"/>
      <c r="DU38" s="667"/>
      <c r="DV38" s="668"/>
      <c r="DW38" s="671">
        <v>19.100000000000001</v>
      </c>
      <c r="DX38" s="706"/>
      <c r="DY38" s="706"/>
      <c r="DZ38" s="706"/>
      <c r="EA38" s="706"/>
      <c r="EB38" s="706"/>
      <c r="EC38" s="707"/>
    </row>
    <row r="39" spans="2:133" ht="11.25" customHeight="1" x14ac:dyDescent="0.15">
      <c r="B39" s="663" t="s">
        <v>338</v>
      </c>
      <c r="C39" s="664"/>
      <c r="D39" s="664"/>
      <c r="E39" s="664"/>
      <c r="F39" s="664"/>
      <c r="G39" s="664"/>
      <c r="H39" s="664"/>
      <c r="I39" s="664"/>
      <c r="J39" s="664"/>
      <c r="K39" s="664"/>
      <c r="L39" s="664"/>
      <c r="M39" s="664"/>
      <c r="N39" s="664"/>
      <c r="O39" s="664"/>
      <c r="P39" s="664"/>
      <c r="Q39" s="665"/>
      <c r="R39" s="666">
        <v>217790</v>
      </c>
      <c r="S39" s="667"/>
      <c r="T39" s="667"/>
      <c r="U39" s="667"/>
      <c r="V39" s="667"/>
      <c r="W39" s="667"/>
      <c r="X39" s="667"/>
      <c r="Y39" s="668"/>
      <c r="Z39" s="669">
        <v>2.5</v>
      </c>
      <c r="AA39" s="669"/>
      <c r="AB39" s="669"/>
      <c r="AC39" s="669"/>
      <c r="AD39" s="670">
        <v>8191</v>
      </c>
      <c r="AE39" s="670"/>
      <c r="AF39" s="670"/>
      <c r="AG39" s="670"/>
      <c r="AH39" s="670"/>
      <c r="AI39" s="670"/>
      <c r="AJ39" s="670"/>
      <c r="AK39" s="670"/>
      <c r="AL39" s="671">
        <v>0.2</v>
      </c>
      <c r="AM39" s="672"/>
      <c r="AN39" s="672"/>
      <c r="AO39" s="673"/>
      <c r="AQ39" s="744" t="s">
        <v>339</v>
      </c>
      <c r="AR39" s="745"/>
      <c r="AS39" s="745"/>
      <c r="AT39" s="745"/>
      <c r="AU39" s="745"/>
      <c r="AV39" s="745"/>
      <c r="AW39" s="745"/>
      <c r="AX39" s="745"/>
      <c r="AY39" s="746"/>
      <c r="AZ39" s="666" t="s">
        <v>128</v>
      </c>
      <c r="BA39" s="667"/>
      <c r="BB39" s="667"/>
      <c r="BC39" s="667"/>
      <c r="BD39" s="704"/>
      <c r="BE39" s="704"/>
      <c r="BF39" s="735"/>
      <c r="BG39" s="681" t="s">
        <v>340</v>
      </c>
      <c r="BH39" s="682"/>
      <c r="BI39" s="682"/>
      <c r="BJ39" s="682"/>
      <c r="BK39" s="682"/>
      <c r="BL39" s="682"/>
      <c r="BM39" s="682"/>
      <c r="BN39" s="682"/>
      <c r="BO39" s="682"/>
      <c r="BP39" s="682"/>
      <c r="BQ39" s="682"/>
      <c r="BR39" s="682"/>
      <c r="BS39" s="682"/>
      <c r="BT39" s="682"/>
      <c r="BU39" s="683"/>
      <c r="BV39" s="666">
        <v>2986</v>
      </c>
      <c r="BW39" s="667"/>
      <c r="BX39" s="667"/>
      <c r="BY39" s="667"/>
      <c r="BZ39" s="667"/>
      <c r="CA39" s="667"/>
      <c r="CB39" s="676"/>
      <c r="CD39" s="681" t="s">
        <v>341</v>
      </c>
      <c r="CE39" s="682"/>
      <c r="CF39" s="682"/>
      <c r="CG39" s="682"/>
      <c r="CH39" s="682"/>
      <c r="CI39" s="682"/>
      <c r="CJ39" s="682"/>
      <c r="CK39" s="682"/>
      <c r="CL39" s="682"/>
      <c r="CM39" s="682"/>
      <c r="CN39" s="682"/>
      <c r="CO39" s="682"/>
      <c r="CP39" s="682"/>
      <c r="CQ39" s="683"/>
      <c r="CR39" s="666">
        <v>473388</v>
      </c>
      <c r="CS39" s="704"/>
      <c r="CT39" s="704"/>
      <c r="CU39" s="704"/>
      <c r="CV39" s="704"/>
      <c r="CW39" s="704"/>
      <c r="CX39" s="704"/>
      <c r="CY39" s="705"/>
      <c r="CZ39" s="671">
        <v>5.7</v>
      </c>
      <c r="DA39" s="706"/>
      <c r="DB39" s="706"/>
      <c r="DC39" s="709"/>
      <c r="DD39" s="675">
        <v>402617</v>
      </c>
      <c r="DE39" s="704"/>
      <c r="DF39" s="704"/>
      <c r="DG39" s="704"/>
      <c r="DH39" s="704"/>
      <c r="DI39" s="704"/>
      <c r="DJ39" s="704"/>
      <c r="DK39" s="705"/>
      <c r="DL39" s="675" t="s">
        <v>128</v>
      </c>
      <c r="DM39" s="704"/>
      <c r="DN39" s="704"/>
      <c r="DO39" s="704"/>
      <c r="DP39" s="704"/>
      <c r="DQ39" s="704"/>
      <c r="DR39" s="704"/>
      <c r="DS39" s="704"/>
      <c r="DT39" s="704"/>
      <c r="DU39" s="704"/>
      <c r="DV39" s="705"/>
      <c r="DW39" s="671" t="s">
        <v>128</v>
      </c>
      <c r="DX39" s="706"/>
      <c r="DY39" s="706"/>
      <c r="DZ39" s="706"/>
      <c r="EA39" s="706"/>
      <c r="EB39" s="706"/>
      <c r="EC39" s="707"/>
    </row>
    <row r="40" spans="2:133" ht="11.25" customHeight="1" x14ac:dyDescent="0.15">
      <c r="B40" s="663" t="s">
        <v>342</v>
      </c>
      <c r="C40" s="664"/>
      <c r="D40" s="664"/>
      <c r="E40" s="664"/>
      <c r="F40" s="664"/>
      <c r="G40" s="664"/>
      <c r="H40" s="664"/>
      <c r="I40" s="664"/>
      <c r="J40" s="664"/>
      <c r="K40" s="664"/>
      <c r="L40" s="664"/>
      <c r="M40" s="664"/>
      <c r="N40" s="664"/>
      <c r="O40" s="664"/>
      <c r="P40" s="664"/>
      <c r="Q40" s="665"/>
      <c r="R40" s="666">
        <v>280770</v>
      </c>
      <c r="S40" s="667"/>
      <c r="T40" s="667"/>
      <c r="U40" s="667"/>
      <c r="V40" s="667"/>
      <c r="W40" s="667"/>
      <c r="X40" s="667"/>
      <c r="Y40" s="668"/>
      <c r="Z40" s="669">
        <v>3.2</v>
      </c>
      <c r="AA40" s="669"/>
      <c r="AB40" s="669"/>
      <c r="AC40" s="669"/>
      <c r="AD40" s="670" t="s">
        <v>128</v>
      </c>
      <c r="AE40" s="670"/>
      <c r="AF40" s="670"/>
      <c r="AG40" s="670"/>
      <c r="AH40" s="670"/>
      <c r="AI40" s="670"/>
      <c r="AJ40" s="670"/>
      <c r="AK40" s="670"/>
      <c r="AL40" s="671" t="s">
        <v>128</v>
      </c>
      <c r="AM40" s="672"/>
      <c r="AN40" s="672"/>
      <c r="AO40" s="673"/>
      <c r="AQ40" s="744" t="s">
        <v>343</v>
      </c>
      <c r="AR40" s="745"/>
      <c r="AS40" s="745"/>
      <c r="AT40" s="745"/>
      <c r="AU40" s="745"/>
      <c r="AV40" s="745"/>
      <c r="AW40" s="745"/>
      <c r="AX40" s="745"/>
      <c r="AY40" s="746"/>
      <c r="AZ40" s="666" t="s">
        <v>128</v>
      </c>
      <c r="BA40" s="667"/>
      <c r="BB40" s="667"/>
      <c r="BC40" s="667"/>
      <c r="BD40" s="704"/>
      <c r="BE40" s="704"/>
      <c r="BF40" s="735"/>
      <c r="BG40" s="747" t="s">
        <v>344</v>
      </c>
      <c r="BH40" s="748"/>
      <c r="BI40" s="748"/>
      <c r="BJ40" s="748"/>
      <c r="BK40" s="748"/>
      <c r="BL40" s="365"/>
      <c r="BM40" s="682" t="s">
        <v>345</v>
      </c>
      <c r="BN40" s="682"/>
      <c r="BO40" s="682"/>
      <c r="BP40" s="682"/>
      <c r="BQ40" s="682"/>
      <c r="BR40" s="682"/>
      <c r="BS40" s="682"/>
      <c r="BT40" s="682"/>
      <c r="BU40" s="683"/>
      <c r="BV40" s="666">
        <v>72</v>
      </c>
      <c r="BW40" s="667"/>
      <c r="BX40" s="667"/>
      <c r="BY40" s="667"/>
      <c r="BZ40" s="667"/>
      <c r="CA40" s="667"/>
      <c r="CB40" s="676"/>
      <c r="CD40" s="681" t="s">
        <v>346</v>
      </c>
      <c r="CE40" s="682"/>
      <c r="CF40" s="682"/>
      <c r="CG40" s="682"/>
      <c r="CH40" s="682"/>
      <c r="CI40" s="682"/>
      <c r="CJ40" s="682"/>
      <c r="CK40" s="682"/>
      <c r="CL40" s="682"/>
      <c r="CM40" s="682"/>
      <c r="CN40" s="682"/>
      <c r="CO40" s="682"/>
      <c r="CP40" s="682"/>
      <c r="CQ40" s="683"/>
      <c r="CR40" s="666">
        <v>75000</v>
      </c>
      <c r="CS40" s="667"/>
      <c r="CT40" s="667"/>
      <c r="CU40" s="667"/>
      <c r="CV40" s="667"/>
      <c r="CW40" s="667"/>
      <c r="CX40" s="667"/>
      <c r="CY40" s="668"/>
      <c r="CZ40" s="671">
        <v>0.9</v>
      </c>
      <c r="DA40" s="706"/>
      <c r="DB40" s="706"/>
      <c r="DC40" s="709"/>
      <c r="DD40" s="675" t="s">
        <v>128</v>
      </c>
      <c r="DE40" s="667"/>
      <c r="DF40" s="667"/>
      <c r="DG40" s="667"/>
      <c r="DH40" s="667"/>
      <c r="DI40" s="667"/>
      <c r="DJ40" s="667"/>
      <c r="DK40" s="668"/>
      <c r="DL40" s="675" t="s">
        <v>128</v>
      </c>
      <c r="DM40" s="667"/>
      <c r="DN40" s="667"/>
      <c r="DO40" s="667"/>
      <c r="DP40" s="667"/>
      <c r="DQ40" s="667"/>
      <c r="DR40" s="667"/>
      <c r="DS40" s="667"/>
      <c r="DT40" s="667"/>
      <c r="DU40" s="667"/>
      <c r="DV40" s="668"/>
      <c r="DW40" s="671" t="s">
        <v>128</v>
      </c>
      <c r="DX40" s="706"/>
      <c r="DY40" s="706"/>
      <c r="DZ40" s="706"/>
      <c r="EA40" s="706"/>
      <c r="EB40" s="706"/>
      <c r="EC40" s="707"/>
    </row>
    <row r="41" spans="2:133" ht="11.25" customHeight="1" x14ac:dyDescent="0.15">
      <c r="B41" s="663" t="s">
        <v>347</v>
      </c>
      <c r="C41" s="664"/>
      <c r="D41" s="664"/>
      <c r="E41" s="664"/>
      <c r="F41" s="664"/>
      <c r="G41" s="664"/>
      <c r="H41" s="664"/>
      <c r="I41" s="664"/>
      <c r="J41" s="664"/>
      <c r="K41" s="664"/>
      <c r="L41" s="664"/>
      <c r="M41" s="664"/>
      <c r="N41" s="664"/>
      <c r="O41" s="664"/>
      <c r="P41" s="664"/>
      <c r="Q41" s="665"/>
      <c r="R41" s="666" t="s">
        <v>128</v>
      </c>
      <c r="S41" s="667"/>
      <c r="T41" s="667"/>
      <c r="U41" s="667"/>
      <c r="V41" s="667"/>
      <c r="W41" s="667"/>
      <c r="X41" s="667"/>
      <c r="Y41" s="668"/>
      <c r="Z41" s="669" t="s">
        <v>128</v>
      </c>
      <c r="AA41" s="669"/>
      <c r="AB41" s="669"/>
      <c r="AC41" s="669"/>
      <c r="AD41" s="670" t="s">
        <v>128</v>
      </c>
      <c r="AE41" s="670"/>
      <c r="AF41" s="670"/>
      <c r="AG41" s="670"/>
      <c r="AH41" s="670"/>
      <c r="AI41" s="670"/>
      <c r="AJ41" s="670"/>
      <c r="AK41" s="670"/>
      <c r="AL41" s="671" t="s">
        <v>128</v>
      </c>
      <c r="AM41" s="672"/>
      <c r="AN41" s="672"/>
      <c r="AO41" s="673"/>
      <c r="AQ41" s="744" t="s">
        <v>348</v>
      </c>
      <c r="AR41" s="745"/>
      <c r="AS41" s="745"/>
      <c r="AT41" s="745"/>
      <c r="AU41" s="745"/>
      <c r="AV41" s="745"/>
      <c r="AW41" s="745"/>
      <c r="AX41" s="745"/>
      <c r="AY41" s="746"/>
      <c r="AZ41" s="666">
        <v>124647</v>
      </c>
      <c r="BA41" s="667"/>
      <c r="BB41" s="667"/>
      <c r="BC41" s="667"/>
      <c r="BD41" s="704"/>
      <c r="BE41" s="704"/>
      <c r="BF41" s="735"/>
      <c r="BG41" s="747"/>
      <c r="BH41" s="748"/>
      <c r="BI41" s="748"/>
      <c r="BJ41" s="748"/>
      <c r="BK41" s="748"/>
      <c r="BL41" s="365"/>
      <c r="BM41" s="682" t="s">
        <v>349</v>
      </c>
      <c r="BN41" s="682"/>
      <c r="BO41" s="682"/>
      <c r="BP41" s="682"/>
      <c r="BQ41" s="682"/>
      <c r="BR41" s="682"/>
      <c r="BS41" s="682"/>
      <c r="BT41" s="682"/>
      <c r="BU41" s="683"/>
      <c r="BV41" s="666">
        <v>2</v>
      </c>
      <c r="BW41" s="667"/>
      <c r="BX41" s="667"/>
      <c r="BY41" s="667"/>
      <c r="BZ41" s="667"/>
      <c r="CA41" s="667"/>
      <c r="CB41" s="676"/>
      <c r="CD41" s="681" t="s">
        <v>350</v>
      </c>
      <c r="CE41" s="682"/>
      <c r="CF41" s="682"/>
      <c r="CG41" s="682"/>
      <c r="CH41" s="682"/>
      <c r="CI41" s="682"/>
      <c r="CJ41" s="682"/>
      <c r="CK41" s="682"/>
      <c r="CL41" s="682"/>
      <c r="CM41" s="682"/>
      <c r="CN41" s="682"/>
      <c r="CO41" s="682"/>
      <c r="CP41" s="682"/>
      <c r="CQ41" s="683"/>
      <c r="CR41" s="666" t="s">
        <v>128</v>
      </c>
      <c r="CS41" s="704"/>
      <c r="CT41" s="704"/>
      <c r="CU41" s="704"/>
      <c r="CV41" s="704"/>
      <c r="CW41" s="704"/>
      <c r="CX41" s="704"/>
      <c r="CY41" s="705"/>
      <c r="CZ41" s="671" t="s">
        <v>128</v>
      </c>
      <c r="DA41" s="706"/>
      <c r="DB41" s="706"/>
      <c r="DC41" s="709"/>
      <c r="DD41" s="675" t="s">
        <v>128</v>
      </c>
      <c r="DE41" s="704"/>
      <c r="DF41" s="704"/>
      <c r="DG41" s="704"/>
      <c r="DH41" s="704"/>
      <c r="DI41" s="704"/>
      <c r="DJ41" s="704"/>
      <c r="DK41" s="705"/>
      <c r="DL41" s="757"/>
      <c r="DM41" s="758"/>
      <c r="DN41" s="758"/>
      <c r="DO41" s="758"/>
      <c r="DP41" s="758"/>
      <c r="DQ41" s="758"/>
      <c r="DR41" s="758"/>
      <c r="DS41" s="758"/>
      <c r="DT41" s="758"/>
      <c r="DU41" s="758"/>
      <c r="DV41" s="759"/>
      <c r="DW41" s="751"/>
      <c r="DX41" s="752"/>
      <c r="DY41" s="752"/>
      <c r="DZ41" s="752"/>
      <c r="EA41" s="752"/>
      <c r="EB41" s="752"/>
      <c r="EC41" s="753"/>
    </row>
    <row r="42" spans="2:133" ht="11.25" customHeight="1" x14ac:dyDescent="0.15">
      <c r="B42" s="663" t="s">
        <v>351</v>
      </c>
      <c r="C42" s="664"/>
      <c r="D42" s="664"/>
      <c r="E42" s="664"/>
      <c r="F42" s="664"/>
      <c r="G42" s="664"/>
      <c r="H42" s="664"/>
      <c r="I42" s="664"/>
      <c r="J42" s="664"/>
      <c r="K42" s="664"/>
      <c r="L42" s="664"/>
      <c r="M42" s="664"/>
      <c r="N42" s="664"/>
      <c r="O42" s="664"/>
      <c r="P42" s="664"/>
      <c r="Q42" s="665"/>
      <c r="R42" s="666" t="s">
        <v>128</v>
      </c>
      <c r="S42" s="667"/>
      <c r="T42" s="667"/>
      <c r="U42" s="667"/>
      <c r="V42" s="667"/>
      <c r="W42" s="667"/>
      <c r="X42" s="667"/>
      <c r="Y42" s="668"/>
      <c r="Z42" s="669" t="s">
        <v>128</v>
      </c>
      <c r="AA42" s="669"/>
      <c r="AB42" s="669"/>
      <c r="AC42" s="669"/>
      <c r="AD42" s="670" t="s">
        <v>128</v>
      </c>
      <c r="AE42" s="670"/>
      <c r="AF42" s="670"/>
      <c r="AG42" s="670"/>
      <c r="AH42" s="670"/>
      <c r="AI42" s="670"/>
      <c r="AJ42" s="670"/>
      <c r="AK42" s="670"/>
      <c r="AL42" s="671" t="s">
        <v>128</v>
      </c>
      <c r="AM42" s="672"/>
      <c r="AN42" s="672"/>
      <c r="AO42" s="673"/>
      <c r="AQ42" s="754" t="s">
        <v>352</v>
      </c>
      <c r="AR42" s="755"/>
      <c r="AS42" s="755"/>
      <c r="AT42" s="755"/>
      <c r="AU42" s="755"/>
      <c r="AV42" s="755"/>
      <c r="AW42" s="755"/>
      <c r="AX42" s="755"/>
      <c r="AY42" s="756"/>
      <c r="AZ42" s="760">
        <v>576550</v>
      </c>
      <c r="BA42" s="761"/>
      <c r="BB42" s="761"/>
      <c r="BC42" s="761"/>
      <c r="BD42" s="737"/>
      <c r="BE42" s="737"/>
      <c r="BF42" s="739"/>
      <c r="BG42" s="749"/>
      <c r="BH42" s="750"/>
      <c r="BI42" s="750"/>
      <c r="BJ42" s="750"/>
      <c r="BK42" s="750"/>
      <c r="BL42" s="366"/>
      <c r="BM42" s="695" t="s">
        <v>353</v>
      </c>
      <c r="BN42" s="695"/>
      <c r="BO42" s="695"/>
      <c r="BP42" s="695"/>
      <c r="BQ42" s="695"/>
      <c r="BR42" s="695"/>
      <c r="BS42" s="695"/>
      <c r="BT42" s="695"/>
      <c r="BU42" s="696"/>
      <c r="BV42" s="760">
        <v>439</v>
      </c>
      <c r="BW42" s="761"/>
      <c r="BX42" s="761"/>
      <c r="BY42" s="761"/>
      <c r="BZ42" s="761"/>
      <c r="CA42" s="761"/>
      <c r="CB42" s="773"/>
      <c r="CD42" s="663" t="s">
        <v>354</v>
      </c>
      <c r="CE42" s="664"/>
      <c r="CF42" s="664"/>
      <c r="CG42" s="664"/>
      <c r="CH42" s="664"/>
      <c r="CI42" s="664"/>
      <c r="CJ42" s="664"/>
      <c r="CK42" s="664"/>
      <c r="CL42" s="664"/>
      <c r="CM42" s="664"/>
      <c r="CN42" s="664"/>
      <c r="CO42" s="664"/>
      <c r="CP42" s="664"/>
      <c r="CQ42" s="665"/>
      <c r="CR42" s="666">
        <v>493525</v>
      </c>
      <c r="CS42" s="704"/>
      <c r="CT42" s="704"/>
      <c r="CU42" s="704"/>
      <c r="CV42" s="704"/>
      <c r="CW42" s="704"/>
      <c r="CX42" s="704"/>
      <c r="CY42" s="705"/>
      <c r="CZ42" s="671">
        <v>6</v>
      </c>
      <c r="DA42" s="706"/>
      <c r="DB42" s="706"/>
      <c r="DC42" s="709"/>
      <c r="DD42" s="675">
        <v>196935</v>
      </c>
      <c r="DE42" s="704"/>
      <c r="DF42" s="704"/>
      <c r="DG42" s="704"/>
      <c r="DH42" s="704"/>
      <c r="DI42" s="704"/>
      <c r="DJ42" s="704"/>
      <c r="DK42" s="705"/>
      <c r="DL42" s="757"/>
      <c r="DM42" s="758"/>
      <c r="DN42" s="758"/>
      <c r="DO42" s="758"/>
      <c r="DP42" s="758"/>
      <c r="DQ42" s="758"/>
      <c r="DR42" s="758"/>
      <c r="DS42" s="758"/>
      <c r="DT42" s="758"/>
      <c r="DU42" s="758"/>
      <c r="DV42" s="759"/>
      <c r="DW42" s="751"/>
      <c r="DX42" s="752"/>
      <c r="DY42" s="752"/>
      <c r="DZ42" s="752"/>
      <c r="EA42" s="752"/>
      <c r="EB42" s="752"/>
      <c r="EC42" s="753"/>
    </row>
    <row r="43" spans="2:133" ht="11.25" customHeight="1" x14ac:dyDescent="0.15">
      <c r="B43" s="663" t="s">
        <v>355</v>
      </c>
      <c r="C43" s="664"/>
      <c r="D43" s="664"/>
      <c r="E43" s="664"/>
      <c r="F43" s="664"/>
      <c r="G43" s="664"/>
      <c r="H43" s="664"/>
      <c r="I43" s="664"/>
      <c r="J43" s="664"/>
      <c r="K43" s="664"/>
      <c r="L43" s="664"/>
      <c r="M43" s="664"/>
      <c r="N43" s="664"/>
      <c r="O43" s="664"/>
      <c r="P43" s="664"/>
      <c r="Q43" s="665"/>
      <c r="R43" s="666">
        <v>213970</v>
      </c>
      <c r="S43" s="667"/>
      <c r="T43" s="667"/>
      <c r="U43" s="667"/>
      <c r="V43" s="667"/>
      <c r="W43" s="667"/>
      <c r="X43" s="667"/>
      <c r="Y43" s="668"/>
      <c r="Z43" s="669">
        <v>2.5</v>
      </c>
      <c r="AA43" s="669"/>
      <c r="AB43" s="669"/>
      <c r="AC43" s="669"/>
      <c r="AD43" s="670" t="s">
        <v>128</v>
      </c>
      <c r="AE43" s="670"/>
      <c r="AF43" s="670"/>
      <c r="AG43" s="670"/>
      <c r="AH43" s="670"/>
      <c r="AI43" s="670"/>
      <c r="AJ43" s="670"/>
      <c r="AK43" s="670"/>
      <c r="AL43" s="671" t="s">
        <v>128</v>
      </c>
      <c r="AM43" s="672"/>
      <c r="AN43" s="672"/>
      <c r="AO43" s="673"/>
      <c r="BV43" s="219"/>
      <c r="BW43" s="219"/>
      <c r="BX43" s="219"/>
      <c r="BY43" s="219"/>
      <c r="BZ43" s="219"/>
      <c r="CA43" s="219"/>
      <c r="CB43" s="219"/>
      <c r="CD43" s="663" t="s">
        <v>356</v>
      </c>
      <c r="CE43" s="664"/>
      <c r="CF43" s="664"/>
      <c r="CG43" s="664"/>
      <c r="CH43" s="664"/>
      <c r="CI43" s="664"/>
      <c r="CJ43" s="664"/>
      <c r="CK43" s="664"/>
      <c r="CL43" s="664"/>
      <c r="CM43" s="664"/>
      <c r="CN43" s="664"/>
      <c r="CO43" s="664"/>
      <c r="CP43" s="664"/>
      <c r="CQ43" s="665"/>
      <c r="CR43" s="666">
        <v>40545</v>
      </c>
      <c r="CS43" s="704"/>
      <c r="CT43" s="704"/>
      <c r="CU43" s="704"/>
      <c r="CV43" s="704"/>
      <c r="CW43" s="704"/>
      <c r="CX43" s="704"/>
      <c r="CY43" s="705"/>
      <c r="CZ43" s="671">
        <v>0.5</v>
      </c>
      <c r="DA43" s="706"/>
      <c r="DB43" s="706"/>
      <c r="DC43" s="709"/>
      <c r="DD43" s="675">
        <v>40545</v>
      </c>
      <c r="DE43" s="704"/>
      <c r="DF43" s="704"/>
      <c r="DG43" s="704"/>
      <c r="DH43" s="704"/>
      <c r="DI43" s="704"/>
      <c r="DJ43" s="704"/>
      <c r="DK43" s="705"/>
      <c r="DL43" s="757"/>
      <c r="DM43" s="758"/>
      <c r="DN43" s="758"/>
      <c r="DO43" s="758"/>
      <c r="DP43" s="758"/>
      <c r="DQ43" s="758"/>
      <c r="DR43" s="758"/>
      <c r="DS43" s="758"/>
      <c r="DT43" s="758"/>
      <c r="DU43" s="758"/>
      <c r="DV43" s="759"/>
      <c r="DW43" s="751"/>
      <c r="DX43" s="752"/>
      <c r="DY43" s="752"/>
      <c r="DZ43" s="752"/>
      <c r="EA43" s="752"/>
      <c r="EB43" s="752"/>
      <c r="EC43" s="753"/>
    </row>
    <row r="44" spans="2:133" ht="11.25" customHeight="1" x14ac:dyDescent="0.15">
      <c r="B44" s="710" t="s">
        <v>357</v>
      </c>
      <c r="C44" s="711"/>
      <c r="D44" s="711"/>
      <c r="E44" s="711"/>
      <c r="F44" s="711"/>
      <c r="G44" s="711"/>
      <c r="H44" s="711"/>
      <c r="I44" s="711"/>
      <c r="J44" s="711"/>
      <c r="K44" s="711"/>
      <c r="L44" s="711"/>
      <c r="M44" s="711"/>
      <c r="N44" s="711"/>
      <c r="O44" s="711"/>
      <c r="P44" s="711"/>
      <c r="Q44" s="712"/>
      <c r="R44" s="760">
        <v>8701084</v>
      </c>
      <c r="S44" s="761"/>
      <c r="T44" s="761"/>
      <c r="U44" s="761"/>
      <c r="V44" s="761"/>
      <c r="W44" s="761"/>
      <c r="X44" s="761"/>
      <c r="Y44" s="762"/>
      <c r="Z44" s="763">
        <v>100</v>
      </c>
      <c r="AA44" s="763"/>
      <c r="AB44" s="763"/>
      <c r="AC44" s="763"/>
      <c r="AD44" s="764">
        <v>4267197</v>
      </c>
      <c r="AE44" s="764"/>
      <c r="AF44" s="764"/>
      <c r="AG44" s="764"/>
      <c r="AH44" s="764"/>
      <c r="AI44" s="764"/>
      <c r="AJ44" s="764"/>
      <c r="AK44" s="764"/>
      <c r="AL44" s="765">
        <v>100</v>
      </c>
      <c r="AM44" s="738"/>
      <c r="AN44" s="738"/>
      <c r="AO44" s="766"/>
      <c r="CD44" s="767" t="s">
        <v>304</v>
      </c>
      <c r="CE44" s="768"/>
      <c r="CF44" s="663" t="s">
        <v>358</v>
      </c>
      <c r="CG44" s="664"/>
      <c r="CH44" s="664"/>
      <c r="CI44" s="664"/>
      <c r="CJ44" s="664"/>
      <c r="CK44" s="664"/>
      <c r="CL44" s="664"/>
      <c r="CM44" s="664"/>
      <c r="CN44" s="664"/>
      <c r="CO44" s="664"/>
      <c r="CP44" s="664"/>
      <c r="CQ44" s="665"/>
      <c r="CR44" s="666">
        <v>445803</v>
      </c>
      <c r="CS44" s="667"/>
      <c r="CT44" s="667"/>
      <c r="CU44" s="667"/>
      <c r="CV44" s="667"/>
      <c r="CW44" s="667"/>
      <c r="CX44" s="667"/>
      <c r="CY44" s="668"/>
      <c r="CZ44" s="671">
        <v>5.4</v>
      </c>
      <c r="DA44" s="672"/>
      <c r="DB44" s="672"/>
      <c r="DC44" s="684"/>
      <c r="DD44" s="675">
        <v>180323</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359</v>
      </c>
      <c r="CG45" s="664"/>
      <c r="CH45" s="664"/>
      <c r="CI45" s="664"/>
      <c r="CJ45" s="664"/>
      <c r="CK45" s="664"/>
      <c r="CL45" s="664"/>
      <c r="CM45" s="664"/>
      <c r="CN45" s="664"/>
      <c r="CO45" s="664"/>
      <c r="CP45" s="664"/>
      <c r="CQ45" s="665"/>
      <c r="CR45" s="666">
        <v>240290</v>
      </c>
      <c r="CS45" s="704"/>
      <c r="CT45" s="704"/>
      <c r="CU45" s="704"/>
      <c r="CV45" s="704"/>
      <c r="CW45" s="704"/>
      <c r="CX45" s="704"/>
      <c r="CY45" s="705"/>
      <c r="CZ45" s="671">
        <v>2.9</v>
      </c>
      <c r="DA45" s="706"/>
      <c r="DB45" s="706"/>
      <c r="DC45" s="709"/>
      <c r="DD45" s="675">
        <v>30275</v>
      </c>
      <c r="DE45" s="704"/>
      <c r="DF45" s="704"/>
      <c r="DG45" s="704"/>
      <c r="DH45" s="704"/>
      <c r="DI45" s="704"/>
      <c r="DJ45" s="704"/>
      <c r="DK45" s="705"/>
      <c r="DL45" s="757"/>
      <c r="DM45" s="758"/>
      <c r="DN45" s="758"/>
      <c r="DO45" s="758"/>
      <c r="DP45" s="758"/>
      <c r="DQ45" s="758"/>
      <c r="DR45" s="758"/>
      <c r="DS45" s="758"/>
      <c r="DT45" s="758"/>
      <c r="DU45" s="758"/>
      <c r="DV45" s="759"/>
      <c r="DW45" s="751"/>
      <c r="DX45" s="752"/>
      <c r="DY45" s="752"/>
      <c r="DZ45" s="752"/>
      <c r="EA45" s="752"/>
      <c r="EB45" s="752"/>
      <c r="EC45" s="753"/>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361</v>
      </c>
      <c r="CG46" s="664"/>
      <c r="CH46" s="664"/>
      <c r="CI46" s="664"/>
      <c r="CJ46" s="664"/>
      <c r="CK46" s="664"/>
      <c r="CL46" s="664"/>
      <c r="CM46" s="664"/>
      <c r="CN46" s="664"/>
      <c r="CO46" s="664"/>
      <c r="CP46" s="664"/>
      <c r="CQ46" s="665"/>
      <c r="CR46" s="666">
        <v>200599</v>
      </c>
      <c r="CS46" s="667"/>
      <c r="CT46" s="667"/>
      <c r="CU46" s="667"/>
      <c r="CV46" s="667"/>
      <c r="CW46" s="667"/>
      <c r="CX46" s="667"/>
      <c r="CY46" s="668"/>
      <c r="CZ46" s="671">
        <v>2.4</v>
      </c>
      <c r="DA46" s="672"/>
      <c r="DB46" s="672"/>
      <c r="DC46" s="684"/>
      <c r="DD46" s="675">
        <v>149134</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x14ac:dyDescent="0.15">
      <c r="B47" s="785" t="s">
        <v>362</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363</v>
      </c>
      <c r="CG47" s="664"/>
      <c r="CH47" s="664"/>
      <c r="CI47" s="664"/>
      <c r="CJ47" s="664"/>
      <c r="CK47" s="664"/>
      <c r="CL47" s="664"/>
      <c r="CM47" s="664"/>
      <c r="CN47" s="664"/>
      <c r="CO47" s="664"/>
      <c r="CP47" s="664"/>
      <c r="CQ47" s="665"/>
      <c r="CR47" s="666">
        <v>47722</v>
      </c>
      <c r="CS47" s="704"/>
      <c r="CT47" s="704"/>
      <c r="CU47" s="704"/>
      <c r="CV47" s="704"/>
      <c r="CW47" s="704"/>
      <c r="CX47" s="704"/>
      <c r="CY47" s="705"/>
      <c r="CZ47" s="671">
        <v>0.6</v>
      </c>
      <c r="DA47" s="706"/>
      <c r="DB47" s="706"/>
      <c r="DC47" s="709"/>
      <c r="DD47" s="675">
        <v>16612</v>
      </c>
      <c r="DE47" s="704"/>
      <c r="DF47" s="704"/>
      <c r="DG47" s="704"/>
      <c r="DH47" s="704"/>
      <c r="DI47" s="704"/>
      <c r="DJ47" s="704"/>
      <c r="DK47" s="705"/>
      <c r="DL47" s="757"/>
      <c r="DM47" s="758"/>
      <c r="DN47" s="758"/>
      <c r="DO47" s="758"/>
      <c r="DP47" s="758"/>
      <c r="DQ47" s="758"/>
      <c r="DR47" s="758"/>
      <c r="DS47" s="758"/>
      <c r="DT47" s="758"/>
      <c r="DU47" s="758"/>
      <c r="DV47" s="759"/>
      <c r="DW47" s="751"/>
      <c r="DX47" s="752"/>
      <c r="DY47" s="752"/>
      <c r="DZ47" s="752"/>
      <c r="EA47" s="752"/>
      <c r="EB47" s="752"/>
      <c r="EC47" s="753"/>
    </row>
    <row r="48" spans="2:133" x14ac:dyDescent="0.15">
      <c r="B48" s="784" t="s">
        <v>364</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365</v>
      </c>
      <c r="CG48" s="664"/>
      <c r="CH48" s="664"/>
      <c r="CI48" s="664"/>
      <c r="CJ48" s="664"/>
      <c r="CK48" s="664"/>
      <c r="CL48" s="664"/>
      <c r="CM48" s="664"/>
      <c r="CN48" s="664"/>
      <c r="CO48" s="664"/>
      <c r="CP48" s="664"/>
      <c r="CQ48" s="665"/>
      <c r="CR48" s="666" t="s">
        <v>128</v>
      </c>
      <c r="CS48" s="667"/>
      <c r="CT48" s="667"/>
      <c r="CU48" s="667"/>
      <c r="CV48" s="667"/>
      <c r="CW48" s="667"/>
      <c r="CX48" s="667"/>
      <c r="CY48" s="668"/>
      <c r="CZ48" s="671" t="s">
        <v>128</v>
      </c>
      <c r="DA48" s="672"/>
      <c r="DB48" s="672"/>
      <c r="DC48" s="684"/>
      <c r="DD48" s="675" t="s">
        <v>128</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366</v>
      </c>
      <c r="CE49" s="711"/>
      <c r="CF49" s="711"/>
      <c r="CG49" s="711"/>
      <c r="CH49" s="711"/>
      <c r="CI49" s="711"/>
      <c r="CJ49" s="711"/>
      <c r="CK49" s="711"/>
      <c r="CL49" s="711"/>
      <c r="CM49" s="711"/>
      <c r="CN49" s="711"/>
      <c r="CO49" s="711"/>
      <c r="CP49" s="711"/>
      <c r="CQ49" s="712"/>
      <c r="CR49" s="760">
        <v>8291264</v>
      </c>
      <c r="CS49" s="737"/>
      <c r="CT49" s="737"/>
      <c r="CU49" s="737"/>
      <c r="CV49" s="737"/>
      <c r="CW49" s="737"/>
      <c r="CX49" s="737"/>
      <c r="CY49" s="774"/>
      <c r="CZ49" s="765">
        <v>100</v>
      </c>
      <c r="DA49" s="775"/>
      <c r="DB49" s="775"/>
      <c r="DC49" s="776"/>
      <c r="DD49" s="777">
        <v>5080434</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GsrgdWjLiDV6Cql/5CRrIux8ZoA38aaGHJhzAm3mTxFYZVuEWNmdeKFXVIemHQ097gGbk22HjTwhzXE1mYD1QA==" saltValue="Ig8YlS9/YBRe7vJl3itsk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367</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368</v>
      </c>
      <c r="DK2" s="788"/>
      <c r="DL2" s="788"/>
      <c r="DM2" s="788"/>
      <c r="DN2" s="788"/>
      <c r="DO2" s="789"/>
      <c r="DP2" s="224"/>
      <c r="DQ2" s="787" t="s">
        <v>369</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370</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371</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372</v>
      </c>
      <c r="B5" s="793"/>
      <c r="C5" s="793"/>
      <c r="D5" s="793"/>
      <c r="E5" s="793"/>
      <c r="F5" s="793"/>
      <c r="G5" s="793"/>
      <c r="H5" s="793"/>
      <c r="I5" s="793"/>
      <c r="J5" s="793"/>
      <c r="K5" s="793"/>
      <c r="L5" s="793"/>
      <c r="M5" s="793"/>
      <c r="N5" s="793"/>
      <c r="O5" s="793"/>
      <c r="P5" s="794"/>
      <c r="Q5" s="798" t="s">
        <v>373</v>
      </c>
      <c r="R5" s="799"/>
      <c r="S5" s="799"/>
      <c r="T5" s="799"/>
      <c r="U5" s="800"/>
      <c r="V5" s="798" t="s">
        <v>374</v>
      </c>
      <c r="W5" s="799"/>
      <c r="X5" s="799"/>
      <c r="Y5" s="799"/>
      <c r="Z5" s="800"/>
      <c r="AA5" s="798" t="s">
        <v>375</v>
      </c>
      <c r="AB5" s="799"/>
      <c r="AC5" s="799"/>
      <c r="AD5" s="799"/>
      <c r="AE5" s="799"/>
      <c r="AF5" s="804" t="s">
        <v>376</v>
      </c>
      <c r="AG5" s="799"/>
      <c r="AH5" s="799"/>
      <c r="AI5" s="799"/>
      <c r="AJ5" s="805"/>
      <c r="AK5" s="799" t="s">
        <v>377</v>
      </c>
      <c r="AL5" s="799"/>
      <c r="AM5" s="799"/>
      <c r="AN5" s="799"/>
      <c r="AO5" s="800"/>
      <c r="AP5" s="798" t="s">
        <v>378</v>
      </c>
      <c r="AQ5" s="799"/>
      <c r="AR5" s="799"/>
      <c r="AS5" s="799"/>
      <c r="AT5" s="800"/>
      <c r="AU5" s="798" t="s">
        <v>379</v>
      </c>
      <c r="AV5" s="799"/>
      <c r="AW5" s="799"/>
      <c r="AX5" s="799"/>
      <c r="AY5" s="805"/>
      <c r="AZ5" s="228"/>
      <c r="BA5" s="228"/>
      <c r="BB5" s="228"/>
      <c r="BC5" s="228"/>
      <c r="BD5" s="228"/>
      <c r="BE5" s="229"/>
      <c r="BF5" s="229"/>
      <c r="BG5" s="229"/>
      <c r="BH5" s="229"/>
      <c r="BI5" s="229"/>
      <c r="BJ5" s="229"/>
      <c r="BK5" s="229"/>
      <c r="BL5" s="229"/>
      <c r="BM5" s="229"/>
      <c r="BN5" s="229"/>
      <c r="BO5" s="229"/>
      <c r="BP5" s="229"/>
      <c r="BQ5" s="792" t="s">
        <v>380</v>
      </c>
      <c r="BR5" s="793"/>
      <c r="BS5" s="793"/>
      <c r="BT5" s="793"/>
      <c r="BU5" s="793"/>
      <c r="BV5" s="793"/>
      <c r="BW5" s="793"/>
      <c r="BX5" s="793"/>
      <c r="BY5" s="793"/>
      <c r="BZ5" s="793"/>
      <c r="CA5" s="793"/>
      <c r="CB5" s="793"/>
      <c r="CC5" s="793"/>
      <c r="CD5" s="793"/>
      <c r="CE5" s="793"/>
      <c r="CF5" s="793"/>
      <c r="CG5" s="794"/>
      <c r="CH5" s="798" t="s">
        <v>381</v>
      </c>
      <c r="CI5" s="799"/>
      <c r="CJ5" s="799"/>
      <c r="CK5" s="799"/>
      <c r="CL5" s="800"/>
      <c r="CM5" s="798" t="s">
        <v>382</v>
      </c>
      <c r="CN5" s="799"/>
      <c r="CO5" s="799"/>
      <c r="CP5" s="799"/>
      <c r="CQ5" s="800"/>
      <c r="CR5" s="798" t="s">
        <v>383</v>
      </c>
      <c r="CS5" s="799"/>
      <c r="CT5" s="799"/>
      <c r="CU5" s="799"/>
      <c r="CV5" s="800"/>
      <c r="CW5" s="798" t="s">
        <v>384</v>
      </c>
      <c r="CX5" s="799"/>
      <c r="CY5" s="799"/>
      <c r="CZ5" s="799"/>
      <c r="DA5" s="800"/>
      <c r="DB5" s="798" t="s">
        <v>385</v>
      </c>
      <c r="DC5" s="799"/>
      <c r="DD5" s="799"/>
      <c r="DE5" s="799"/>
      <c r="DF5" s="800"/>
      <c r="DG5" s="828" t="s">
        <v>386</v>
      </c>
      <c r="DH5" s="829"/>
      <c r="DI5" s="829"/>
      <c r="DJ5" s="829"/>
      <c r="DK5" s="830"/>
      <c r="DL5" s="828" t="s">
        <v>387</v>
      </c>
      <c r="DM5" s="829"/>
      <c r="DN5" s="829"/>
      <c r="DO5" s="829"/>
      <c r="DP5" s="830"/>
      <c r="DQ5" s="798" t="s">
        <v>388</v>
      </c>
      <c r="DR5" s="799"/>
      <c r="DS5" s="799"/>
      <c r="DT5" s="799"/>
      <c r="DU5" s="800"/>
      <c r="DV5" s="798" t="s">
        <v>379</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389</v>
      </c>
      <c r="C7" s="815"/>
      <c r="D7" s="815"/>
      <c r="E7" s="815"/>
      <c r="F7" s="815"/>
      <c r="G7" s="815"/>
      <c r="H7" s="815"/>
      <c r="I7" s="815"/>
      <c r="J7" s="815"/>
      <c r="K7" s="815"/>
      <c r="L7" s="815"/>
      <c r="M7" s="815"/>
      <c r="N7" s="815"/>
      <c r="O7" s="815"/>
      <c r="P7" s="816"/>
      <c r="Q7" s="817">
        <v>8700</v>
      </c>
      <c r="R7" s="818"/>
      <c r="S7" s="818"/>
      <c r="T7" s="818"/>
      <c r="U7" s="818"/>
      <c r="V7" s="818">
        <v>8290</v>
      </c>
      <c r="W7" s="818"/>
      <c r="X7" s="818"/>
      <c r="Y7" s="818"/>
      <c r="Z7" s="818"/>
      <c r="AA7" s="818">
        <v>410</v>
      </c>
      <c r="AB7" s="818"/>
      <c r="AC7" s="818"/>
      <c r="AD7" s="818"/>
      <c r="AE7" s="819"/>
      <c r="AF7" s="820">
        <v>386</v>
      </c>
      <c r="AG7" s="821"/>
      <c r="AH7" s="821"/>
      <c r="AI7" s="821"/>
      <c r="AJ7" s="822"/>
      <c r="AK7" s="823">
        <v>1331</v>
      </c>
      <c r="AL7" s="824"/>
      <c r="AM7" s="824"/>
      <c r="AN7" s="824"/>
      <c r="AO7" s="824"/>
      <c r="AP7" s="824">
        <v>5217</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579</v>
      </c>
      <c r="BT7" s="812"/>
      <c r="BU7" s="812"/>
      <c r="BV7" s="812"/>
      <c r="BW7" s="812"/>
      <c r="BX7" s="812"/>
      <c r="BY7" s="812"/>
      <c r="BZ7" s="812"/>
      <c r="CA7" s="812"/>
      <c r="CB7" s="812"/>
      <c r="CC7" s="812"/>
      <c r="CD7" s="812"/>
      <c r="CE7" s="812"/>
      <c r="CF7" s="812"/>
      <c r="CG7" s="827"/>
      <c r="CH7" s="808">
        <v>0</v>
      </c>
      <c r="CI7" s="809"/>
      <c r="CJ7" s="809"/>
      <c r="CK7" s="809"/>
      <c r="CL7" s="810"/>
      <c r="CM7" s="808">
        <v>1</v>
      </c>
      <c r="CN7" s="809"/>
      <c r="CO7" s="809"/>
      <c r="CP7" s="809"/>
      <c r="CQ7" s="810"/>
      <c r="CR7" s="808">
        <v>0</v>
      </c>
      <c r="CS7" s="809"/>
      <c r="CT7" s="809"/>
      <c r="CU7" s="809"/>
      <c r="CV7" s="810"/>
      <c r="CW7" s="808">
        <v>1</v>
      </c>
      <c r="CX7" s="809"/>
      <c r="CY7" s="809"/>
      <c r="CZ7" s="809"/>
      <c r="DA7" s="810"/>
      <c r="DB7" s="808">
        <v>0</v>
      </c>
      <c r="DC7" s="809"/>
      <c r="DD7" s="809"/>
      <c r="DE7" s="809"/>
      <c r="DF7" s="810"/>
      <c r="DG7" s="808">
        <v>0</v>
      </c>
      <c r="DH7" s="809"/>
      <c r="DI7" s="809"/>
      <c r="DJ7" s="809"/>
      <c r="DK7" s="810"/>
      <c r="DL7" s="808">
        <v>0</v>
      </c>
      <c r="DM7" s="809"/>
      <c r="DN7" s="809"/>
      <c r="DO7" s="809"/>
      <c r="DP7" s="810"/>
      <c r="DQ7" s="808">
        <v>0</v>
      </c>
      <c r="DR7" s="809"/>
      <c r="DS7" s="809"/>
      <c r="DT7" s="809"/>
      <c r="DU7" s="810"/>
      <c r="DV7" s="811"/>
      <c r="DW7" s="812"/>
      <c r="DX7" s="812"/>
      <c r="DY7" s="812"/>
      <c r="DZ7" s="813"/>
      <c r="EA7" s="230"/>
    </row>
    <row r="8" spans="1:131" s="231" customFormat="1" ht="26.25" customHeight="1" x14ac:dyDescent="0.15">
      <c r="A8" s="234">
        <v>2</v>
      </c>
      <c r="B8" s="845" t="s">
        <v>390</v>
      </c>
      <c r="C8" s="846"/>
      <c r="D8" s="846"/>
      <c r="E8" s="846"/>
      <c r="F8" s="846"/>
      <c r="G8" s="846"/>
      <c r="H8" s="846"/>
      <c r="I8" s="846"/>
      <c r="J8" s="846"/>
      <c r="K8" s="846"/>
      <c r="L8" s="846"/>
      <c r="M8" s="846"/>
      <c r="N8" s="846"/>
      <c r="O8" s="846"/>
      <c r="P8" s="847"/>
      <c r="Q8" s="848">
        <v>2</v>
      </c>
      <c r="R8" s="849"/>
      <c r="S8" s="849"/>
      <c r="T8" s="849"/>
      <c r="U8" s="849"/>
      <c r="V8" s="849">
        <v>1</v>
      </c>
      <c r="W8" s="849"/>
      <c r="X8" s="849"/>
      <c r="Y8" s="849"/>
      <c r="Z8" s="849"/>
      <c r="AA8" s="849">
        <v>0</v>
      </c>
      <c r="AB8" s="849"/>
      <c r="AC8" s="849"/>
      <c r="AD8" s="849"/>
      <c r="AE8" s="850"/>
      <c r="AF8" s="851">
        <v>0</v>
      </c>
      <c r="AG8" s="852"/>
      <c r="AH8" s="852"/>
      <c r="AI8" s="852"/>
      <c r="AJ8" s="853"/>
      <c r="AK8" s="834" t="s">
        <v>578</v>
      </c>
      <c r="AL8" s="835"/>
      <c r="AM8" s="835"/>
      <c r="AN8" s="835"/>
      <c r="AO8" s="835"/>
      <c r="AP8" s="835" t="s">
        <v>578</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0"/>
    </row>
    <row r="9" spans="1:131" s="231" customFormat="1" ht="26.25" customHeight="1" x14ac:dyDescent="0.15">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391</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392</v>
      </c>
      <c r="B23" s="854" t="s">
        <v>393</v>
      </c>
      <c r="C23" s="855"/>
      <c r="D23" s="855"/>
      <c r="E23" s="855"/>
      <c r="F23" s="855"/>
      <c r="G23" s="855"/>
      <c r="H23" s="855"/>
      <c r="I23" s="855"/>
      <c r="J23" s="855"/>
      <c r="K23" s="855"/>
      <c r="L23" s="855"/>
      <c r="M23" s="855"/>
      <c r="N23" s="855"/>
      <c r="O23" s="855"/>
      <c r="P23" s="856"/>
      <c r="Q23" s="857">
        <v>8701</v>
      </c>
      <c r="R23" s="858"/>
      <c r="S23" s="858"/>
      <c r="T23" s="858"/>
      <c r="U23" s="858"/>
      <c r="V23" s="858">
        <v>8291</v>
      </c>
      <c r="W23" s="858"/>
      <c r="X23" s="858"/>
      <c r="Y23" s="858"/>
      <c r="Z23" s="858"/>
      <c r="AA23" s="858">
        <v>410</v>
      </c>
      <c r="AB23" s="858"/>
      <c r="AC23" s="858"/>
      <c r="AD23" s="858"/>
      <c r="AE23" s="859"/>
      <c r="AF23" s="860">
        <v>386</v>
      </c>
      <c r="AG23" s="858"/>
      <c r="AH23" s="858"/>
      <c r="AI23" s="858"/>
      <c r="AJ23" s="861"/>
      <c r="AK23" s="862"/>
      <c r="AL23" s="863"/>
      <c r="AM23" s="863"/>
      <c r="AN23" s="863"/>
      <c r="AO23" s="863"/>
      <c r="AP23" s="858">
        <v>5217</v>
      </c>
      <c r="AQ23" s="858"/>
      <c r="AR23" s="858"/>
      <c r="AS23" s="858"/>
      <c r="AT23" s="858"/>
      <c r="AU23" s="874"/>
      <c r="AV23" s="874"/>
      <c r="AW23" s="874"/>
      <c r="AX23" s="874"/>
      <c r="AY23" s="875"/>
      <c r="AZ23" s="876" t="s">
        <v>128</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394</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395</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372</v>
      </c>
      <c r="B26" s="793"/>
      <c r="C26" s="793"/>
      <c r="D26" s="793"/>
      <c r="E26" s="793"/>
      <c r="F26" s="793"/>
      <c r="G26" s="793"/>
      <c r="H26" s="793"/>
      <c r="I26" s="793"/>
      <c r="J26" s="793"/>
      <c r="K26" s="793"/>
      <c r="L26" s="793"/>
      <c r="M26" s="793"/>
      <c r="N26" s="793"/>
      <c r="O26" s="793"/>
      <c r="P26" s="794"/>
      <c r="Q26" s="798" t="s">
        <v>396</v>
      </c>
      <c r="R26" s="799"/>
      <c r="S26" s="799"/>
      <c r="T26" s="799"/>
      <c r="U26" s="800"/>
      <c r="V26" s="798" t="s">
        <v>397</v>
      </c>
      <c r="W26" s="799"/>
      <c r="X26" s="799"/>
      <c r="Y26" s="799"/>
      <c r="Z26" s="800"/>
      <c r="AA26" s="798" t="s">
        <v>398</v>
      </c>
      <c r="AB26" s="799"/>
      <c r="AC26" s="799"/>
      <c r="AD26" s="799"/>
      <c r="AE26" s="799"/>
      <c r="AF26" s="879" t="s">
        <v>399</v>
      </c>
      <c r="AG26" s="880"/>
      <c r="AH26" s="880"/>
      <c r="AI26" s="880"/>
      <c r="AJ26" s="881"/>
      <c r="AK26" s="799" t="s">
        <v>400</v>
      </c>
      <c r="AL26" s="799"/>
      <c r="AM26" s="799"/>
      <c r="AN26" s="799"/>
      <c r="AO26" s="800"/>
      <c r="AP26" s="798" t="s">
        <v>401</v>
      </c>
      <c r="AQ26" s="799"/>
      <c r="AR26" s="799"/>
      <c r="AS26" s="799"/>
      <c r="AT26" s="800"/>
      <c r="AU26" s="798" t="s">
        <v>402</v>
      </c>
      <c r="AV26" s="799"/>
      <c r="AW26" s="799"/>
      <c r="AX26" s="799"/>
      <c r="AY26" s="800"/>
      <c r="AZ26" s="798" t="s">
        <v>403</v>
      </c>
      <c r="BA26" s="799"/>
      <c r="BB26" s="799"/>
      <c r="BC26" s="799"/>
      <c r="BD26" s="800"/>
      <c r="BE26" s="798" t="s">
        <v>379</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404</v>
      </c>
      <c r="C28" s="815"/>
      <c r="D28" s="815"/>
      <c r="E28" s="815"/>
      <c r="F28" s="815"/>
      <c r="G28" s="815"/>
      <c r="H28" s="815"/>
      <c r="I28" s="815"/>
      <c r="J28" s="815"/>
      <c r="K28" s="815"/>
      <c r="L28" s="815"/>
      <c r="M28" s="815"/>
      <c r="N28" s="815"/>
      <c r="O28" s="815"/>
      <c r="P28" s="816"/>
      <c r="Q28" s="887">
        <v>1823</v>
      </c>
      <c r="R28" s="888"/>
      <c r="S28" s="888"/>
      <c r="T28" s="888"/>
      <c r="U28" s="888"/>
      <c r="V28" s="888">
        <v>1757</v>
      </c>
      <c r="W28" s="888"/>
      <c r="X28" s="888"/>
      <c r="Y28" s="888"/>
      <c r="Z28" s="888"/>
      <c r="AA28" s="888">
        <v>66</v>
      </c>
      <c r="AB28" s="888"/>
      <c r="AC28" s="888"/>
      <c r="AD28" s="888"/>
      <c r="AE28" s="889"/>
      <c r="AF28" s="890">
        <v>66</v>
      </c>
      <c r="AG28" s="888"/>
      <c r="AH28" s="888"/>
      <c r="AI28" s="888"/>
      <c r="AJ28" s="891"/>
      <c r="AK28" s="892">
        <v>210</v>
      </c>
      <c r="AL28" s="893"/>
      <c r="AM28" s="893"/>
      <c r="AN28" s="893"/>
      <c r="AO28" s="893"/>
      <c r="AP28" s="893" t="s">
        <v>578</v>
      </c>
      <c r="AQ28" s="893"/>
      <c r="AR28" s="893"/>
      <c r="AS28" s="893"/>
      <c r="AT28" s="893"/>
      <c r="AU28" s="893" t="s">
        <v>578</v>
      </c>
      <c r="AV28" s="893"/>
      <c r="AW28" s="893"/>
      <c r="AX28" s="893"/>
      <c r="AY28" s="893"/>
      <c r="AZ28" s="894" t="s">
        <v>578</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405</v>
      </c>
      <c r="C29" s="846"/>
      <c r="D29" s="846"/>
      <c r="E29" s="846"/>
      <c r="F29" s="846"/>
      <c r="G29" s="846"/>
      <c r="H29" s="846"/>
      <c r="I29" s="846"/>
      <c r="J29" s="846"/>
      <c r="K29" s="846"/>
      <c r="L29" s="846"/>
      <c r="M29" s="846"/>
      <c r="N29" s="846"/>
      <c r="O29" s="846"/>
      <c r="P29" s="847"/>
      <c r="Q29" s="848">
        <v>2027</v>
      </c>
      <c r="R29" s="849"/>
      <c r="S29" s="849"/>
      <c r="T29" s="849"/>
      <c r="U29" s="849"/>
      <c r="V29" s="849">
        <v>1910</v>
      </c>
      <c r="W29" s="849"/>
      <c r="X29" s="849"/>
      <c r="Y29" s="849"/>
      <c r="Z29" s="849"/>
      <c r="AA29" s="849">
        <v>117</v>
      </c>
      <c r="AB29" s="849"/>
      <c r="AC29" s="849"/>
      <c r="AD29" s="849"/>
      <c r="AE29" s="850"/>
      <c r="AF29" s="851">
        <v>117</v>
      </c>
      <c r="AG29" s="852"/>
      <c r="AH29" s="852"/>
      <c r="AI29" s="852"/>
      <c r="AJ29" s="853"/>
      <c r="AK29" s="899">
        <v>327</v>
      </c>
      <c r="AL29" s="895"/>
      <c r="AM29" s="895"/>
      <c r="AN29" s="895"/>
      <c r="AO29" s="895"/>
      <c r="AP29" s="895" t="s">
        <v>578</v>
      </c>
      <c r="AQ29" s="895"/>
      <c r="AR29" s="895"/>
      <c r="AS29" s="895"/>
      <c r="AT29" s="895"/>
      <c r="AU29" s="895" t="s">
        <v>578</v>
      </c>
      <c r="AV29" s="895"/>
      <c r="AW29" s="895"/>
      <c r="AX29" s="895"/>
      <c r="AY29" s="895"/>
      <c r="AZ29" s="896" t="s">
        <v>578</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406</v>
      </c>
      <c r="C30" s="846"/>
      <c r="D30" s="846"/>
      <c r="E30" s="846"/>
      <c r="F30" s="846"/>
      <c r="G30" s="846"/>
      <c r="H30" s="846"/>
      <c r="I30" s="846"/>
      <c r="J30" s="846"/>
      <c r="K30" s="846"/>
      <c r="L30" s="846"/>
      <c r="M30" s="846"/>
      <c r="N30" s="846"/>
      <c r="O30" s="846"/>
      <c r="P30" s="847"/>
      <c r="Q30" s="848">
        <v>205</v>
      </c>
      <c r="R30" s="849"/>
      <c r="S30" s="849"/>
      <c r="T30" s="849"/>
      <c r="U30" s="849"/>
      <c r="V30" s="849">
        <v>204</v>
      </c>
      <c r="W30" s="849"/>
      <c r="X30" s="849"/>
      <c r="Y30" s="849"/>
      <c r="Z30" s="849"/>
      <c r="AA30" s="849">
        <v>1</v>
      </c>
      <c r="AB30" s="849"/>
      <c r="AC30" s="849"/>
      <c r="AD30" s="849"/>
      <c r="AE30" s="850"/>
      <c r="AF30" s="851">
        <v>1</v>
      </c>
      <c r="AG30" s="852"/>
      <c r="AH30" s="852"/>
      <c r="AI30" s="852"/>
      <c r="AJ30" s="853"/>
      <c r="AK30" s="899">
        <v>47</v>
      </c>
      <c r="AL30" s="895"/>
      <c r="AM30" s="895"/>
      <c r="AN30" s="895"/>
      <c r="AO30" s="895"/>
      <c r="AP30" s="895" t="s">
        <v>578</v>
      </c>
      <c r="AQ30" s="895"/>
      <c r="AR30" s="895"/>
      <c r="AS30" s="895"/>
      <c r="AT30" s="895"/>
      <c r="AU30" s="895" t="s">
        <v>578</v>
      </c>
      <c r="AV30" s="895"/>
      <c r="AW30" s="895"/>
      <c r="AX30" s="895"/>
      <c r="AY30" s="895"/>
      <c r="AZ30" s="896" t="s">
        <v>578</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407</v>
      </c>
      <c r="C31" s="846"/>
      <c r="D31" s="846"/>
      <c r="E31" s="846"/>
      <c r="F31" s="846"/>
      <c r="G31" s="846"/>
      <c r="H31" s="846"/>
      <c r="I31" s="846"/>
      <c r="J31" s="846"/>
      <c r="K31" s="846"/>
      <c r="L31" s="846"/>
      <c r="M31" s="846"/>
      <c r="N31" s="846"/>
      <c r="O31" s="846"/>
      <c r="P31" s="847"/>
      <c r="Q31" s="848">
        <v>8</v>
      </c>
      <c r="R31" s="849"/>
      <c r="S31" s="849"/>
      <c r="T31" s="849"/>
      <c r="U31" s="849"/>
      <c r="V31" s="849">
        <v>8</v>
      </c>
      <c r="W31" s="849"/>
      <c r="X31" s="849"/>
      <c r="Y31" s="849"/>
      <c r="Z31" s="849"/>
      <c r="AA31" s="849" t="s">
        <v>578</v>
      </c>
      <c r="AB31" s="849"/>
      <c r="AC31" s="849"/>
      <c r="AD31" s="849"/>
      <c r="AE31" s="850"/>
      <c r="AF31" s="851" t="s">
        <v>128</v>
      </c>
      <c r="AG31" s="852"/>
      <c r="AH31" s="852"/>
      <c r="AI31" s="852"/>
      <c r="AJ31" s="853"/>
      <c r="AK31" s="899" t="s">
        <v>578</v>
      </c>
      <c r="AL31" s="895"/>
      <c r="AM31" s="895"/>
      <c r="AN31" s="895"/>
      <c r="AO31" s="895"/>
      <c r="AP31" s="895" t="s">
        <v>578</v>
      </c>
      <c r="AQ31" s="895"/>
      <c r="AR31" s="895"/>
      <c r="AS31" s="895"/>
      <c r="AT31" s="895"/>
      <c r="AU31" s="895" t="s">
        <v>578</v>
      </c>
      <c r="AV31" s="895"/>
      <c r="AW31" s="895"/>
      <c r="AX31" s="895"/>
      <c r="AY31" s="895"/>
      <c r="AZ31" s="896" t="s">
        <v>578</v>
      </c>
      <c r="BA31" s="896"/>
      <c r="BB31" s="896"/>
      <c r="BC31" s="896"/>
      <c r="BD31" s="896"/>
      <c r="BE31" s="897"/>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408</v>
      </c>
      <c r="C32" s="846"/>
      <c r="D32" s="846"/>
      <c r="E32" s="846"/>
      <c r="F32" s="846"/>
      <c r="G32" s="846"/>
      <c r="H32" s="846"/>
      <c r="I32" s="846"/>
      <c r="J32" s="846"/>
      <c r="K32" s="846"/>
      <c r="L32" s="846"/>
      <c r="M32" s="846"/>
      <c r="N32" s="846"/>
      <c r="O32" s="846"/>
      <c r="P32" s="847"/>
      <c r="Q32" s="848">
        <v>488</v>
      </c>
      <c r="R32" s="849"/>
      <c r="S32" s="849"/>
      <c r="T32" s="849"/>
      <c r="U32" s="849"/>
      <c r="V32" s="849">
        <v>594</v>
      </c>
      <c r="W32" s="849"/>
      <c r="X32" s="849"/>
      <c r="Y32" s="849"/>
      <c r="Z32" s="849"/>
      <c r="AA32" s="849">
        <v>106</v>
      </c>
      <c r="AB32" s="849"/>
      <c r="AC32" s="849"/>
      <c r="AD32" s="849"/>
      <c r="AE32" s="850"/>
      <c r="AF32" s="851">
        <v>1629</v>
      </c>
      <c r="AG32" s="852"/>
      <c r="AH32" s="852"/>
      <c r="AI32" s="852"/>
      <c r="AJ32" s="853"/>
      <c r="AK32" s="899" t="s">
        <v>578</v>
      </c>
      <c r="AL32" s="895"/>
      <c r="AM32" s="895"/>
      <c r="AN32" s="895"/>
      <c r="AO32" s="895"/>
      <c r="AP32" s="895">
        <v>2014</v>
      </c>
      <c r="AQ32" s="895"/>
      <c r="AR32" s="895"/>
      <c r="AS32" s="895"/>
      <c r="AT32" s="895"/>
      <c r="AU32" s="895" t="s">
        <v>578</v>
      </c>
      <c r="AV32" s="895"/>
      <c r="AW32" s="895"/>
      <c r="AX32" s="895"/>
      <c r="AY32" s="895"/>
      <c r="AZ32" s="896" t="s">
        <v>578</v>
      </c>
      <c r="BA32" s="896"/>
      <c r="BB32" s="896"/>
      <c r="BC32" s="896"/>
      <c r="BD32" s="896"/>
      <c r="BE32" s="897" t="s">
        <v>409</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t="s">
        <v>410</v>
      </c>
      <c r="C33" s="846"/>
      <c r="D33" s="846"/>
      <c r="E33" s="846"/>
      <c r="F33" s="846"/>
      <c r="G33" s="846"/>
      <c r="H33" s="846"/>
      <c r="I33" s="846"/>
      <c r="J33" s="846"/>
      <c r="K33" s="846"/>
      <c r="L33" s="846"/>
      <c r="M33" s="846"/>
      <c r="N33" s="846"/>
      <c r="O33" s="846"/>
      <c r="P33" s="847"/>
      <c r="Q33" s="848">
        <v>68</v>
      </c>
      <c r="R33" s="849"/>
      <c r="S33" s="849"/>
      <c r="T33" s="849"/>
      <c r="U33" s="849"/>
      <c r="V33" s="849">
        <v>59</v>
      </c>
      <c r="W33" s="849"/>
      <c r="X33" s="849"/>
      <c r="Y33" s="849"/>
      <c r="Z33" s="849"/>
      <c r="AA33" s="849">
        <v>9</v>
      </c>
      <c r="AB33" s="849"/>
      <c r="AC33" s="849"/>
      <c r="AD33" s="849"/>
      <c r="AE33" s="850"/>
      <c r="AF33" s="851">
        <v>9</v>
      </c>
      <c r="AG33" s="852"/>
      <c r="AH33" s="852"/>
      <c r="AI33" s="852"/>
      <c r="AJ33" s="853"/>
      <c r="AK33" s="899" t="s">
        <v>578</v>
      </c>
      <c r="AL33" s="895"/>
      <c r="AM33" s="895"/>
      <c r="AN33" s="895"/>
      <c r="AO33" s="895"/>
      <c r="AP33" s="895">
        <v>30</v>
      </c>
      <c r="AQ33" s="895"/>
      <c r="AR33" s="895"/>
      <c r="AS33" s="895"/>
      <c r="AT33" s="895"/>
      <c r="AU33" s="895" t="s">
        <v>578</v>
      </c>
      <c r="AV33" s="895"/>
      <c r="AW33" s="895"/>
      <c r="AX33" s="895"/>
      <c r="AY33" s="895"/>
      <c r="AZ33" s="896" t="s">
        <v>578</v>
      </c>
      <c r="BA33" s="896"/>
      <c r="BB33" s="896"/>
      <c r="BC33" s="896"/>
      <c r="BD33" s="896"/>
      <c r="BE33" s="897" t="s">
        <v>411</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t="s">
        <v>412</v>
      </c>
      <c r="C34" s="846"/>
      <c r="D34" s="846"/>
      <c r="E34" s="846"/>
      <c r="F34" s="846"/>
      <c r="G34" s="846"/>
      <c r="H34" s="846"/>
      <c r="I34" s="846"/>
      <c r="J34" s="846"/>
      <c r="K34" s="846"/>
      <c r="L34" s="846"/>
      <c r="M34" s="846"/>
      <c r="N34" s="846"/>
      <c r="O34" s="846"/>
      <c r="P34" s="847"/>
      <c r="Q34" s="848">
        <v>1018</v>
      </c>
      <c r="R34" s="849"/>
      <c r="S34" s="849"/>
      <c r="T34" s="849"/>
      <c r="U34" s="849"/>
      <c r="V34" s="849">
        <v>1002</v>
      </c>
      <c r="W34" s="849"/>
      <c r="X34" s="849"/>
      <c r="Y34" s="849"/>
      <c r="Z34" s="849"/>
      <c r="AA34" s="849">
        <v>16</v>
      </c>
      <c r="AB34" s="849"/>
      <c r="AC34" s="849"/>
      <c r="AD34" s="849"/>
      <c r="AE34" s="850"/>
      <c r="AF34" s="851">
        <v>16</v>
      </c>
      <c r="AG34" s="852"/>
      <c r="AH34" s="852"/>
      <c r="AI34" s="852"/>
      <c r="AJ34" s="853"/>
      <c r="AK34" s="899">
        <v>399</v>
      </c>
      <c r="AL34" s="895"/>
      <c r="AM34" s="895"/>
      <c r="AN34" s="895"/>
      <c r="AO34" s="895"/>
      <c r="AP34" s="895">
        <v>3934</v>
      </c>
      <c r="AQ34" s="895"/>
      <c r="AR34" s="895"/>
      <c r="AS34" s="895"/>
      <c r="AT34" s="895"/>
      <c r="AU34" s="895">
        <v>399</v>
      </c>
      <c r="AV34" s="895"/>
      <c r="AW34" s="895"/>
      <c r="AX34" s="895"/>
      <c r="AY34" s="895"/>
      <c r="AZ34" s="896" t="s">
        <v>578</v>
      </c>
      <c r="BA34" s="896"/>
      <c r="BB34" s="896"/>
      <c r="BC34" s="896"/>
      <c r="BD34" s="896"/>
      <c r="BE34" s="897" t="s">
        <v>413</v>
      </c>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414</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392</v>
      </c>
      <c r="B63" s="854" t="s">
        <v>415</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1837</v>
      </c>
      <c r="AG63" s="909"/>
      <c r="AH63" s="909"/>
      <c r="AI63" s="909"/>
      <c r="AJ63" s="910"/>
      <c r="AK63" s="911"/>
      <c r="AL63" s="906"/>
      <c r="AM63" s="906"/>
      <c r="AN63" s="906"/>
      <c r="AO63" s="906"/>
      <c r="AP63" s="909">
        <v>5978</v>
      </c>
      <c r="AQ63" s="909"/>
      <c r="AR63" s="909"/>
      <c r="AS63" s="909"/>
      <c r="AT63" s="909"/>
      <c r="AU63" s="909">
        <v>399</v>
      </c>
      <c r="AV63" s="909"/>
      <c r="AW63" s="909"/>
      <c r="AX63" s="909"/>
      <c r="AY63" s="909"/>
      <c r="AZ63" s="913"/>
      <c r="BA63" s="913"/>
      <c r="BB63" s="913"/>
      <c r="BC63" s="913"/>
      <c r="BD63" s="913"/>
      <c r="BE63" s="914"/>
      <c r="BF63" s="914"/>
      <c r="BG63" s="914"/>
      <c r="BH63" s="914"/>
      <c r="BI63" s="915"/>
      <c r="BJ63" s="916" t="s">
        <v>416</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418</v>
      </c>
      <c r="B66" s="793"/>
      <c r="C66" s="793"/>
      <c r="D66" s="793"/>
      <c r="E66" s="793"/>
      <c r="F66" s="793"/>
      <c r="G66" s="793"/>
      <c r="H66" s="793"/>
      <c r="I66" s="793"/>
      <c r="J66" s="793"/>
      <c r="K66" s="793"/>
      <c r="L66" s="793"/>
      <c r="M66" s="793"/>
      <c r="N66" s="793"/>
      <c r="O66" s="793"/>
      <c r="P66" s="794"/>
      <c r="Q66" s="798" t="s">
        <v>396</v>
      </c>
      <c r="R66" s="799"/>
      <c r="S66" s="799"/>
      <c r="T66" s="799"/>
      <c r="U66" s="800"/>
      <c r="V66" s="798" t="s">
        <v>397</v>
      </c>
      <c r="W66" s="799"/>
      <c r="X66" s="799"/>
      <c r="Y66" s="799"/>
      <c r="Z66" s="800"/>
      <c r="AA66" s="798" t="s">
        <v>419</v>
      </c>
      <c r="AB66" s="799"/>
      <c r="AC66" s="799"/>
      <c r="AD66" s="799"/>
      <c r="AE66" s="800"/>
      <c r="AF66" s="919" t="s">
        <v>399</v>
      </c>
      <c r="AG66" s="880"/>
      <c r="AH66" s="880"/>
      <c r="AI66" s="880"/>
      <c r="AJ66" s="920"/>
      <c r="AK66" s="798" t="s">
        <v>420</v>
      </c>
      <c r="AL66" s="793"/>
      <c r="AM66" s="793"/>
      <c r="AN66" s="793"/>
      <c r="AO66" s="794"/>
      <c r="AP66" s="798" t="s">
        <v>401</v>
      </c>
      <c r="AQ66" s="799"/>
      <c r="AR66" s="799"/>
      <c r="AS66" s="799"/>
      <c r="AT66" s="800"/>
      <c r="AU66" s="798" t="s">
        <v>421</v>
      </c>
      <c r="AV66" s="799"/>
      <c r="AW66" s="799"/>
      <c r="AX66" s="799"/>
      <c r="AY66" s="800"/>
      <c r="AZ66" s="798" t="s">
        <v>379</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580</v>
      </c>
      <c r="C68" s="935"/>
      <c r="D68" s="935"/>
      <c r="E68" s="935"/>
      <c r="F68" s="935"/>
      <c r="G68" s="935"/>
      <c r="H68" s="935"/>
      <c r="I68" s="935"/>
      <c r="J68" s="935"/>
      <c r="K68" s="935"/>
      <c r="L68" s="935"/>
      <c r="M68" s="935"/>
      <c r="N68" s="935"/>
      <c r="O68" s="935"/>
      <c r="P68" s="936"/>
      <c r="Q68" s="937">
        <v>3420</v>
      </c>
      <c r="R68" s="931"/>
      <c r="S68" s="931"/>
      <c r="T68" s="931"/>
      <c r="U68" s="931"/>
      <c r="V68" s="931">
        <v>3346</v>
      </c>
      <c r="W68" s="931"/>
      <c r="X68" s="931"/>
      <c r="Y68" s="931"/>
      <c r="Z68" s="931"/>
      <c r="AA68" s="931">
        <v>73</v>
      </c>
      <c r="AB68" s="931"/>
      <c r="AC68" s="931"/>
      <c r="AD68" s="931"/>
      <c r="AE68" s="931"/>
      <c r="AF68" s="931">
        <v>73</v>
      </c>
      <c r="AG68" s="931"/>
      <c r="AH68" s="931"/>
      <c r="AI68" s="931"/>
      <c r="AJ68" s="931"/>
      <c r="AK68" s="931">
        <v>191</v>
      </c>
      <c r="AL68" s="931"/>
      <c r="AM68" s="931"/>
      <c r="AN68" s="931"/>
      <c r="AO68" s="931"/>
      <c r="AP68" s="931">
        <v>2347</v>
      </c>
      <c r="AQ68" s="931"/>
      <c r="AR68" s="931"/>
      <c r="AS68" s="931"/>
      <c r="AT68" s="931"/>
      <c r="AU68" s="931" t="s">
        <v>578</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581</v>
      </c>
      <c r="C69" s="939"/>
      <c r="D69" s="939"/>
      <c r="E69" s="939"/>
      <c r="F69" s="939"/>
      <c r="G69" s="939"/>
      <c r="H69" s="939"/>
      <c r="I69" s="939"/>
      <c r="J69" s="939"/>
      <c r="K69" s="939"/>
      <c r="L69" s="939"/>
      <c r="M69" s="939"/>
      <c r="N69" s="939"/>
      <c r="O69" s="939"/>
      <c r="P69" s="940"/>
      <c r="Q69" s="941">
        <v>937</v>
      </c>
      <c r="R69" s="895"/>
      <c r="S69" s="895"/>
      <c r="T69" s="895"/>
      <c r="U69" s="895"/>
      <c r="V69" s="895">
        <v>918</v>
      </c>
      <c r="W69" s="895"/>
      <c r="X69" s="895"/>
      <c r="Y69" s="895"/>
      <c r="Z69" s="895"/>
      <c r="AA69" s="895">
        <v>19</v>
      </c>
      <c r="AB69" s="895"/>
      <c r="AC69" s="895"/>
      <c r="AD69" s="895"/>
      <c r="AE69" s="895"/>
      <c r="AF69" s="895">
        <v>19</v>
      </c>
      <c r="AG69" s="895"/>
      <c r="AH69" s="895"/>
      <c r="AI69" s="895"/>
      <c r="AJ69" s="895"/>
      <c r="AK69" s="895">
        <v>0</v>
      </c>
      <c r="AL69" s="895"/>
      <c r="AM69" s="895"/>
      <c r="AN69" s="895"/>
      <c r="AO69" s="895"/>
      <c r="AP69" s="895" t="s">
        <v>578</v>
      </c>
      <c r="AQ69" s="895"/>
      <c r="AR69" s="895"/>
      <c r="AS69" s="895"/>
      <c r="AT69" s="895"/>
      <c r="AU69" s="895" t="s">
        <v>578</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t="s">
        <v>582</v>
      </c>
      <c r="C70" s="939"/>
      <c r="D70" s="939"/>
      <c r="E70" s="939"/>
      <c r="F70" s="939"/>
      <c r="G70" s="939"/>
      <c r="H70" s="939"/>
      <c r="I70" s="939"/>
      <c r="J70" s="939"/>
      <c r="K70" s="939"/>
      <c r="L70" s="939"/>
      <c r="M70" s="939"/>
      <c r="N70" s="939"/>
      <c r="O70" s="939"/>
      <c r="P70" s="940"/>
      <c r="Q70" s="941">
        <v>249</v>
      </c>
      <c r="R70" s="895"/>
      <c r="S70" s="895"/>
      <c r="T70" s="895"/>
      <c r="U70" s="895"/>
      <c r="V70" s="895">
        <v>171</v>
      </c>
      <c r="W70" s="895"/>
      <c r="X70" s="895"/>
      <c r="Y70" s="895"/>
      <c r="Z70" s="895"/>
      <c r="AA70" s="895">
        <v>78</v>
      </c>
      <c r="AB70" s="895"/>
      <c r="AC70" s="895"/>
      <c r="AD70" s="895"/>
      <c r="AE70" s="895"/>
      <c r="AF70" s="895">
        <v>78</v>
      </c>
      <c r="AG70" s="895"/>
      <c r="AH70" s="895"/>
      <c r="AI70" s="895"/>
      <c r="AJ70" s="895"/>
      <c r="AK70" s="895">
        <v>35</v>
      </c>
      <c r="AL70" s="895"/>
      <c r="AM70" s="895"/>
      <c r="AN70" s="895"/>
      <c r="AO70" s="895"/>
      <c r="AP70" s="895" t="s">
        <v>578</v>
      </c>
      <c r="AQ70" s="895"/>
      <c r="AR70" s="895"/>
      <c r="AS70" s="895"/>
      <c r="AT70" s="895"/>
      <c r="AU70" s="895" t="s">
        <v>578</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t="s">
        <v>583</v>
      </c>
      <c r="C71" s="939"/>
      <c r="D71" s="939"/>
      <c r="E71" s="939"/>
      <c r="F71" s="939"/>
      <c r="G71" s="939"/>
      <c r="H71" s="939"/>
      <c r="I71" s="939"/>
      <c r="J71" s="939"/>
      <c r="K71" s="939"/>
      <c r="L71" s="939"/>
      <c r="M71" s="939"/>
      <c r="N71" s="939"/>
      <c r="O71" s="939"/>
      <c r="P71" s="940"/>
      <c r="Q71" s="941">
        <v>2</v>
      </c>
      <c r="R71" s="895"/>
      <c r="S71" s="895"/>
      <c r="T71" s="895"/>
      <c r="U71" s="895"/>
      <c r="V71" s="895">
        <v>2</v>
      </c>
      <c r="W71" s="895"/>
      <c r="X71" s="895"/>
      <c r="Y71" s="895"/>
      <c r="Z71" s="895"/>
      <c r="AA71" s="895">
        <v>0</v>
      </c>
      <c r="AB71" s="895"/>
      <c r="AC71" s="895"/>
      <c r="AD71" s="895"/>
      <c r="AE71" s="895"/>
      <c r="AF71" s="895">
        <v>0</v>
      </c>
      <c r="AG71" s="895"/>
      <c r="AH71" s="895"/>
      <c r="AI71" s="895"/>
      <c r="AJ71" s="895"/>
      <c r="AK71" s="895" t="s">
        <v>578</v>
      </c>
      <c r="AL71" s="895"/>
      <c r="AM71" s="895"/>
      <c r="AN71" s="895"/>
      <c r="AO71" s="895"/>
      <c r="AP71" s="895" t="s">
        <v>578</v>
      </c>
      <c r="AQ71" s="895"/>
      <c r="AR71" s="895"/>
      <c r="AS71" s="895"/>
      <c r="AT71" s="895"/>
      <c r="AU71" s="895" t="s">
        <v>578</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t="s">
        <v>584</v>
      </c>
      <c r="C72" s="939"/>
      <c r="D72" s="939"/>
      <c r="E72" s="939"/>
      <c r="F72" s="939"/>
      <c r="G72" s="939"/>
      <c r="H72" s="939"/>
      <c r="I72" s="939"/>
      <c r="J72" s="939"/>
      <c r="K72" s="939"/>
      <c r="L72" s="939"/>
      <c r="M72" s="939"/>
      <c r="N72" s="939"/>
      <c r="O72" s="939"/>
      <c r="P72" s="940"/>
      <c r="Q72" s="941">
        <v>10978</v>
      </c>
      <c r="R72" s="895"/>
      <c r="S72" s="895"/>
      <c r="T72" s="895"/>
      <c r="U72" s="895"/>
      <c r="V72" s="895">
        <v>10532</v>
      </c>
      <c r="W72" s="895"/>
      <c r="X72" s="895"/>
      <c r="Y72" s="895"/>
      <c r="Z72" s="895"/>
      <c r="AA72" s="895">
        <v>446</v>
      </c>
      <c r="AB72" s="895"/>
      <c r="AC72" s="895"/>
      <c r="AD72" s="895"/>
      <c r="AE72" s="895"/>
      <c r="AF72" s="895">
        <v>446</v>
      </c>
      <c r="AG72" s="895"/>
      <c r="AH72" s="895"/>
      <c r="AI72" s="895"/>
      <c r="AJ72" s="895"/>
      <c r="AK72" s="895">
        <v>660</v>
      </c>
      <c r="AL72" s="895"/>
      <c r="AM72" s="895"/>
      <c r="AN72" s="895"/>
      <c r="AO72" s="895"/>
      <c r="AP72" s="895" t="s">
        <v>578</v>
      </c>
      <c r="AQ72" s="895"/>
      <c r="AR72" s="895"/>
      <c r="AS72" s="895"/>
      <c r="AT72" s="895"/>
      <c r="AU72" s="895" t="s">
        <v>578</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t="s">
        <v>585</v>
      </c>
      <c r="C73" s="939"/>
      <c r="D73" s="939"/>
      <c r="E73" s="939"/>
      <c r="F73" s="939"/>
      <c r="G73" s="939"/>
      <c r="H73" s="939"/>
      <c r="I73" s="939"/>
      <c r="J73" s="939"/>
      <c r="K73" s="939"/>
      <c r="L73" s="939"/>
      <c r="M73" s="939"/>
      <c r="N73" s="939"/>
      <c r="O73" s="939"/>
      <c r="P73" s="940"/>
      <c r="Q73" s="941">
        <v>860</v>
      </c>
      <c r="R73" s="895"/>
      <c r="S73" s="895"/>
      <c r="T73" s="895"/>
      <c r="U73" s="895"/>
      <c r="V73" s="895">
        <v>858</v>
      </c>
      <c r="W73" s="895"/>
      <c r="X73" s="895"/>
      <c r="Y73" s="895"/>
      <c r="Z73" s="895"/>
      <c r="AA73" s="895">
        <v>2</v>
      </c>
      <c r="AB73" s="895"/>
      <c r="AC73" s="895"/>
      <c r="AD73" s="895"/>
      <c r="AE73" s="895"/>
      <c r="AF73" s="895">
        <v>2</v>
      </c>
      <c r="AG73" s="895"/>
      <c r="AH73" s="895"/>
      <c r="AI73" s="895"/>
      <c r="AJ73" s="895"/>
      <c r="AK73" s="895">
        <v>1</v>
      </c>
      <c r="AL73" s="895"/>
      <c r="AM73" s="895"/>
      <c r="AN73" s="895"/>
      <c r="AO73" s="895"/>
      <c r="AP73" s="895" t="s">
        <v>578</v>
      </c>
      <c r="AQ73" s="895"/>
      <c r="AR73" s="895"/>
      <c r="AS73" s="895"/>
      <c r="AT73" s="895"/>
      <c r="AU73" s="895" t="s">
        <v>578</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t="s">
        <v>586</v>
      </c>
      <c r="C74" s="939"/>
      <c r="D74" s="939"/>
      <c r="E74" s="939"/>
      <c r="F74" s="939"/>
      <c r="G74" s="939"/>
      <c r="H74" s="939"/>
      <c r="I74" s="939"/>
      <c r="J74" s="939"/>
      <c r="K74" s="939"/>
      <c r="L74" s="939"/>
      <c r="M74" s="939"/>
      <c r="N74" s="939"/>
      <c r="O74" s="939"/>
      <c r="P74" s="940"/>
      <c r="Q74" s="941">
        <v>163</v>
      </c>
      <c r="R74" s="895"/>
      <c r="S74" s="895"/>
      <c r="T74" s="895"/>
      <c r="U74" s="895"/>
      <c r="V74" s="895">
        <v>160</v>
      </c>
      <c r="W74" s="895"/>
      <c r="X74" s="895"/>
      <c r="Y74" s="895"/>
      <c r="Z74" s="895"/>
      <c r="AA74" s="895">
        <v>3</v>
      </c>
      <c r="AB74" s="895"/>
      <c r="AC74" s="895"/>
      <c r="AD74" s="895"/>
      <c r="AE74" s="895"/>
      <c r="AF74" s="895">
        <v>3</v>
      </c>
      <c r="AG74" s="895"/>
      <c r="AH74" s="895"/>
      <c r="AI74" s="895"/>
      <c r="AJ74" s="895"/>
      <c r="AK74" s="895">
        <v>8</v>
      </c>
      <c r="AL74" s="895"/>
      <c r="AM74" s="895"/>
      <c r="AN74" s="895"/>
      <c r="AO74" s="895"/>
      <c r="AP74" s="895" t="s">
        <v>578</v>
      </c>
      <c r="AQ74" s="895"/>
      <c r="AR74" s="895"/>
      <c r="AS74" s="895"/>
      <c r="AT74" s="895"/>
      <c r="AU74" s="895" t="s">
        <v>578</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392</v>
      </c>
      <c r="B88" s="854" t="s">
        <v>422</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621</v>
      </c>
      <c r="AG88" s="909"/>
      <c r="AH88" s="909"/>
      <c r="AI88" s="909"/>
      <c r="AJ88" s="909"/>
      <c r="AK88" s="906"/>
      <c r="AL88" s="906"/>
      <c r="AM88" s="906"/>
      <c r="AN88" s="906"/>
      <c r="AO88" s="906"/>
      <c r="AP88" s="909">
        <v>2347</v>
      </c>
      <c r="AQ88" s="909"/>
      <c r="AR88" s="909"/>
      <c r="AS88" s="909"/>
      <c r="AT88" s="909"/>
      <c r="AU88" s="909" t="s">
        <v>578</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854" t="s">
        <v>423</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424</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425</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428</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429</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430</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431</v>
      </c>
      <c r="AB109" s="958"/>
      <c r="AC109" s="958"/>
      <c r="AD109" s="958"/>
      <c r="AE109" s="959"/>
      <c r="AF109" s="957" t="s">
        <v>432</v>
      </c>
      <c r="AG109" s="958"/>
      <c r="AH109" s="958"/>
      <c r="AI109" s="958"/>
      <c r="AJ109" s="959"/>
      <c r="AK109" s="957" t="s">
        <v>306</v>
      </c>
      <c r="AL109" s="958"/>
      <c r="AM109" s="958"/>
      <c r="AN109" s="958"/>
      <c r="AO109" s="959"/>
      <c r="AP109" s="957" t="s">
        <v>433</v>
      </c>
      <c r="AQ109" s="958"/>
      <c r="AR109" s="958"/>
      <c r="AS109" s="958"/>
      <c r="AT109" s="960"/>
      <c r="AU109" s="977" t="s">
        <v>430</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431</v>
      </c>
      <c r="BR109" s="958"/>
      <c r="BS109" s="958"/>
      <c r="BT109" s="958"/>
      <c r="BU109" s="959"/>
      <c r="BV109" s="957" t="s">
        <v>432</v>
      </c>
      <c r="BW109" s="958"/>
      <c r="BX109" s="958"/>
      <c r="BY109" s="958"/>
      <c r="BZ109" s="959"/>
      <c r="CA109" s="957" t="s">
        <v>306</v>
      </c>
      <c r="CB109" s="958"/>
      <c r="CC109" s="958"/>
      <c r="CD109" s="958"/>
      <c r="CE109" s="959"/>
      <c r="CF109" s="978" t="s">
        <v>433</v>
      </c>
      <c r="CG109" s="978"/>
      <c r="CH109" s="978"/>
      <c r="CI109" s="978"/>
      <c r="CJ109" s="978"/>
      <c r="CK109" s="957" t="s">
        <v>434</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431</v>
      </c>
      <c r="DH109" s="958"/>
      <c r="DI109" s="958"/>
      <c r="DJ109" s="958"/>
      <c r="DK109" s="959"/>
      <c r="DL109" s="957" t="s">
        <v>432</v>
      </c>
      <c r="DM109" s="958"/>
      <c r="DN109" s="958"/>
      <c r="DO109" s="958"/>
      <c r="DP109" s="959"/>
      <c r="DQ109" s="957" t="s">
        <v>306</v>
      </c>
      <c r="DR109" s="958"/>
      <c r="DS109" s="958"/>
      <c r="DT109" s="958"/>
      <c r="DU109" s="959"/>
      <c r="DV109" s="957" t="s">
        <v>433</v>
      </c>
      <c r="DW109" s="958"/>
      <c r="DX109" s="958"/>
      <c r="DY109" s="958"/>
      <c r="DZ109" s="960"/>
    </row>
    <row r="110" spans="1:131" s="226" customFormat="1" ht="26.25" customHeight="1" x14ac:dyDescent="0.15">
      <c r="A110" s="961" t="s">
        <v>435</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525848</v>
      </c>
      <c r="AB110" s="965"/>
      <c r="AC110" s="965"/>
      <c r="AD110" s="965"/>
      <c r="AE110" s="966"/>
      <c r="AF110" s="967">
        <v>507403</v>
      </c>
      <c r="AG110" s="965"/>
      <c r="AH110" s="965"/>
      <c r="AI110" s="965"/>
      <c r="AJ110" s="966"/>
      <c r="AK110" s="967">
        <v>506373</v>
      </c>
      <c r="AL110" s="965"/>
      <c r="AM110" s="965"/>
      <c r="AN110" s="965"/>
      <c r="AO110" s="966"/>
      <c r="AP110" s="968">
        <v>13.1</v>
      </c>
      <c r="AQ110" s="969"/>
      <c r="AR110" s="969"/>
      <c r="AS110" s="969"/>
      <c r="AT110" s="970"/>
      <c r="AU110" s="971" t="s">
        <v>73</v>
      </c>
      <c r="AV110" s="972"/>
      <c r="AW110" s="972"/>
      <c r="AX110" s="972"/>
      <c r="AY110" s="972"/>
      <c r="AZ110" s="994" t="s">
        <v>436</v>
      </c>
      <c r="BA110" s="962"/>
      <c r="BB110" s="962"/>
      <c r="BC110" s="962"/>
      <c r="BD110" s="962"/>
      <c r="BE110" s="962"/>
      <c r="BF110" s="962"/>
      <c r="BG110" s="962"/>
      <c r="BH110" s="962"/>
      <c r="BI110" s="962"/>
      <c r="BJ110" s="962"/>
      <c r="BK110" s="962"/>
      <c r="BL110" s="962"/>
      <c r="BM110" s="962"/>
      <c r="BN110" s="962"/>
      <c r="BO110" s="962"/>
      <c r="BP110" s="963"/>
      <c r="BQ110" s="995">
        <v>5482382</v>
      </c>
      <c r="BR110" s="996"/>
      <c r="BS110" s="996"/>
      <c r="BT110" s="996"/>
      <c r="BU110" s="996"/>
      <c r="BV110" s="996">
        <v>5410841</v>
      </c>
      <c r="BW110" s="996"/>
      <c r="BX110" s="996"/>
      <c r="BY110" s="996"/>
      <c r="BZ110" s="996"/>
      <c r="CA110" s="996">
        <v>5216546</v>
      </c>
      <c r="CB110" s="996"/>
      <c r="CC110" s="996"/>
      <c r="CD110" s="996"/>
      <c r="CE110" s="996"/>
      <c r="CF110" s="1009">
        <v>134.6</v>
      </c>
      <c r="CG110" s="1010"/>
      <c r="CH110" s="1010"/>
      <c r="CI110" s="1010"/>
      <c r="CJ110" s="1010"/>
      <c r="CK110" s="1011" t="s">
        <v>437</v>
      </c>
      <c r="CL110" s="1012"/>
      <c r="CM110" s="994" t="s">
        <v>438</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416</v>
      </c>
      <c r="DH110" s="996"/>
      <c r="DI110" s="996"/>
      <c r="DJ110" s="996"/>
      <c r="DK110" s="996"/>
      <c r="DL110" s="996" t="s">
        <v>128</v>
      </c>
      <c r="DM110" s="996"/>
      <c r="DN110" s="996"/>
      <c r="DO110" s="996"/>
      <c r="DP110" s="996"/>
      <c r="DQ110" s="996" t="s">
        <v>128</v>
      </c>
      <c r="DR110" s="996"/>
      <c r="DS110" s="996"/>
      <c r="DT110" s="996"/>
      <c r="DU110" s="996"/>
      <c r="DV110" s="997" t="s">
        <v>128</v>
      </c>
      <c r="DW110" s="997"/>
      <c r="DX110" s="997"/>
      <c r="DY110" s="997"/>
      <c r="DZ110" s="998"/>
    </row>
    <row r="111" spans="1:131" s="226" customFormat="1" ht="26.25" customHeight="1" x14ac:dyDescent="0.15">
      <c r="A111" s="999" t="s">
        <v>439</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416</v>
      </c>
      <c r="AB111" s="1003"/>
      <c r="AC111" s="1003"/>
      <c r="AD111" s="1003"/>
      <c r="AE111" s="1004"/>
      <c r="AF111" s="1005" t="s">
        <v>416</v>
      </c>
      <c r="AG111" s="1003"/>
      <c r="AH111" s="1003"/>
      <c r="AI111" s="1003"/>
      <c r="AJ111" s="1004"/>
      <c r="AK111" s="1005" t="s">
        <v>416</v>
      </c>
      <c r="AL111" s="1003"/>
      <c r="AM111" s="1003"/>
      <c r="AN111" s="1003"/>
      <c r="AO111" s="1004"/>
      <c r="AP111" s="1006" t="s">
        <v>416</v>
      </c>
      <c r="AQ111" s="1007"/>
      <c r="AR111" s="1007"/>
      <c r="AS111" s="1007"/>
      <c r="AT111" s="1008"/>
      <c r="AU111" s="973"/>
      <c r="AV111" s="974"/>
      <c r="AW111" s="974"/>
      <c r="AX111" s="974"/>
      <c r="AY111" s="974"/>
      <c r="AZ111" s="987" t="s">
        <v>440</v>
      </c>
      <c r="BA111" s="988"/>
      <c r="BB111" s="988"/>
      <c r="BC111" s="988"/>
      <c r="BD111" s="988"/>
      <c r="BE111" s="988"/>
      <c r="BF111" s="988"/>
      <c r="BG111" s="988"/>
      <c r="BH111" s="988"/>
      <c r="BI111" s="988"/>
      <c r="BJ111" s="988"/>
      <c r="BK111" s="988"/>
      <c r="BL111" s="988"/>
      <c r="BM111" s="988"/>
      <c r="BN111" s="988"/>
      <c r="BO111" s="988"/>
      <c r="BP111" s="989"/>
      <c r="BQ111" s="990">
        <v>6933</v>
      </c>
      <c r="BR111" s="991"/>
      <c r="BS111" s="991"/>
      <c r="BT111" s="991"/>
      <c r="BU111" s="991"/>
      <c r="BV111" s="991">
        <v>2330</v>
      </c>
      <c r="BW111" s="991"/>
      <c r="BX111" s="991"/>
      <c r="BY111" s="991"/>
      <c r="BZ111" s="991"/>
      <c r="CA111" s="991" t="s">
        <v>128</v>
      </c>
      <c r="CB111" s="991"/>
      <c r="CC111" s="991"/>
      <c r="CD111" s="991"/>
      <c r="CE111" s="991"/>
      <c r="CF111" s="985" t="s">
        <v>128</v>
      </c>
      <c r="CG111" s="986"/>
      <c r="CH111" s="986"/>
      <c r="CI111" s="986"/>
      <c r="CJ111" s="986"/>
      <c r="CK111" s="1013"/>
      <c r="CL111" s="1014"/>
      <c r="CM111" s="987" t="s">
        <v>441</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128</v>
      </c>
      <c r="DH111" s="991"/>
      <c r="DI111" s="991"/>
      <c r="DJ111" s="991"/>
      <c r="DK111" s="991"/>
      <c r="DL111" s="991" t="s">
        <v>128</v>
      </c>
      <c r="DM111" s="991"/>
      <c r="DN111" s="991"/>
      <c r="DO111" s="991"/>
      <c r="DP111" s="991"/>
      <c r="DQ111" s="991" t="s">
        <v>128</v>
      </c>
      <c r="DR111" s="991"/>
      <c r="DS111" s="991"/>
      <c r="DT111" s="991"/>
      <c r="DU111" s="991"/>
      <c r="DV111" s="992" t="s">
        <v>128</v>
      </c>
      <c r="DW111" s="992"/>
      <c r="DX111" s="992"/>
      <c r="DY111" s="992"/>
      <c r="DZ111" s="993"/>
    </row>
    <row r="112" spans="1:131" s="226" customFormat="1" ht="26.25" customHeight="1" x14ac:dyDescent="0.15">
      <c r="A112" s="1017" t="s">
        <v>442</v>
      </c>
      <c r="B112" s="1018"/>
      <c r="C112" s="988" t="s">
        <v>443</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128</v>
      </c>
      <c r="AB112" s="1024"/>
      <c r="AC112" s="1024"/>
      <c r="AD112" s="1024"/>
      <c r="AE112" s="1025"/>
      <c r="AF112" s="1026" t="s">
        <v>128</v>
      </c>
      <c r="AG112" s="1024"/>
      <c r="AH112" s="1024"/>
      <c r="AI112" s="1024"/>
      <c r="AJ112" s="1025"/>
      <c r="AK112" s="1026" t="s">
        <v>416</v>
      </c>
      <c r="AL112" s="1024"/>
      <c r="AM112" s="1024"/>
      <c r="AN112" s="1024"/>
      <c r="AO112" s="1025"/>
      <c r="AP112" s="1027" t="s">
        <v>128</v>
      </c>
      <c r="AQ112" s="1028"/>
      <c r="AR112" s="1028"/>
      <c r="AS112" s="1028"/>
      <c r="AT112" s="1029"/>
      <c r="AU112" s="973"/>
      <c r="AV112" s="974"/>
      <c r="AW112" s="974"/>
      <c r="AX112" s="974"/>
      <c r="AY112" s="974"/>
      <c r="AZ112" s="987" t="s">
        <v>444</v>
      </c>
      <c r="BA112" s="988"/>
      <c r="BB112" s="988"/>
      <c r="BC112" s="988"/>
      <c r="BD112" s="988"/>
      <c r="BE112" s="988"/>
      <c r="BF112" s="988"/>
      <c r="BG112" s="988"/>
      <c r="BH112" s="988"/>
      <c r="BI112" s="988"/>
      <c r="BJ112" s="988"/>
      <c r="BK112" s="988"/>
      <c r="BL112" s="988"/>
      <c r="BM112" s="988"/>
      <c r="BN112" s="988"/>
      <c r="BO112" s="988"/>
      <c r="BP112" s="989"/>
      <c r="BQ112" s="990">
        <v>3279465</v>
      </c>
      <c r="BR112" s="991"/>
      <c r="BS112" s="991"/>
      <c r="BT112" s="991"/>
      <c r="BU112" s="991"/>
      <c r="BV112" s="991">
        <v>2900747</v>
      </c>
      <c r="BW112" s="991"/>
      <c r="BX112" s="991"/>
      <c r="BY112" s="991"/>
      <c r="BZ112" s="991"/>
      <c r="CA112" s="991">
        <v>3088267</v>
      </c>
      <c r="CB112" s="991"/>
      <c r="CC112" s="991"/>
      <c r="CD112" s="991"/>
      <c r="CE112" s="991"/>
      <c r="CF112" s="985">
        <v>79.7</v>
      </c>
      <c r="CG112" s="986"/>
      <c r="CH112" s="986"/>
      <c r="CI112" s="986"/>
      <c r="CJ112" s="986"/>
      <c r="CK112" s="1013"/>
      <c r="CL112" s="1014"/>
      <c r="CM112" s="987" t="s">
        <v>445</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416</v>
      </c>
      <c r="DH112" s="991"/>
      <c r="DI112" s="991"/>
      <c r="DJ112" s="991"/>
      <c r="DK112" s="991"/>
      <c r="DL112" s="991" t="s">
        <v>128</v>
      </c>
      <c r="DM112" s="991"/>
      <c r="DN112" s="991"/>
      <c r="DO112" s="991"/>
      <c r="DP112" s="991"/>
      <c r="DQ112" s="991" t="s">
        <v>128</v>
      </c>
      <c r="DR112" s="991"/>
      <c r="DS112" s="991"/>
      <c r="DT112" s="991"/>
      <c r="DU112" s="991"/>
      <c r="DV112" s="992" t="s">
        <v>128</v>
      </c>
      <c r="DW112" s="992"/>
      <c r="DX112" s="992"/>
      <c r="DY112" s="992"/>
      <c r="DZ112" s="993"/>
    </row>
    <row r="113" spans="1:130" s="226" customFormat="1" ht="26.25" customHeight="1" x14ac:dyDescent="0.15">
      <c r="A113" s="1019"/>
      <c r="B113" s="1020"/>
      <c r="C113" s="988" t="s">
        <v>446</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321309</v>
      </c>
      <c r="AB113" s="1003"/>
      <c r="AC113" s="1003"/>
      <c r="AD113" s="1003"/>
      <c r="AE113" s="1004"/>
      <c r="AF113" s="1005">
        <v>185855</v>
      </c>
      <c r="AG113" s="1003"/>
      <c r="AH113" s="1003"/>
      <c r="AI113" s="1003"/>
      <c r="AJ113" s="1004"/>
      <c r="AK113" s="1005">
        <v>243990</v>
      </c>
      <c r="AL113" s="1003"/>
      <c r="AM113" s="1003"/>
      <c r="AN113" s="1003"/>
      <c r="AO113" s="1004"/>
      <c r="AP113" s="1006">
        <v>6.3</v>
      </c>
      <c r="AQ113" s="1007"/>
      <c r="AR113" s="1007"/>
      <c r="AS113" s="1007"/>
      <c r="AT113" s="1008"/>
      <c r="AU113" s="973"/>
      <c r="AV113" s="974"/>
      <c r="AW113" s="974"/>
      <c r="AX113" s="974"/>
      <c r="AY113" s="974"/>
      <c r="AZ113" s="987" t="s">
        <v>447</v>
      </c>
      <c r="BA113" s="988"/>
      <c r="BB113" s="988"/>
      <c r="BC113" s="988"/>
      <c r="BD113" s="988"/>
      <c r="BE113" s="988"/>
      <c r="BF113" s="988"/>
      <c r="BG113" s="988"/>
      <c r="BH113" s="988"/>
      <c r="BI113" s="988"/>
      <c r="BJ113" s="988"/>
      <c r="BK113" s="988"/>
      <c r="BL113" s="988"/>
      <c r="BM113" s="988"/>
      <c r="BN113" s="988"/>
      <c r="BO113" s="988"/>
      <c r="BP113" s="989"/>
      <c r="BQ113" s="990">
        <v>65643</v>
      </c>
      <c r="BR113" s="991"/>
      <c r="BS113" s="991"/>
      <c r="BT113" s="991"/>
      <c r="BU113" s="991"/>
      <c r="BV113" s="991">
        <v>203231</v>
      </c>
      <c r="BW113" s="991"/>
      <c r="BX113" s="991"/>
      <c r="BY113" s="991"/>
      <c r="BZ113" s="991"/>
      <c r="CA113" s="991">
        <v>208919</v>
      </c>
      <c r="CB113" s="991"/>
      <c r="CC113" s="991"/>
      <c r="CD113" s="991"/>
      <c r="CE113" s="991"/>
      <c r="CF113" s="985">
        <v>5.4</v>
      </c>
      <c r="CG113" s="986"/>
      <c r="CH113" s="986"/>
      <c r="CI113" s="986"/>
      <c r="CJ113" s="986"/>
      <c r="CK113" s="1013"/>
      <c r="CL113" s="1014"/>
      <c r="CM113" s="987" t="s">
        <v>448</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416</v>
      </c>
      <c r="DH113" s="1024"/>
      <c r="DI113" s="1024"/>
      <c r="DJ113" s="1024"/>
      <c r="DK113" s="1025"/>
      <c r="DL113" s="1026" t="s">
        <v>128</v>
      </c>
      <c r="DM113" s="1024"/>
      <c r="DN113" s="1024"/>
      <c r="DO113" s="1024"/>
      <c r="DP113" s="1025"/>
      <c r="DQ113" s="1026" t="s">
        <v>416</v>
      </c>
      <c r="DR113" s="1024"/>
      <c r="DS113" s="1024"/>
      <c r="DT113" s="1024"/>
      <c r="DU113" s="1025"/>
      <c r="DV113" s="1027" t="s">
        <v>416</v>
      </c>
      <c r="DW113" s="1028"/>
      <c r="DX113" s="1028"/>
      <c r="DY113" s="1028"/>
      <c r="DZ113" s="1029"/>
    </row>
    <row r="114" spans="1:130" s="226" customFormat="1" ht="26.25" customHeight="1" x14ac:dyDescent="0.15">
      <c r="A114" s="1019"/>
      <c r="B114" s="1020"/>
      <c r="C114" s="988" t="s">
        <v>449</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4575</v>
      </c>
      <c r="AB114" s="1024"/>
      <c r="AC114" s="1024"/>
      <c r="AD114" s="1024"/>
      <c r="AE114" s="1025"/>
      <c r="AF114" s="1026">
        <v>8049</v>
      </c>
      <c r="AG114" s="1024"/>
      <c r="AH114" s="1024"/>
      <c r="AI114" s="1024"/>
      <c r="AJ114" s="1025"/>
      <c r="AK114" s="1026">
        <v>17386</v>
      </c>
      <c r="AL114" s="1024"/>
      <c r="AM114" s="1024"/>
      <c r="AN114" s="1024"/>
      <c r="AO114" s="1025"/>
      <c r="AP114" s="1027">
        <v>0.4</v>
      </c>
      <c r="AQ114" s="1028"/>
      <c r="AR114" s="1028"/>
      <c r="AS114" s="1028"/>
      <c r="AT114" s="1029"/>
      <c r="AU114" s="973"/>
      <c r="AV114" s="974"/>
      <c r="AW114" s="974"/>
      <c r="AX114" s="974"/>
      <c r="AY114" s="974"/>
      <c r="AZ114" s="987" t="s">
        <v>450</v>
      </c>
      <c r="BA114" s="988"/>
      <c r="BB114" s="988"/>
      <c r="BC114" s="988"/>
      <c r="BD114" s="988"/>
      <c r="BE114" s="988"/>
      <c r="BF114" s="988"/>
      <c r="BG114" s="988"/>
      <c r="BH114" s="988"/>
      <c r="BI114" s="988"/>
      <c r="BJ114" s="988"/>
      <c r="BK114" s="988"/>
      <c r="BL114" s="988"/>
      <c r="BM114" s="988"/>
      <c r="BN114" s="988"/>
      <c r="BO114" s="988"/>
      <c r="BP114" s="989"/>
      <c r="BQ114" s="990">
        <v>855494</v>
      </c>
      <c r="BR114" s="991"/>
      <c r="BS114" s="991"/>
      <c r="BT114" s="991"/>
      <c r="BU114" s="991"/>
      <c r="BV114" s="991">
        <v>821442</v>
      </c>
      <c r="BW114" s="991"/>
      <c r="BX114" s="991"/>
      <c r="BY114" s="991"/>
      <c r="BZ114" s="991"/>
      <c r="CA114" s="991">
        <v>811548</v>
      </c>
      <c r="CB114" s="991"/>
      <c r="CC114" s="991"/>
      <c r="CD114" s="991"/>
      <c r="CE114" s="991"/>
      <c r="CF114" s="985">
        <v>20.9</v>
      </c>
      <c r="CG114" s="986"/>
      <c r="CH114" s="986"/>
      <c r="CI114" s="986"/>
      <c r="CJ114" s="986"/>
      <c r="CK114" s="1013"/>
      <c r="CL114" s="1014"/>
      <c r="CM114" s="987" t="s">
        <v>451</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128</v>
      </c>
      <c r="DH114" s="1024"/>
      <c r="DI114" s="1024"/>
      <c r="DJ114" s="1024"/>
      <c r="DK114" s="1025"/>
      <c r="DL114" s="1026" t="s">
        <v>128</v>
      </c>
      <c r="DM114" s="1024"/>
      <c r="DN114" s="1024"/>
      <c r="DO114" s="1024"/>
      <c r="DP114" s="1025"/>
      <c r="DQ114" s="1026" t="s">
        <v>416</v>
      </c>
      <c r="DR114" s="1024"/>
      <c r="DS114" s="1024"/>
      <c r="DT114" s="1024"/>
      <c r="DU114" s="1025"/>
      <c r="DV114" s="1027" t="s">
        <v>416</v>
      </c>
      <c r="DW114" s="1028"/>
      <c r="DX114" s="1028"/>
      <c r="DY114" s="1028"/>
      <c r="DZ114" s="1029"/>
    </row>
    <row r="115" spans="1:130" s="226" customFormat="1" ht="26.25" customHeight="1" x14ac:dyDescent="0.15">
      <c r="A115" s="1019"/>
      <c r="B115" s="1020"/>
      <c r="C115" s="988" t="s">
        <v>452</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12</v>
      </c>
      <c r="AB115" s="1003"/>
      <c r="AC115" s="1003"/>
      <c r="AD115" s="1003"/>
      <c r="AE115" s="1004"/>
      <c r="AF115" s="1005">
        <v>5</v>
      </c>
      <c r="AG115" s="1003"/>
      <c r="AH115" s="1003"/>
      <c r="AI115" s="1003"/>
      <c r="AJ115" s="1004"/>
      <c r="AK115" s="1005">
        <v>2</v>
      </c>
      <c r="AL115" s="1003"/>
      <c r="AM115" s="1003"/>
      <c r="AN115" s="1003"/>
      <c r="AO115" s="1004"/>
      <c r="AP115" s="1006">
        <v>0</v>
      </c>
      <c r="AQ115" s="1007"/>
      <c r="AR115" s="1007"/>
      <c r="AS115" s="1007"/>
      <c r="AT115" s="1008"/>
      <c r="AU115" s="973"/>
      <c r="AV115" s="974"/>
      <c r="AW115" s="974"/>
      <c r="AX115" s="974"/>
      <c r="AY115" s="974"/>
      <c r="AZ115" s="987" t="s">
        <v>453</v>
      </c>
      <c r="BA115" s="988"/>
      <c r="BB115" s="988"/>
      <c r="BC115" s="988"/>
      <c r="BD115" s="988"/>
      <c r="BE115" s="988"/>
      <c r="BF115" s="988"/>
      <c r="BG115" s="988"/>
      <c r="BH115" s="988"/>
      <c r="BI115" s="988"/>
      <c r="BJ115" s="988"/>
      <c r="BK115" s="988"/>
      <c r="BL115" s="988"/>
      <c r="BM115" s="988"/>
      <c r="BN115" s="988"/>
      <c r="BO115" s="988"/>
      <c r="BP115" s="989"/>
      <c r="BQ115" s="990" t="s">
        <v>128</v>
      </c>
      <c r="BR115" s="991"/>
      <c r="BS115" s="991"/>
      <c r="BT115" s="991"/>
      <c r="BU115" s="991"/>
      <c r="BV115" s="991" t="s">
        <v>128</v>
      </c>
      <c r="BW115" s="991"/>
      <c r="BX115" s="991"/>
      <c r="BY115" s="991"/>
      <c r="BZ115" s="991"/>
      <c r="CA115" s="991" t="s">
        <v>128</v>
      </c>
      <c r="CB115" s="991"/>
      <c r="CC115" s="991"/>
      <c r="CD115" s="991"/>
      <c r="CE115" s="991"/>
      <c r="CF115" s="985" t="s">
        <v>128</v>
      </c>
      <c r="CG115" s="986"/>
      <c r="CH115" s="986"/>
      <c r="CI115" s="986"/>
      <c r="CJ115" s="986"/>
      <c r="CK115" s="1013"/>
      <c r="CL115" s="1014"/>
      <c r="CM115" s="987" t="s">
        <v>454</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128</v>
      </c>
      <c r="DH115" s="1024"/>
      <c r="DI115" s="1024"/>
      <c r="DJ115" s="1024"/>
      <c r="DK115" s="1025"/>
      <c r="DL115" s="1026" t="s">
        <v>416</v>
      </c>
      <c r="DM115" s="1024"/>
      <c r="DN115" s="1024"/>
      <c r="DO115" s="1024"/>
      <c r="DP115" s="1025"/>
      <c r="DQ115" s="1026" t="s">
        <v>128</v>
      </c>
      <c r="DR115" s="1024"/>
      <c r="DS115" s="1024"/>
      <c r="DT115" s="1024"/>
      <c r="DU115" s="1025"/>
      <c r="DV115" s="1027" t="s">
        <v>128</v>
      </c>
      <c r="DW115" s="1028"/>
      <c r="DX115" s="1028"/>
      <c r="DY115" s="1028"/>
      <c r="DZ115" s="1029"/>
    </row>
    <row r="116" spans="1:130" s="226" customFormat="1" ht="26.25" customHeight="1" x14ac:dyDescent="0.15">
      <c r="A116" s="1021"/>
      <c r="B116" s="1022"/>
      <c r="C116" s="1030" t="s">
        <v>455</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128</v>
      </c>
      <c r="AB116" s="1024"/>
      <c r="AC116" s="1024"/>
      <c r="AD116" s="1024"/>
      <c r="AE116" s="1025"/>
      <c r="AF116" s="1026" t="s">
        <v>128</v>
      </c>
      <c r="AG116" s="1024"/>
      <c r="AH116" s="1024"/>
      <c r="AI116" s="1024"/>
      <c r="AJ116" s="1025"/>
      <c r="AK116" s="1026" t="s">
        <v>416</v>
      </c>
      <c r="AL116" s="1024"/>
      <c r="AM116" s="1024"/>
      <c r="AN116" s="1024"/>
      <c r="AO116" s="1025"/>
      <c r="AP116" s="1027" t="s">
        <v>416</v>
      </c>
      <c r="AQ116" s="1028"/>
      <c r="AR116" s="1028"/>
      <c r="AS116" s="1028"/>
      <c r="AT116" s="1029"/>
      <c r="AU116" s="973"/>
      <c r="AV116" s="974"/>
      <c r="AW116" s="974"/>
      <c r="AX116" s="974"/>
      <c r="AY116" s="974"/>
      <c r="AZ116" s="1032" t="s">
        <v>456</v>
      </c>
      <c r="BA116" s="1033"/>
      <c r="BB116" s="1033"/>
      <c r="BC116" s="1033"/>
      <c r="BD116" s="1033"/>
      <c r="BE116" s="1033"/>
      <c r="BF116" s="1033"/>
      <c r="BG116" s="1033"/>
      <c r="BH116" s="1033"/>
      <c r="BI116" s="1033"/>
      <c r="BJ116" s="1033"/>
      <c r="BK116" s="1033"/>
      <c r="BL116" s="1033"/>
      <c r="BM116" s="1033"/>
      <c r="BN116" s="1033"/>
      <c r="BO116" s="1033"/>
      <c r="BP116" s="1034"/>
      <c r="BQ116" s="990" t="s">
        <v>128</v>
      </c>
      <c r="BR116" s="991"/>
      <c r="BS116" s="991"/>
      <c r="BT116" s="991"/>
      <c r="BU116" s="991"/>
      <c r="BV116" s="991" t="s">
        <v>128</v>
      </c>
      <c r="BW116" s="991"/>
      <c r="BX116" s="991"/>
      <c r="BY116" s="991"/>
      <c r="BZ116" s="991"/>
      <c r="CA116" s="991" t="s">
        <v>128</v>
      </c>
      <c r="CB116" s="991"/>
      <c r="CC116" s="991"/>
      <c r="CD116" s="991"/>
      <c r="CE116" s="991"/>
      <c r="CF116" s="985" t="s">
        <v>416</v>
      </c>
      <c r="CG116" s="986"/>
      <c r="CH116" s="986"/>
      <c r="CI116" s="986"/>
      <c r="CJ116" s="986"/>
      <c r="CK116" s="1013"/>
      <c r="CL116" s="1014"/>
      <c r="CM116" s="987" t="s">
        <v>457</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v>6933</v>
      </c>
      <c r="DH116" s="1024"/>
      <c r="DI116" s="1024"/>
      <c r="DJ116" s="1024"/>
      <c r="DK116" s="1025"/>
      <c r="DL116" s="1026">
        <v>2330</v>
      </c>
      <c r="DM116" s="1024"/>
      <c r="DN116" s="1024"/>
      <c r="DO116" s="1024"/>
      <c r="DP116" s="1025"/>
      <c r="DQ116" s="1026" t="s">
        <v>128</v>
      </c>
      <c r="DR116" s="1024"/>
      <c r="DS116" s="1024"/>
      <c r="DT116" s="1024"/>
      <c r="DU116" s="1025"/>
      <c r="DV116" s="1027" t="s">
        <v>416</v>
      </c>
      <c r="DW116" s="1028"/>
      <c r="DX116" s="1028"/>
      <c r="DY116" s="1028"/>
      <c r="DZ116" s="1029"/>
    </row>
    <row r="117" spans="1:130" s="226" customFormat="1" ht="26.25" customHeight="1" x14ac:dyDescent="0.15">
      <c r="A117" s="977" t="s">
        <v>188</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458</v>
      </c>
      <c r="Z117" s="959"/>
      <c r="AA117" s="1043">
        <v>851744</v>
      </c>
      <c r="AB117" s="1044"/>
      <c r="AC117" s="1044"/>
      <c r="AD117" s="1044"/>
      <c r="AE117" s="1045"/>
      <c r="AF117" s="1046">
        <v>701312</v>
      </c>
      <c r="AG117" s="1044"/>
      <c r="AH117" s="1044"/>
      <c r="AI117" s="1044"/>
      <c r="AJ117" s="1045"/>
      <c r="AK117" s="1046">
        <v>767751</v>
      </c>
      <c r="AL117" s="1044"/>
      <c r="AM117" s="1044"/>
      <c r="AN117" s="1044"/>
      <c r="AO117" s="1045"/>
      <c r="AP117" s="1047"/>
      <c r="AQ117" s="1048"/>
      <c r="AR117" s="1048"/>
      <c r="AS117" s="1048"/>
      <c r="AT117" s="1049"/>
      <c r="AU117" s="973"/>
      <c r="AV117" s="974"/>
      <c r="AW117" s="974"/>
      <c r="AX117" s="974"/>
      <c r="AY117" s="974"/>
      <c r="AZ117" s="1039" t="s">
        <v>459</v>
      </c>
      <c r="BA117" s="1040"/>
      <c r="BB117" s="1040"/>
      <c r="BC117" s="1040"/>
      <c r="BD117" s="1040"/>
      <c r="BE117" s="1040"/>
      <c r="BF117" s="1040"/>
      <c r="BG117" s="1040"/>
      <c r="BH117" s="1040"/>
      <c r="BI117" s="1040"/>
      <c r="BJ117" s="1040"/>
      <c r="BK117" s="1040"/>
      <c r="BL117" s="1040"/>
      <c r="BM117" s="1040"/>
      <c r="BN117" s="1040"/>
      <c r="BO117" s="1040"/>
      <c r="BP117" s="1041"/>
      <c r="BQ117" s="990" t="s">
        <v>128</v>
      </c>
      <c r="BR117" s="991"/>
      <c r="BS117" s="991"/>
      <c r="BT117" s="991"/>
      <c r="BU117" s="991"/>
      <c r="BV117" s="991" t="s">
        <v>128</v>
      </c>
      <c r="BW117" s="991"/>
      <c r="BX117" s="991"/>
      <c r="BY117" s="991"/>
      <c r="BZ117" s="991"/>
      <c r="CA117" s="991" t="s">
        <v>128</v>
      </c>
      <c r="CB117" s="991"/>
      <c r="CC117" s="991"/>
      <c r="CD117" s="991"/>
      <c r="CE117" s="991"/>
      <c r="CF117" s="985" t="s">
        <v>128</v>
      </c>
      <c r="CG117" s="986"/>
      <c r="CH117" s="986"/>
      <c r="CI117" s="986"/>
      <c r="CJ117" s="986"/>
      <c r="CK117" s="1013"/>
      <c r="CL117" s="1014"/>
      <c r="CM117" s="987" t="s">
        <v>460</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128</v>
      </c>
      <c r="DH117" s="1024"/>
      <c r="DI117" s="1024"/>
      <c r="DJ117" s="1024"/>
      <c r="DK117" s="1025"/>
      <c r="DL117" s="1026" t="s">
        <v>128</v>
      </c>
      <c r="DM117" s="1024"/>
      <c r="DN117" s="1024"/>
      <c r="DO117" s="1024"/>
      <c r="DP117" s="1025"/>
      <c r="DQ117" s="1026" t="s">
        <v>128</v>
      </c>
      <c r="DR117" s="1024"/>
      <c r="DS117" s="1024"/>
      <c r="DT117" s="1024"/>
      <c r="DU117" s="1025"/>
      <c r="DV117" s="1027" t="s">
        <v>128</v>
      </c>
      <c r="DW117" s="1028"/>
      <c r="DX117" s="1028"/>
      <c r="DY117" s="1028"/>
      <c r="DZ117" s="1029"/>
    </row>
    <row r="118" spans="1:130" s="226" customFormat="1" ht="26.25" customHeight="1" x14ac:dyDescent="0.15">
      <c r="A118" s="977" t="s">
        <v>434</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431</v>
      </c>
      <c r="AB118" s="958"/>
      <c r="AC118" s="958"/>
      <c r="AD118" s="958"/>
      <c r="AE118" s="959"/>
      <c r="AF118" s="957" t="s">
        <v>432</v>
      </c>
      <c r="AG118" s="958"/>
      <c r="AH118" s="958"/>
      <c r="AI118" s="958"/>
      <c r="AJ118" s="959"/>
      <c r="AK118" s="957" t="s">
        <v>306</v>
      </c>
      <c r="AL118" s="958"/>
      <c r="AM118" s="958"/>
      <c r="AN118" s="958"/>
      <c r="AO118" s="959"/>
      <c r="AP118" s="1035" t="s">
        <v>433</v>
      </c>
      <c r="AQ118" s="1036"/>
      <c r="AR118" s="1036"/>
      <c r="AS118" s="1036"/>
      <c r="AT118" s="1037"/>
      <c r="AU118" s="973"/>
      <c r="AV118" s="974"/>
      <c r="AW118" s="974"/>
      <c r="AX118" s="974"/>
      <c r="AY118" s="974"/>
      <c r="AZ118" s="1038" t="s">
        <v>461</v>
      </c>
      <c r="BA118" s="1030"/>
      <c r="BB118" s="1030"/>
      <c r="BC118" s="1030"/>
      <c r="BD118" s="1030"/>
      <c r="BE118" s="1030"/>
      <c r="BF118" s="1030"/>
      <c r="BG118" s="1030"/>
      <c r="BH118" s="1030"/>
      <c r="BI118" s="1030"/>
      <c r="BJ118" s="1030"/>
      <c r="BK118" s="1030"/>
      <c r="BL118" s="1030"/>
      <c r="BM118" s="1030"/>
      <c r="BN118" s="1030"/>
      <c r="BO118" s="1030"/>
      <c r="BP118" s="1031"/>
      <c r="BQ118" s="1064" t="s">
        <v>128</v>
      </c>
      <c r="BR118" s="1065"/>
      <c r="BS118" s="1065"/>
      <c r="BT118" s="1065"/>
      <c r="BU118" s="1065"/>
      <c r="BV118" s="1065" t="s">
        <v>128</v>
      </c>
      <c r="BW118" s="1065"/>
      <c r="BX118" s="1065"/>
      <c r="BY118" s="1065"/>
      <c r="BZ118" s="1065"/>
      <c r="CA118" s="1065" t="s">
        <v>128</v>
      </c>
      <c r="CB118" s="1065"/>
      <c r="CC118" s="1065"/>
      <c r="CD118" s="1065"/>
      <c r="CE118" s="1065"/>
      <c r="CF118" s="985" t="s">
        <v>128</v>
      </c>
      <c r="CG118" s="986"/>
      <c r="CH118" s="986"/>
      <c r="CI118" s="986"/>
      <c r="CJ118" s="986"/>
      <c r="CK118" s="1013"/>
      <c r="CL118" s="1014"/>
      <c r="CM118" s="987" t="s">
        <v>462</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128</v>
      </c>
      <c r="DH118" s="1024"/>
      <c r="DI118" s="1024"/>
      <c r="DJ118" s="1024"/>
      <c r="DK118" s="1025"/>
      <c r="DL118" s="1026" t="s">
        <v>128</v>
      </c>
      <c r="DM118" s="1024"/>
      <c r="DN118" s="1024"/>
      <c r="DO118" s="1024"/>
      <c r="DP118" s="1025"/>
      <c r="DQ118" s="1026" t="s">
        <v>463</v>
      </c>
      <c r="DR118" s="1024"/>
      <c r="DS118" s="1024"/>
      <c r="DT118" s="1024"/>
      <c r="DU118" s="1025"/>
      <c r="DV118" s="1027" t="s">
        <v>128</v>
      </c>
      <c r="DW118" s="1028"/>
      <c r="DX118" s="1028"/>
      <c r="DY118" s="1028"/>
      <c r="DZ118" s="1029"/>
    </row>
    <row r="119" spans="1:130" s="226" customFormat="1" ht="26.25" customHeight="1" x14ac:dyDescent="0.15">
      <c r="A119" s="1121" t="s">
        <v>437</v>
      </c>
      <c r="B119" s="1012"/>
      <c r="C119" s="994" t="s">
        <v>438</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128</v>
      </c>
      <c r="AB119" s="965"/>
      <c r="AC119" s="965"/>
      <c r="AD119" s="965"/>
      <c r="AE119" s="966"/>
      <c r="AF119" s="967" t="s">
        <v>128</v>
      </c>
      <c r="AG119" s="965"/>
      <c r="AH119" s="965"/>
      <c r="AI119" s="965"/>
      <c r="AJ119" s="966"/>
      <c r="AK119" s="967" t="s">
        <v>128</v>
      </c>
      <c r="AL119" s="965"/>
      <c r="AM119" s="965"/>
      <c r="AN119" s="965"/>
      <c r="AO119" s="966"/>
      <c r="AP119" s="968" t="s">
        <v>128</v>
      </c>
      <c r="AQ119" s="969"/>
      <c r="AR119" s="969"/>
      <c r="AS119" s="969"/>
      <c r="AT119" s="970"/>
      <c r="AU119" s="975"/>
      <c r="AV119" s="976"/>
      <c r="AW119" s="976"/>
      <c r="AX119" s="976"/>
      <c r="AY119" s="976"/>
      <c r="AZ119" s="247" t="s">
        <v>188</v>
      </c>
      <c r="BA119" s="247"/>
      <c r="BB119" s="247"/>
      <c r="BC119" s="247"/>
      <c r="BD119" s="247"/>
      <c r="BE119" s="247"/>
      <c r="BF119" s="247"/>
      <c r="BG119" s="247"/>
      <c r="BH119" s="247"/>
      <c r="BI119" s="247"/>
      <c r="BJ119" s="247"/>
      <c r="BK119" s="247"/>
      <c r="BL119" s="247"/>
      <c r="BM119" s="247"/>
      <c r="BN119" s="247"/>
      <c r="BO119" s="1042" t="s">
        <v>464</v>
      </c>
      <c r="BP119" s="1070"/>
      <c r="BQ119" s="1064">
        <v>9689917</v>
      </c>
      <c r="BR119" s="1065"/>
      <c r="BS119" s="1065"/>
      <c r="BT119" s="1065"/>
      <c r="BU119" s="1065"/>
      <c r="BV119" s="1065">
        <v>9338591</v>
      </c>
      <c r="BW119" s="1065"/>
      <c r="BX119" s="1065"/>
      <c r="BY119" s="1065"/>
      <c r="BZ119" s="1065"/>
      <c r="CA119" s="1065">
        <v>9325280</v>
      </c>
      <c r="CB119" s="1065"/>
      <c r="CC119" s="1065"/>
      <c r="CD119" s="1065"/>
      <c r="CE119" s="1065"/>
      <c r="CF119" s="1066"/>
      <c r="CG119" s="1067"/>
      <c r="CH119" s="1067"/>
      <c r="CI119" s="1067"/>
      <c r="CJ119" s="1068"/>
      <c r="CK119" s="1015"/>
      <c r="CL119" s="1016"/>
      <c r="CM119" s="1038" t="s">
        <v>465</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128</v>
      </c>
      <c r="DH119" s="1051"/>
      <c r="DI119" s="1051"/>
      <c r="DJ119" s="1051"/>
      <c r="DK119" s="1052"/>
      <c r="DL119" s="1050" t="s">
        <v>128</v>
      </c>
      <c r="DM119" s="1051"/>
      <c r="DN119" s="1051"/>
      <c r="DO119" s="1051"/>
      <c r="DP119" s="1052"/>
      <c r="DQ119" s="1050" t="s">
        <v>128</v>
      </c>
      <c r="DR119" s="1051"/>
      <c r="DS119" s="1051"/>
      <c r="DT119" s="1051"/>
      <c r="DU119" s="1052"/>
      <c r="DV119" s="1053" t="s">
        <v>463</v>
      </c>
      <c r="DW119" s="1054"/>
      <c r="DX119" s="1054"/>
      <c r="DY119" s="1054"/>
      <c r="DZ119" s="1055"/>
    </row>
    <row r="120" spans="1:130" s="226" customFormat="1" ht="26.25" customHeight="1" x14ac:dyDescent="0.15">
      <c r="A120" s="1122"/>
      <c r="B120" s="1014"/>
      <c r="C120" s="987" t="s">
        <v>441</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128</v>
      </c>
      <c r="AB120" s="1024"/>
      <c r="AC120" s="1024"/>
      <c r="AD120" s="1024"/>
      <c r="AE120" s="1025"/>
      <c r="AF120" s="1026" t="s">
        <v>463</v>
      </c>
      <c r="AG120" s="1024"/>
      <c r="AH120" s="1024"/>
      <c r="AI120" s="1024"/>
      <c r="AJ120" s="1025"/>
      <c r="AK120" s="1026" t="s">
        <v>463</v>
      </c>
      <c r="AL120" s="1024"/>
      <c r="AM120" s="1024"/>
      <c r="AN120" s="1024"/>
      <c r="AO120" s="1025"/>
      <c r="AP120" s="1027" t="s">
        <v>128</v>
      </c>
      <c r="AQ120" s="1028"/>
      <c r="AR120" s="1028"/>
      <c r="AS120" s="1028"/>
      <c r="AT120" s="1029"/>
      <c r="AU120" s="1056" t="s">
        <v>466</v>
      </c>
      <c r="AV120" s="1057"/>
      <c r="AW120" s="1057"/>
      <c r="AX120" s="1057"/>
      <c r="AY120" s="1058"/>
      <c r="AZ120" s="994" t="s">
        <v>467</v>
      </c>
      <c r="BA120" s="962"/>
      <c r="BB120" s="962"/>
      <c r="BC120" s="962"/>
      <c r="BD120" s="962"/>
      <c r="BE120" s="962"/>
      <c r="BF120" s="962"/>
      <c r="BG120" s="962"/>
      <c r="BH120" s="962"/>
      <c r="BI120" s="962"/>
      <c r="BJ120" s="962"/>
      <c r="BK120" s="962"/>
      <c r="BL120" s="962"/>
      <c r="BM120" s="962"/>
      <c r="BN120" s="962"/>
      <c r="BO120" s="962"/>
      <c r="BP120" s="963"/>
      <c r="BQ120" s="995">
        <v>3115772</v>
      </c>
      <c r="BR120" s="996"/>
      <c r="BS120" s="996"/>
      <c r="BT120" s="996"/>
      <c r="BU120" s="996"/>
      <c r="BV120" s="996">
        <v>3152082</v>
      </c>
      <c r="BW120" s="996"/>
      <c r="BX120" s="996"/>
      <c r="BY120" s="996"/>
      <c r="BZ120" s="996"/>
      <c r="CA120" s="996">
        <v>3508331</v>
      </c>
      <c r="CB120" s="996"/>
      <c r="CC120" s="996"/>
      <c r="CD120" s="996"/>
      <c r="CE120" s="996"/>
      <c r="CF120" s="1009">
        <v>90.5</v>
      </c>
      <c r="CG120" s="1010"/>
      <c r="CH120" s="1010"/>
      <c r="CI120" s="1010"/>
      <c r="CJ120" s="1010"/>
      <c r="CK120" s="1071" t="s">
        <v>468</v>
      </c>
      <c r="CL120" s="1072"/>
      <c r="CM120" s="1072"/>
      <c r="CN120" s="1072"/>
      <c r="CO120" s="1073"/>
      <c r="CP120" s="1079" t="s">
        <v>412</v>
      </c>
      <c r="CQ120" s="1080"/>
      <c r="CR120" s="1080"/>
      <c r="CS120" s="1080"/>
      <c r="CT120" s="1080"/>
      <c r="CU120" s="1080"/>
      <c r="CV120" s="1080"/>
      <c r="CW120" s="1080"/>
      <c r="CX120" s="1080"/>
      <c r="CY120" s="1080"/>
      <c r="CZ120" s="1080"/>
      <c r="DA120" s="1080"/>
      <c r="DB120" s="1080"/>
      <c r="DC120" s="1080"/>
      <c r="DD120" s="1080"/>
      <c r="DE120" s="1080"/>
      <c r="DF120" s="1081"/>
      <c r="DG120" s="995">
        <v>3279465</v>
      </c>
      <c r="DH120" s="996"/>
      <c r="DI120" s="996"/>
      <c r="DJ120" s="996"/>
      <c r="DK120" s="996"/>
      <c r="DL120" s="996">
        <v>2900747</v>
      </c>
      <c r="DM120" s="996"/>
      <c r="DN120" s="996"/>
      <c r="DO120" s="996"/>
      <c r="DP120" s="996"/>
      <c r="DQ120" s="996">
        <v>3088267</v>
      </c>
      <c r="DR120" s="996"/>
      <c r="DS120" s="996"/>
      <c r="DT120" s="996"/>
      <c r="DU120" s="996"/>
      <c r="DV120" s="997">
        <v>79.7</v>
      </c>
      <c r="DW120" s="997"/>
      <c r="DX120" s="997"/>
      <c r="DY120" s="997"/>
      <c r="DZ120" s="998"/>
    </row>
    <row r="121" spans="1:130" s="226" customFormat="1" ht="26.25" customHeight="1" x14ac:dyDescent="0.15">
      <c r="A121" s="1122"/>
      <c r="B121" s="1014"/>
      <c r="C121" s="1039" t="s">
        <v>469</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128</v>
      </c>
      <c r="AB121" s="1024"/>
      <c r="AC121" s="1024"/>
      <c r="AD121" s="1024"/>
      <c r="AE121" s="1025"/>
      <c r="AF121" s="1026" t="s">
        <v>128</v>
      </c>
      <c r="AG121" s="1024"/>
      <c r="AH121" s="1024"/>
      <c r="AI121" s="1024"/>
      <c r="AJ121" s="1025"/>
      <c r="AK121" s="1026" t="s">
        <v>128</v>
      </c>
      <c r="AL121" s="1024"/>
      <c r="AM121" s="1024"/>
      <c r="AN121" s="1024"/>
      <c r="AO121" s="1025"/>
      <c r="AP121" s="1027" t="s">
        <v>128</v>
      </c>
      <c r="AQ121" s="1028"/>
      <c r="AR121" s="1028"/>
      <c r="AS121" s="1028"/>
      <c r="AT121" s="1029"/>
      <c r="AU121" s="1059"/>
      <c r="AV121" s="1060"/>
      <c r="AW121" s="1060"/>
      <c r="AX121" s="1060"/>
      <c r="AY121" s="1061"/>
      <c r="AZ121" s="987" t="s">
        <v>470</v>
      </c>
      <c r="BA121" s="988"/>
      <c r="BB121" s="988"/>
      <c r="BC121" s="988"/>
      <c r="BD121" s="988"/>
      <c r="BE121" s="988"/>
      <c r="BF121" s="988"/>
      <c r="BG121" s="988"/>
      <c r="BH121" s="988"/>
      <c r="BI121" s="988"/>
      <c r="BJ121" s="988"/>
      <c r="BK121" s="988"/>
      <c r="BL121" s="988"/>
      <c r="BM121" s="988"/>
      <c r="BN121" s="988"/>
      <c r="BO121" s="988"/>
      <c r="BP121" s="989"/>
      <c r="BQ121" s="990">
        <v>357109</v>
      </c>
      <c r="BR121" s="991"/>
      <c r="BS121" s="991"/>
      <c r="BT121" s="991"/>
      <c r="BU121" s="991"/>
      <c r="BV121" s="991">
        <v>321995</v>
      </c>
      <c r="BW121" s="991"/>
      <c r="BX121" s="991"/>
      <c r="BY121" s="991"/>
      <c r="BZ121" s="991"/>
      <c r="CA121" s="991">
        <v>471133</v>
      </c>
      <c r="CB121" s="991"/>
      <c r="CC121" s="991"/>
      <c r="CD121" s="991"/>
      <c r="CE121" s="991"/>
      <c r="CF121" s="985">
        <v>12.2</v>
      </c>
      <c r="CG121" s="986"/>
      <c r="CH121" s="986"/>
      <c r="CI121" s="986"/>
      <c r="CJ121" s="986"/>
      <c r="CK121" s="1074"/>
      <c r="CL121" s="1075"/>
      <c r="CM121" s="1075"/>
      <c r="CN121" s="1075"/>
      <c r="CO121" s="1076"/>
      <c r="CP121" s="1084" t="s">
        <v>407</v>
      </c>
      <c r="CQ121" s="1085"/>
      <c r="CR121" s="1085"/>
      <c r="CS121" s="1085"/>
      <c r="CT121" s="1085"/>
      <c r="CU121" s="1085"/>
      <c r="CV121" s="1085"/>
      <c r="CW121" s="1085"/>
      <c r="CX121" s="1085"/>
      <c r="CY121" s="1085"/>
      <c r="CZ121" s="1085"/>
      <c r="DA121" s="1085"/>
      <c r="DB121" s="1085"/>
      <c r="DC121" s="1085"/>
      <c r="DD121" s="1085"/>
      <c r="DE121" s="1085"/>
      <c r="DF121" s="1086"/>
      <c r="DG121" s="990" t="s">
        <v>128</v>
      </c>
      <c r="DH121" s="991"/>
      <c r="DI121" s="991"/>
      <c r="DJ121" s="991"/>
      <c r="DK121" s="991"/>
      <c r="DL121" s="991" t="s">
        <v>128</v>
      </c>
      <c r="DM121" s="991"/>
      <c r="DN121" s="991"/>
      <c r="DO121" s="991"/>
      <c r="DP121" s="991"/>
      <c r="DQ121" s="991" t="s">
        <v>128</v>
      </c>
      <c r="DR121" s="991"/>
      <c r="DS121" s="991"/>
      <c r="DT121" s="991"/>
      <c r="DU121" s="991"/>
      <c r="DV121" s="992" t="s">
        <v>128</v>
      </c>
      <c r="DW121" s="992"/>
      <c r="DX121" s="992"/>
      <c r="DY121" s="992"/>
      <c r="DZ121" s="993"/>
    </row>
    <row r="122" spans="1:130" s="226" customFormat="1" ht="26.25" customHeight="1" x14ac:dyDescent="0.15">
      <c r="A122" s="1122"/>
      <c r="B122" s="1014"/>
      <c r="C122" s="987" t="s">
        <v>451</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128</v>
      </c>
      <c r="AB122" s="1024"/>
      <c r="AC122" s="1024"/>
      <c r="AD122" s="1024"/>
      <c r="AE122" s="1025"/>
      <c r="AF122" s="1026" t="s">
        <v>128</v>
      </c>
      <c r="AG122" s="1024"/>
      <c r="AH122" s="1024"/>
      <c r="AI122" s="1024"/>
      <c r="AJ122" s="1025"/>
      <c r="AK122" s="1026" t="s">
        <v>128</v>
      </c>
      <c r="AL122" s="1024"/>
      <c r="AM122" s="1024"/>
      <c r="AN122" s="1024"/>
      <c r="AO122" s="1025"/>
      <c r="AP122" s="1027" t="s">
        <v>128</v>
      </c>
      <c r="AQ122" s="1028"/>
      <c r="AR122" s="1028"/>
      <c r="AS122" s="1028"/>
      <c r="AT122" s="1029"/>
      <c r="AU122" s="1059"/>
      <c r="AV122" s="1060"/>
      <c r="AW122" s="1060"/>
      <c r="AX122" s="1060"/>
      <c r="AY122" s="1061"/>
      <c r="AZ122" s="1038" t="s">
        <v>471</v>
      </c>
      <c r="BA122" s="1030"/>
      <c r="BB122" s="1030"/>
      <c r="BC122" s="1030"/>
      <c r="BD122" s="1030"/>
      <c r="BE122" s="1030"/>
      <c r="BF122" s="1030"/>
      <c r="BG122" s="1030"/>
      <c r="BH122" s="1030"/>
      <c r="BI122" s="1030"/>
      <c r="BJ122" s="1030"/>
      <c r="BK122" s="1030"/>
      <c r="BL122" s="1030"/>
      <c r="BM122" s="1030"/>
      <c r="BN122" s="1030"/>
      <c r="BO122" s="1030"/>
      <c r="BP122" s="1031"/>
      <c r="BQ122" s="1064">
        <v>5484709</v>
      </c>
      <c r="BR122" s="1065"/>
      <c r="BS122" s="1065"/>
      <c r="BT122" s="1065"/>
      <c r="BU122" s="1065"/>
      <c r="BV122" s="1065">
        <v>5394504</v>
      </c>
      <c r="BW122" s="1065"/>
      <c r="BX122" s="1065"/>
      <c r="BY122" s="1065"/>
      <c r="BZ122" s="1065"/>
      <c r="CA122" s="1065">
        <v>5084461</v>
      </c>
      <c r="CB122" s="1065"/>
      <c r="CC122" s="1065"/>
      <c r="CD122" s="1065"/>
      <c r="CE122" s="1065"/>
      <c r="CF122" s="1082">
        <v>131.19999999999999</v>
      </c>
      <c r="CG122" s="1083"/>
      <c r="CH122" s="1083"/>
      <c r="CI122" s="1083"/>
      <c r="CJ122" s="1083"/>
      <c r="CK122" s="1074"/>
      <c r="CL122" s="1075"/>
      <c r="CM122" s="1075"/>
      <c r="CN122" s="1075"/>
      <c r="CO122" s="1076"/>
      <c r="CP122" s="1084" t="s">
        <v>472</v>
      </c>
      <c r="CQ122" s="1085"/>
      <c r="CR122" s="1085"/>
      <c r="CS122" s="1085"/>
      <c r="CT122" s="1085"/>
      <c r="CU122" s="1085"/>
      <c r="CV122" s="1085"/>
      <c r="CW122" s="1085"/>
      <c r="CX122" s="1085"/>
      <c r="CY122" s="1085"/>
      <c r="CZ122" s="1085"/>
      <c r="DA122" s="1085"/>
      <c r="DB122" s="1085"/>
      <c r="DC122" s="1085"/>
      <c r="DD122" s="1085"/>
      <c r="DE122" s="1085"/>
      <c r="DF122" s="1086"/>
      <c r="DG122" s="990" t="s">
        <v>128</v>
      </c>
      <c r="DH122" s="991"/>
      <c r="DI122" s="991"/>
      <c r="DJ122" s="991"/>
      <c r="DK122" s="991"/>
      <c r="DL122" s="991" t="s">
        <v>128</v>
      </c>
      <c r="DM122" s="991"/>
      <c r="DN122" s="991"/>
      <c r="DO122" s="991"/>
      <c r="DP122" s="991"/>
      <c r="DQ122" s="991" t="s">
        <v>463</v>
      </c>
      <c r="DR122" s="991"/>
      <c r="DS122" s="991"/>
      <c r="DT122" s="991"/>
      <c r="DU122" s="991"/>
      <c r="DV122" s="992" t="s">
        <v>128</v>
      </c>
      <c r="DW122" s="992"/>
      <c r="DX122" s="992"/>
      <c r="DY122" s="992"/>
      <c r="DZ122" s="993"/>
    </row>
    <row r="123" spans="1:130" s="226" customFormat="1" ht="26.25" customHeight="1" x14ac:dyDescent="0.15">
      <c r="A123" s="1122"/>
      <c r="B123" s="1014"/>
      <c r="C123" s="987" t="s">
        <v>457</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463</v>
      </c>
      <c r="AB123" s="1024"/>
      <c r="AC123" s="1024"/>
      <c r="AD123" s="1024"/>
      <c r="AE123" s="1025"/>
      <c r="AF123" s="1026" t="s">
        <v>128</v>
      </c>
      <c r="AG123" s="1024"/>
      <c r="AH123" s="1024"/>
      <c r="AI123" s="1024"/>
      <c r="AJ123" s="1025"/>
      <c r="AK123" s="1026" t="s">
        <v>128</v>
      </c>
      <c r="AL123" s="1024"/>
      <c r="AM123" s="1024"/>
      <c r="AN123" s="1024"/>
      <c r="AO123" s="1025"/>
      <c r="AP123" s="1027" t="s">
        <v>128</v>
      </c>
      <c r="AQ123" s="1028"/>
      <c r="AR123" s="1028"/>
      <c r="AS123" s="1028"/>
      <c r="AT123" s="1029"/>
      <c r="AU123" s="1062"/>
      <c r="AV123" s="1063"/>
      <c r="AW123" s="1063"/>
      <c r="AX123" s="1063"/>
      <c r="AY123" s="1063"/>
      <c r="AZ123" s="247" t="s">
        <v>188</v>
      </c>
      <c r="BA123" s="247"/>
      <c r="BB123" s="247"/>
      <c r="BC123" s="247"/>
      <c r="BD123" s="247"/>
      <c r="BE123" s="247"/>
      <c r="BF123" s="247"/>
      <c r="BG123" s="247"/>
      <c r="BH123" s="247"/>
      <c r="BI123" s="247"/>
      <c r="BJ123" s="247"/>
      <c r="BK123" s="247"/>
      <c r="BL123" s="247"/>
      <c r="BM123" s="247"/>
      <c r="BN123" s="247"/>
      <c r="BO123" s="1042" t="s">
        <v>473</v>
      </c>
      <c r="BP123" s="1070"/>
      <c r="BQ123" s="1128">
        <v>8957590</v>
      </c>
      <c r="BR123" s="1129"/>
      <c r="BS123" s="1129"/>
      <c r="BT123" s="1129"/>
      <c r="BU123" s="1129"/>
      <c r="BV123" s="1129">
        <v>8868581</v>
      </c>
      <c r="BW123" s="1129"/>
      <c r="BX123" s="1129"/>
      <c r="BY123" s="1129"/>
      <c r="BZ123" s="1129"/>
      <c r="CA123" s="1129">
        <v>9063925</v>
      </c>
      <c r="CB123" s="1129"/>
      <c r="CC123" s="1129"/>
      <c r="CD123" s="1129"/>
      <c r="CE123" s="1129"/>
      <c r="CF123" s="1066"/>
      <c r="CG123" s="1067"/>
      <c r="CH123" s="1067"/>
      <c r="CI123" s="1067"/>
      <c r="CJ123" s="1068"/>
      <c r="CK123" s="1074"/>
      <c r="CL123" s="1075"/>
      <c r="CM123" s="1075"/>
      <c r="CN123" s="1075"/>
      <c r="CO123" s="1076"/>
      <c r="CP123" s="1084" t="s">
        <v>410</v>
      </c>
      <c r="CQ123" s="1085"/>
      <c r="CR123" s="1085"/>
      <c r="CS123" s="1085"/>
      <c r="CT123" s="1085"/>
      <c r="CU123" s="1085"/>
      <c r="CV123" s="1085"/>
      <c r="CW123" s="1085"/>
      <c r="CX123" s="1085"/>
      <c r="CY123" s="1085"/>
      <c r="CZ123" s="1085"/>
      <c r="DA123" s="1085"/>
      <c r="DB123" s="1085"/>
      <c r="DC123" s="1085"/>
      <c r="DD123" s="1085"/>
      <c r="DE123" s="1085"/>
      <c r="DF123" s="1086"/>
      <c r="DG123" s="1023" t="s">
        <v>128</v>
      </c>
      <c r="DH123" s="1024"/>
      <c r="DI123" s="1024"/>
      <c r="DJ123" s="1024"/>
      <c r="DK123" s="1025"/>
      <c r="DL123" s="1026" t="s">
        <v>463</v>
      </c>
      <c r="DM123" s="1024"/>
      <c r="DN123" s="1024"/>
      <c r="DO123" s="1024"/>
      <c r="DP123" s="1025"/>
      <c r="DQ123" s="1026" t="s">
        <v>128</v>
      </c>
      <c r="DR123" s="1024"/>
      <c r="DS123" s="1024"/>
      <c r="DT123" s="1024"/>
      <c r="DU123" s="1025"/>
      <c r="DV123" s="1027" t="s">
        <v>128</v>
      </c>
      <c r="DW123" s="1028"/>
      <c r="DX123" s="1028"/>
      <c r="DY123" s="1028"/>
      <c r="DZ123" s="1029"/>
    </row>
    <row r="124" spans="1:130" s="226" customFormat="1" ht="26.25" customHeight="1" thickBot="1" x14ac:dyDescent="0.2">
      <c r="A124" s="1122"/>
      <c r="B124" s="1014"/>
      <c r="C124" s="987" t="s">
        <v>460</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128</v>
      </c>
      <c r="AB124" s="1024"/>
      <c r="AC124" s="1024"/>
      <c r="AD124" s="1024"/>
      <c r="AE124" s="1025"/>
      <c r="AF124" s="1026" t="s">
        <v>128</v>
      </c>
      <c r="AG124" s="1024"/>
      <c r="AH124" s="1024"/>
      <c r="AI124" s="1024"/>
      <c r="AJ124" s="1025"/>
      <c r="AK124" s="1026" t="s">
        <v>128</v>
      </c>
      <c r="AL124" s="1024"/>
      <c r="AM124" s="1024"/>
      <c r="AN124" s="1024"/>
      <c r="AO124" s="1025"/>
      <c r="AP124" s="1027" t="s">
        <v>128</v>
      </c>
      <c r="AQ124" s="1028"/>
      <c r="AR124" s="1028"/>
      <c r="AS124" s="1028"/>
      <c r="AT124" s="1029"/>
      <c r="AU124" s="1124" t="s">
        <v>474</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21.7</v>
      </c>
      <c r="BR124" s="1092"/>
      <c r="BS124" s="1092"/>
      <c r="BT124" s="1092"/>
      <c r="BU124" s="1092"/>
      <c r="BV124" s="1092">
        <v>13.1</v>
      </c>
      <c r="BW124" s="1092"/>
      <c r="BX124" s="1092"/>
      <c r="BY124" s="1092"/>
      <c r="BZ124" s="1092"/>
      <c r="CA124" s="1092">
        <v>6.7</v>
      </c>
      <c r="CB124" s="1092"/>
      <c r="CC124" s="1092"/>
      <c r="CD124" s="1092"/>
      <c r="CE124" s="1092"/>
      <c r="CF124" s="1093"/>
      <c r="CG124" s="1094"/>
      <c r="CH124" s="1094"/>
      <c r="CI124" s="1094"/>
      <c r="CJ124" s="1095"/>
      <c r="CK124" s="1077"/>
      <c r="CL124" s="1077"/>
      <c r="CM124" s="1077"/>
      <c r="CN124" s="1077"/>
      <c r="CO124" s="1078"/>
      <c r="CP124" s="1084" t="s">
        <v>475</v>
      </c>
      <c r="CQ124" s="1085"/>
      <c r="CR124" s="1085"/>
      <c r="CS124" s="1085"/>
      <c r="CT124" s="1085"/>
      <c r="CU124" s="1085"/>
      <c r="CV124" s="1085"/>
      <c r="CW124" s="1085"/>
      <c r="CX124" s="1085"/>
      <c r="CY124" s="1085"/>
      <c r="CZ124" s="1085"/>
      <c r="DA124" s="1085"/>
      <c r="DB124" s="1085"/>
      <c r="DC124" s="1085"/>
      <c r="DD124" s="1085"/>
      <c r="DE124" s="1085"/>
      <c r="DF124" s="1086"/>
      <c r="DG124" s="1069" t="s">
        <v>463</v>
      </c>
      <c r="DH124" s="1051"/>
      <c r="DI124" s="1051"/>
      <c r="DJ124" s="1051"/>
      <c r="DK124" s="1052"/>
      <c r="DL124" s="1050" t="s">
        <v>128</v>
      </c>
      <c r="DM124" s="1051"/>
      <c r="DN124" s="1051"/>
      <c r="DO124" s="1051"/>
      <c r="DP124" s="1052"/>
      <c r="DQ124" s="1050" t="s">
        <v>463</v>
      </c>
      <c r="DR124" s="1051"/>
      <c r="DS124" s="1051"/>
      <c r="DT124" s="1051"/>
      <c r="DU124" s="1052"/>
      <c r="DV124" s="1053" t="s">
        <v>128</v>
      </c>
      <c r="DW124" s="1054"/>
      <c r="DX124" s="1054"/>
      <c r="DY124" s="1054"/>
      <c r="DZ124" s="1055"/>
    </row>
    <row r="125" spans="1:130" s="226" customFormat="1" ht="26.25" customHeight="1" x14ac:dyDescent="0.15">
      <c r="A125" s="1122"/>
      <c r="B125" s="1014"/>
      <c r="C125" s="987" t="s">
        <v>462</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128</v>
      </c>
      <c r="AB125" s="1024"/>
      <c r="AC125" s="1024"/>
      <c r="AD125" s="1024"/>
      <c r="AE125" s="1025"/>
      <c r="AF125" s="1026" t="s">
        <v>128</v>
      </c>
      <c r="AG125" s="1024"/>
      <c r="AH125" s="1024"/>
      <c r="AI125" s="1024"/>
      <c r="AJ125" s="1025"/>
      <c r="AK125" s="1026" t="s">
        <v>128</v>
      </c>
      <c r="AL125" s="1024"/>
      <c r="AM125" s="1024"/>
      <c r="AN125" s="1024"/>
      <c r="AO125" s="1025"/>
      <c r="AP125" s="1027" t="s">
        <v>128</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476</v>
      </c>
      <c r="CL125" s="1072"/>
      <c r="CM125" s="1072"/>
      <c r="CN125" s="1072"/>
      <c r="CO125" s="1073"/>
      <c r="CP125" s="994" t="s">
        <v>477</v>
      </c>
      <c r="CQ125" s="962"/>
      <c r="CR125" s="962"/>
      <c r="CS125" s="962"/>
      <c r="CT125" s="962"/>
      <c r="CU125" s="962"/>
      <c r="CV125" s="962"/>
      <c r="CW125" s="962"/>
      <c r="CX125" s="962"/>
      <c r="CY125" s="962"/>
      <c r="CZ125" s="962"/>
      <c r="DA125" s="962"/>
      <c r="DB125" s="962"/>
      <c r="DC125" s="962"/>
      <c r="DD125" s="962"/>
      <c r="DE125" s="962"/>
      <c r="DF125" s="963"/>
      <c r="DG125" s="995" t="s">
        <v>128</v>
      </c>
      <c r="DH125" s="996"/>
      <c r="DI125" s="996"/>
      <c r="DJ125" s="996"/>
      <c r="DK125" s="996"/>
      <c r="DL125" s="996" t="s">
        <v>128</v>
      </c>
      <c r="DM125" s="996"/>
      <c r="DN125" s="996"/>
      <c r="DO125" s="996"/>
      <c r="DP125" s="996"/>
      <c r="DQ125" s="996" t="s">
        <v>463</v>
      </c>
      <c r="DR125" s="996"/>
      <c r="DS125" s="996"/>
      <c r="DT125" s="996"/>
      <c r="DU125" s="996"/>
      <c r="DV125" s="997" t="s">
        <v>128</v>
      </c>
      <c r="DW125" s="997"/>
      <c r="DX125" s="997"/>
      <c r="DY125" s="997"/>
      <c r="DZ125" s="998"/>
    </row>
    <row r="126" spans="1:130" s="226" customFormat="1" ht="26.25" customHeight="1" thickBot="1" x14ac:dyDescent="0.2">
      <c r="A126" s="1122"/>
      <c r="B126" s="1014"/>
      <c r="C126" s="987" t="s">
        <v>465</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128</v>
      </c>
      <c r="AB126" s="1024"/>
      <c r="AC126" s="1024"/>
      <c r="AD126" s="1024"/>
      <c r="AE126" s="1025"/>
      <c r="AF126" s="1026" t="s">
        <v>128</v>
      </c>
      <c r="AG126" s="1024"/>
      <c r="AH126" s="1024"/>
      <c r="AI126" s="1024"/>
      <c r="AJ126" s="1025"/>
      <c r="AK126" s="1026" t="s">
        <v>128</v>
      </c>
      <c r="AL126" s="1024"/>
      <c r="AM126" s="1024"/>
      <c r="AN126" s="1024"/>
      <c r="AO126" s="1025"/>
      <c r="AP126" s="1027" t="s">
        <v>128</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478</v>
      </c>
      <c r="CQ126" s="988"/>
      <c r="CR126" s="988"/>
      <c r="CS126" s="988"/>
      <c r="CT126" s="988"/>
      <c r="CU126" s="988"/>
      <c r="CV126" s="988"/>
      <c r="CW126" s="988"/>
      <c r="CX126" s="988"/>
      <c r="CY126" s="988"/>
      <c r="CZ126" s="988"/>
      <c r="DA126" s="988"/>
      <c r="DB126" s="988"/>
      <c r="DC126" s="988"/>
      <c r="DD126" s="988"/>
      <c r="DE126" s="988"/>
      <c r="DF126" s="989"/>
      <c r="DG126" s="990" t="s">
        <v>128</v>
      </c>
      <c r="DH126" s="991"/>
      <c r="DI126" s="991"/>
      <c r="DJ126" s="991"/>
      <c r="DK126" s="991"/>
      <c r="DL126" s="991" t="s">
        <v>463</v>
      </c>
      <c r="DM126" s="991"/>
      <c r="DN126" s="991"/>
      <c r="DO126" s="991"/>
      <c r="DP126" s="991"/>
      <c r="DQ126" s="991" t="s">
        <v>128</v>
      </c>
      <c r="DR126" s="991"/>
      <c r="DS126" s="991"/>
      <c r="DT126" s="991"/>
      <c r="DU126" s="991"/>
      <c r="DV126" s="992" t="s">
        <v>128</v>
      </c>
      <c r="DW126" s="992"/>
      <c r="DX126" s="992"/>
      <c r="DY126" s="992"/>
      <c r="DZ126" s="993"/>
    </row>
    <row r="127" spans="1:130" s="226" customFormat="1" ht="26.25" customHeight="1" x14ac:dyDescent="0.15">
      <c r="A127" s="1123"/>
      <c r="B127" s="1016"/>
      <c r="C127" s="1038" t="s">
        <v>479</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v>12</v>
      </c>
      <c r="AB127" s="1024"/>
      <c r="AC127" s="1024"/>
      <c r="AD127" s="1024"/>
      <c r="AE127" s="1025"/>
      <c r="AF127" s="1026">
        <v>5</v>
      </c>
      <c r="AG127" s="1024"/>
      <c r="AH127" s="1024"/>
      <c r="AI127" s="1024"/>
      <c r="AJ127" s="1025"/>
      <c r="AK127" s="1026">
        <v>2</v>
      </c>
      <c r="AL127" s="1024"/>
      <c r="AM127" s="1024"/>
      <c r="AN127" s="1024"/>
      <c r="AO127" s="1025"/>
      <c r="AP127" s="1027">
        <v>0</v>
      </c>
      <c r="AQ127" s="1028"/>
      <c r="AR127" s="1028"/>
      <c r="AS127" s="1028"/>
      <c r="AT127" s="1029"/>
      <c r="AU127" s="228"/>
      <c r="AV127" s="228"/>
      <c r="AW127" s="228"/>
      <c r="AX127" s="1096" t="s">
        <v>480</v>
      </c>
      <c r="AY127" s="1097"/>
      <c r="AZ127" s="1097"/>
      <c r="BA127" s="1097"/>
      <c r="BB127" s="1097"/>
      <c r="BC127" s="1097"/>
      <c r="BD127" s="1097"/>
      <c r="BE127" s="1098"/>
      <c r="BF127" s="1099" t="s">
        <v>481</v>
      </c>
      <c r="BG127" s="1097"/>
      <c r="BH127" s="1097"/>
      <c r="BI127" s="1097"/>
      <c r="BJ127" s="1097"/>
      <c r="BK127" s="1097"/>
      <c r="BL127" s="1098"/>
      <c r="BM127" s="1099" t="s">
        <v>482</v>
      </c>
      <c r="BN127" s="1097"/>
      <c r="BO127" s="1097"/>
      <c r="BP127" s="1097"/>
      <c r="BQ127" s="1097"/>
      <c r="BR127" s="1097"/>
      <c r="BS127" s="1098"/>
      <c r="BT127" s="1099" t="s">
        <v>483</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484</v>
      </c>
      <c r="CQ127" s="988"/>
      <c r="CR127" s="988"/>
      <c r="CS127" s="988"/>
      <c r="CT127" s="988"/>
      <c r="CU127" s="988"/>
      <c r="CV127" s="988"/>
      <c r="CW127" s="988"/>
      <c r="CX127" s="988"/>
      <c r="CY127" s="988"/>
      <c r="CZ127" s="988"/>
      <c r="DA127" s="988"/>
      <c r="DB127" s="988"/>
      <c r="DC127" s="988"/>
      <c r="DD127" s="988"/>
      <c r="DE127" s="988"/>
      <c r="DF127" s="989"/>
      <c r="DG127" s="990" t="s">
        <v>128</v>
      </c>
      <c r="DH127" s="991"/>
      <c r="DI127" s="991"/>
      <c r="DJ127" s="991"/>
      <c r="DK127" s="991"/>
      <c r="DL127" s="991" t="s">
        <v>128</v>
      </c>
      <c r="DM127" s="991"/>
      <c r="DN127" s="991"/>
      <c r="DO127" s="991"/>
      <c r="DP127" s="991"/>
      <c r="DQ127" s="991" t="s">
        <v>128</v>
      </c>
      <c r="DR127" s="991"/>
      <c r="DS127" s="991"/>
      <c r="DT127" s="991"/>
      <c r="DU127" s="991"/>
      <c r="DV127" s="992" t="s">
        <v>128</v>
      </c>
      <c r="DW127" s="992"/>
      <c r="DX127" s="992"/>
      <c r="DY127" s="992"/>
      <c r="DZ127" s="993"/>
    </row>
    <row r="128" spans="1:130" s="226" customFormat="1" ht="26.25" customHeight="1" thickBot="1" x14ac:dyDescent="0.2">
      <c r="A128" s="1106" t="s">
        <v>485</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486</v>
      </c>
      <c r="X128" s="1108"/>
      <c r="Y128" s="1108"/>
      <c r="Z128" s="1109"/>
      <c r="AA128" s="1110">
        <v>30730</v>
      </c>
      <c r="AB128" s="1111"/>
      <c r="AC128" s="1111"/>
      <c r="AD128" s="1111"/>
      <c r="AE128" s="1112"/>
      <c r="AF128" s="1113">
        <v>22313</v>
      </c>
      <c r="AG128" s="1111"/>
      <c r="AH128" s="1111"/>
      <c r="AI128" s="1111"/>
      <c r="AJ128" s="1112"/>
      <c r="AK128" s="1113">
        <v>55470</v>
      </c>
      <c r="AL128" s="1111"/>
      <c r="AM128" s="1111"/>
      <c r="AN128" s="1111"/>
      <c r="AO128" s="1112"/>
      <c r="AP128" s="1114"/>
      <c r="AQ128" s="1115"/>
      <c r="AR128" s="1115"/>
      <c r="AS128" s="1115"/>
      <c r="AT128" s="1116"/>
      <c r="AU128" s="228"/>
      <c r="AV128" s="228"/>
      <c r="AW128" s="228"/>
      <c r="AX128" s="961" t="s">
        <v>487</v>
      </c>
      <c r="AY128" s="962"/>
      <c r="AZ128" s="962"/>
      <c r="BA128" s="962"/>
      <c r="BB128" s="962"/>
      <c r="BC128" s="962"/>
      <c r="BD128" s="962"/>
      <c r="BE128" s="963"/>
      <c r="BF128" s="1117" t="s">
        <v>128</v>
      </c>
      <c r="BG128" s="1118"/>
      <c r="BH128" s="1118"/>
      <c r="BI128" s="1118"/>
      <c r="BJ128" s="1118"/>
      <c r="BK128" s="1118"/>
      <c r="BL128" s="1119"/>
      <c r="BM128" s="1117">
        <v>15</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488</v>
      </c>
      <c r="CQ128" s="791"/>
      <c r="CR128" s="791"/>
      <c r="CS128" s="791"/>
      <c r="CT128" s="791"/>
      <c r="CU128" s="791"/>
      <c r="CV128" s="791"/>
      <c r="CW128" s="791"/>
      <c r="CX128" s="791"/>
      <c r="CY128" s="791"/>
      <c r="CZ128" s="791"/>
      <c r="DA128" s="791"/>
      <c r="DB128" s="791"/>
      <c r="DC128" s="791"/>
      <c r="DD128" s="791"/>
      <c r="DE128" s="791"/>
      <c r="DF128" s="1101"/>
      <c r="DG128" s="1102" t="s">
        <v>128</v>
      </c>
      <c r="DH128" s="1103"/>
      <c r="DI128" s="1103"/>
      <c r="DJ128" s="1103"/>
      <c r="DK128" s="1103"/>
      <c r="DL128" s="1103" t="s">
        <v>128</v>
      </c>
      <c r="DM128" s="1103"/>
      <c r="DN128" s="1103"/>
      <c r="DO128" s="1103"/>
      <c r="DP128" s="1103"/>
      <c r="DQ128" s="1103" t="s">
        <v>128</v>
      </c>
      <c r="DR128" s="1103"/>
      <c r="DS128" s="1103"/>
      <c r="DT128" s="1103"/>
      <c r="DU128" s="1103"/>
      <c r="DV128" s="1104" t="s">
        <v>128</v>
      </c>
      <c r="DW128" s="1104"/>
      <c r="DX128" s="1104"/>
      <c r="DY128" s="1104"/>
      <c r="DZ128" s="1105"/>
    </row>
    <row r="129" spans="1:131" s="226" customFormat="1" ht="26.25" customHeight="1" x14ac:dyDescent="0.15">
      <c r="A129" s="999" t="s">
        <v>108</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489</v>
      </c>
      <c r="X129" s="1136"/>
      <c r="Y129" s="1136"/>
      <c r="Z129" s="1137"/>
      <c r="AA129" s="1023">
        <v>3856774</v>
      </c>
      <c r="AB129" s="1024"/>
      <c r="AC129" s="1024"/>
      <c r="AD129" s="1024"/>
      <c r="AE129" s="1025"/>
      <c r="AF129" s="1026">
        <v>4033554</v>
      </c>
      <c r="AG129" s="1024"/>
      <c r="AH129" s="1024"/>
      <c r="AI129" s="1024"/>
      <c r="AJ129" s="1025"/>
      <c r="AK129" s="1026">
        <v>4331714</v>
      </c>
      <c r="AL129" s="1024"/>
      <c r="AM129" s="1024"/>
      <c r="AN129" s="1024"/>
      <c r="AO129" s="1025"/>
      <c r="AP129" s="1138"/>
      <c r="AQ129" s="1139"/>
      <c r="AR129" s="1139"/>
      <c r="AS129" s="1139"/>
      <c r="AT129" s="1140"/>
      <c r="AU129" s="229"/>
      <c r="AV129" s="229"/>
      <c r="AW129" s="229"/>
      <c r="AX129" s="1130" t="s">
        <v>490</v>
      </c>
      <c r="AY129" s="988"/>
      <c r="AZ129" s="988"/>
      <c r="BA129" s="988"/>
      <c r="BB129" s="988"/>
      <c r="BC129" s="988"/>
      <c r="BD129" s="988"/>
      <c r="BE129" s="989"/>
      <c r="BF129" s="1131" t="s">
        <v>128</v>
      </c>
      <c r="BG129" s="1132"/>
      <c r="BH129" s="1132"/>
      <c r="BI129" s="1132"/>
      <c r="BJ129" s="1132"/>
      <c r="BK129" s="1132"/>
      <c r="BL129" s="1133"/>
      <c r="BM129" s="1131">
        <v>20</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491</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492</v>
      </c>
      <c r="X130" s="1136"/>
      <c r="Y130" s="1136"/>
      <c r="Z130" s="1137"/>
      <c r="AA130" s="1023">
        <v>490601</v>
      </c>
      <c r="AB130" s="1024"/>
      <c r="AC130" s="1024"/>
      <c r="AD130" s="1024"/>
      <c r="AE130" s="1025"/>
      <c r="AF130" s="1026">
        <v>468827</v>
      </c>
      <c r="AG130" s="1024"/>
      <c r="AH130" s="1024"/>
      <c r="AI130" s="1024"/>
      <c r="AJ130" s="1025"/>
      <c r="AK130" s="1026">
        <v>456703</v>
      </c>
      <c r="AL130" s="1024"/>
      <c r="AM130" s="1024"/>
      <c r="AN130" s="1024"/>
      <c r="AO130" s="1025"/>
      <c r="AP130" s="1138"/>
      <c r="AQ130" s="1139"/>
      <c r="AR130" s="1139"/>
      <c r="AS130" s="1139"/>
      <c r="AT130" s="1140"/>
      <c r="AU130" s="229"/>
      <c r="AV130" s="229"/>
      <c r="AW130" s="229"/>
      <c r="AX130" s="1130" t="s">
        <v>493</v>
      </c>
      <c r="AY130" s="988"/>
      <c r="AZ130" s="988"/>
      <c r="BA130" s="988"/>
      <c r="BB130" s="988"/>
      <c r="BC130" s="988"/>
      <c r="BD130" s="988"/>
      <c r="BE130" s="989"/>
      <c r="BF130" s="1166">
        <v>7.4</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494</v>
      </c>
      <c r="X131" s="1173"/>
      <c r="Y131" s="1173"/>
      <c r="Z131" s="1174"/>
      <c r="AA131" s="1069">
        <v>3366173</v>
      </c>
      <c r="AB131" s="1051"/>
      <c r="AC131" s="1051"/>
      <c r="AD131" s="1051"/>
      <c r="AE131" s="1052"/>
      <c r="AF131" s="1050">
        <v>3564727</v>
      </c>
      <c r="AG131" s="1051"/>
      <c r="AH131" s="1051"/>
      <c r="AI131" s="1051"/>
      <c r="AJ131" s="1052"/>
      <c r="AK131" s="1050">
        <v>3875011</v>
      </c>
      <c r="AL131" s="1051"/>
      <c r="AM131" s="1051"/>
      <c r="AN131" s="1051"/>
      <c r="AO131" s="1052"/>
      <c r="AP131" s="1175"/>
      <c r="AQ131" s="1176"/>
      <c r="AR131" s="1176"/>
      <c r="AS131" s="1176"/>
      <c r="AT131" s="1177"/>
      <c r="AU131" s="229"/>
      <c r="AV131" s="229"/>
      <c r="AW131" s="229"/>
      <c r="AX131" s="1148" t="s">
        <v>495</v>
      </c>
      <c r="AY131" s="791"/>
      <c r="AZ131" s="791"/>
      <c r="BA131" s="791"/>
      <c r="BB131" s="791"/>
      <c r="BC131" s="791"/>
      <c r="BD131" s="791"/>
      <c r="BE131" s="1101"/>
      <c r="BF131" s="1149">
        <v>6.7</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496</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497</v>
      </c>
      <c r="W132" s="1159"/>
      <c r="X132" s="1159"/>
      <c r="Y132" s="1159"/>
      <c r="Z132" s="1160"/>
      <c r="AA132" s="1161">
        <v>9.8156868349999993</v>
      </c>
      <c r="AB132" s="1162"/>
      <c r="AC132" s="1162"/>
      <c r="AD132" s="1162"/>
      <c r="AE132" s="1163"/>
      <c r="AF132" s="1164">
        <v>5.8958792640000004</v>
      </c>
      <c r="AG132" s="1162"/>
      <c r="AH132" s="1162"/>
      <c r="AI132" s="1162"/>
      <c r="AJ132" s="1163"/>
      <c r="AK132" s="1164">
        <v>6.5955425669999999</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498</v>
      </c>
      <c r="W133" s="1142"/>
      <c r="X133" s="1142"/>
      <c r="Y133" s="1142"/>
      <c r="Z133" s="1143"/>
      <c r="AA133" s="1144">
        <v>7.9</v>
      </c>
      <c r="AB133" s="1145"/>
      <c r="AC133" s="1145"/>
      <c r="AD133" s="1145"/>
      <c r="AE133" s="1146"/>
      <c r="AF133" s="1144">
        <v>7</v>
      </c>
      <c r="AG133" s="1145"/>
      <c r="AH133" s="1145"/>
      <c r="AI133" s="1145"/>
      <c r="AJ133" s="1146"/>
      <c r="AK133" s="1144">
        <v>7.4</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SYv9VNNdGjG2wgbR/fb1Sf1ZITLLvhNbuLfg2mR5BVm3SlpiuLyt4VY75O+du7tVyI1rmuuPb2NvCyxuLvgCxg==" saltValue="d+cAFUX9de4gR5T1nlomJ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6pO0gnc8+6iSyLkisfvuPeuA8tZQrzUMdRMjHq9yABeXr9yrKUrhCCozPng0GcgXcBNU9Q6PgEnPvdMzbIRvA==" saltValue="Zn1+LB1pkjZ95Ikjmh2Vp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502</v>
      </c>
      <c r="AP7" s="268"/>
      <c r="AQ7" s="269" t="s">
        <v>503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504</v>
      </c>
      <c r="AQ8" s="275" t="s">
        <v>505</v>
      </c>
      <c r="AR8" s="276" t="s">
        <v>506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507</v>
      </c>
      <c r="AL9" s="1182"/>
      <c r="AM9" s="1182"/>
      <c r="AN9" s="1183"/>
      <c r="AO9" s="277">
        <v>1225693</v>
      </c>
      <c r="AP9" s="277">
        <v>90779</v>
      </c>
      <c r="AQ9" s="278">
        <v>106927</v>
      </c>
      <c r="AR9" s="279">
        <v>-15.1</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508</v>
      </c>
      <c r="AL10" s="1182"/>
      <c r="AM10" s="1182"/>
      <c r="AN10" s="1183"/>
      <c r="AO10" s="280">
        <v>167970</v>
      </c>
      <c r="AP10" s="280">
        <v>12440</v>
      </c>
      <c r="AQ10" s="281">
        <v>15145</v>
      </c>
      <c r="AR10" s="282">
        <v>-17.899999999999999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509</v>
      </c>
      <c r="AL11" s="1182"/>
      <c r="AM11" s="1182"/>
      <c r="AN11" s="1183"/>
      <c r="AO11" s="280" t="s">
        <v>510</v>
      </c>
      <c r="AP11" s="280" t="s">
        <v>510</v>
      </c>
      <c r="AQ11" s="281">
        <v>1510</v>
      </c>
      <c r="AR11" s="282" t="s">
        <v>510</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511</v>
      </c>
      <c r="AL12" s="1182"/>
      <c r="AM12" s="1182"/>
      <c r="AN12" s="1183"/>
      <c r="AO12" s="280" t="s">
        <v>510</v>
      </c>
      <c r="AP12" s="280" t="s">
        <v>510</v>
      </c>
      <c r="AQ12" s="281">
        <v>21</v>
      </c>
      <c r="AR12" s="282" t="s">
        <v>510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512</v>
      </c>
      <c r="AL13" s="1182"/>
      <c r="AM13" s="1182"/>
      <c r="AN13" s="1183"/>
      <c r="AO13" s="280">
        <v>88487</v>
      </c>
      <c r="AP13" s="280">
        <v>6554</v>
      </c>
      <c r="AQ13" s="281">
        <v>4533</v>
      </c>
      <c r="AR13" s="282">
        <v>44.6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513</v>
      </c>
      <c r="AL14" s="1182"/>
      <c r="AM14" s="1182"/>
      <c r="AN14" s="1183"/>
      <c r="AO14" s="280">
        <v>40545</v>
      </c>
      <c r="AP14" s="280">
        <v>3003</v>
      </c>
      <c r="AQ14" s="281">
        <v>2422</v>
      </c>
      <c r="AR14" s="282">
        <v>24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514</v>
      </c>
      <c r="AL15" s="1185"/>
      <c r="AM15" s="1185"/>
      <c r="AN15" s="1186"/>
      <c r="AO15" s="280">
        <v>-89373</v>
      </c>
      <c r="AP15" s="280">
        <v>-6619</v>
      </c>
      <c r="AQ15" s="281">
        <v>-7979</v>
      </c>
      <c r="AR15" s="282">
        <v>-17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188</v>
      </c>
      <c r="AL16" s="1185"/>
      <c r="AM16" s="1185"/>
      <c r="AN16" s="1186"/>
      <c r="AO16" s="280">
        <v>1433322</v>
      </c>
      <c r="AP16" s="280">
        <v>106156</v>
      </c>
      <c r="AQ16" s="281">
        <v>122579</v>
      </c>
      <c r="AR16" s="282">
        <v>-13.4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516</v>
      </c>
      <c r="AP20" s="289" t="s">
        <v>517</v>
      </c>
      <c r="AQ20" s="290" t="s">
        <v>518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519</v>
      </c>
      <c r="AL21" s="1188"/>
      <c r="AM21" s="1188"/>
      <c r="AN21" s="1189"/>
      <c r="AO21" s="293">
        <v>10.67</v>
      </c>
      <c r="AP21" s="294">
        <v>10.66</v>
      </c>
      <c r="AQ21" s="295">
        <v>0.01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520</v>
      </c>
      <c r="AL22" s="1188"/>
      <c r="AM22" s="1188"/>
      <c r="AN22" s="1189"/>
      <c r="AO22" s="298">
        <v>92.1</v>
      </c>
      <c r="AP22" s="299">
        <v>96.3</v>
      </c>
      <c r="AQ22" s="300">
        <v>-4.2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521</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522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502</v>
      </c>
      <c r="AP30" s="268"/>
      <c r="AQ30" s="269" t="s">
        <v>503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504</v>
      </c>
      <c r="AQ31" s="275" t="s">
        <v>505</v>
      </c>
      <c r="AR31" s="276" t="s">
        <v>506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524</v>
      </c>
      <c r="AL32" s="1196"/>
      <c r="AM32" s="1196"/>
      <c r="AN32" s="1197"/>
      <c r="AO32" s="308">
        <v>506373</v>
      </c>
      <c r="AP32" s="308">
        <v>37504</v>
      </c>
      <c r="AQ32" s="309">
        <v>59977</v>
      </c>
      <c r="AR32" s="310">
        <v>-37.5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525</v>
      </c>
      <c r="AL33" s="1196"/>
      <c r="AM33" s="1196"/>
      <c r="AN33" s="1197"/>
      <c r="AO33" s="308" t="s">
        <v>510</v>
      </c>
      <c r="AP33" s="308" t="s">
        <v>510</v>
      </c>
      <c r="AQ33" s="309" t="s">
        <v>510</v>
      </c>
      <c r="AR33" s="310" t="s">
        <v>510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526</v>
      </c>
      <c r="AL34" s="1196"/>
      <c r="AM34" s="1196"/>
      <c r="AN34" s="1197"/>
      <c r="AO34" s="308" t="s">
        <v>510</v>
      </c>
      <c r="AP34" s="308" t="s">
        <v>510</v>
      </c>
      <c r="AQ34" s="309" t="s">
        <v>510</v>
      </c>
      <c r="AR34" s="310" t="s">
        <v>510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527</v>
      </c>
      <c r="AL35" s="1196"/>
      <c r="AM35" s="1196"/>
      <c r="AN35" s="1197"/>
      <c r="AO35" s="308">
        <v>243990</v>
      </c>
      <c r="AP35" s="308">
        <v>18071</v>
      </c>
      <c r="AQ35" s="309">
        <v>16053</v>
      </c>
      <c r="AR35" s="310">
        <v>12.6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528</v>
      </c>
      <c r="AL36" s="1196"/>
      <c r="AM36" s="1196"/>
      <c r="AN36" s="1197"/>
      <c r="AO36" s="308">
        <v>17386</v>
      </c>
      <c r="AP36" s="308">
        <v>1288</v>
      </c>
      <c r="AQ36" s="309">
        <v>3449</v>
      </c>
      <c r="AR36" s="310">
        <v>-62.7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529</v>
      </c>
      <c r="AL37" s="1196"/>
      <c r="AM37" s="1196"/>
      <c r="AN37" s="1197"/>
      <c r="AO37" s="308">
        <v>2</v>
      </c>
      <c r="AP37" s="308">
        <v>0</v>
      </c>
      <c r="AQ37" s="309">
        <v>404</v>
      </c>
      <c r="AR37" s="310">
        <v>-100</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530</v>
      </c>
      <c r="AL38" s="1199"/>
      <c r="AM38" s="1199"/>
      <c r="AN38" s="1200"/>
      <c r="AO38" s="311" t="s">
        <v>510</v>
      </c>
      <c r="AP38" s="311" t="s">
        <v>510</v>
      </c>
      <c r="AQ38" s="312">
        <v>3</v>
      </c>
      <c r="AR38" s="300" t="s">
        <v>510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531</v>
      </c>
      <c r="AL39" s="1199"/>
      <c r="AM39" s="1199"/>
      <c r="AN39" s="1200"/>
      <c r="AO39" s="308">
        <v>-55470</v>
      </c>
      <c r="AP39" s="308">
        <v>-4108</v>
      </c>
      <c r="AQ39" s="309">
        <v>-3105</v>
      </c>
      <c r="AR39" s="310">
        <v>32.299999999999997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532</v>
      </c>
      <c r="AL40" s="1196"/>
      <c r="AM40" s="1196"/>
      <c r="AN40" s="1197"/>
      <c r="AO40" s="308">
        <v>-456703</v>
      </c>
      <c r="AP40" s="308">
        <v>-33825</v>
      </c>
      <c r="AQ40" s="309">
        <v>-51549</v>
      </c>
      <c r="AR40" s="310">
        <v>-34.4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299</v>
      </c>
      <c r="AL41" s="1202"/>
      <c r="AM41" s="1202"/>
      <c r="AN41" s="1203"/>
      <c r="AO41" s="308">
        <v>255578</v>
      </c>
      <c r="AP41" s="308">
        <v>18929</v>
      </c>
      <c r="AQ41" s="309">
        <v>25231</v>
      </c>
      <c r="AR41" s="310">
        <v>-25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502</v>
      </c>
      <c r="AN49" s="1192" t="s">
        <v>536</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537</v>
      </c>
      <c r="AO50" s="325" t="s">
        <v>538</v>
      </c>
      <c r="AP50" s="326" t="s">
        <v>539</v>
      </c>
      <c r="AQ50" s="327" t="s">
        <v>540</v>
      </c>
      <c r="AR50" s="328" t="s">
        <v>541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542</v>
      </c>
      <c r="AL51" s="321"/>
      <c r="AM51" s="329">
        <v>2136852</v>
      </c>
      <c r="AN51" s="330">
        <v>147787</v>
      </c>
      <c r="AO51" s="331">
        <v>-39.799999999999997</v>
      </c>
      <c r="AP51" s="332">
        <v>90072</v>
      </c>
      <c r="AQ51" s="333">
        <v>13.3</v>
      </c>
      <c r="AR51" s="334">
        <v>-53.1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543</v>
      </c>
      <c r="AM52" s="337">
        <v>256697</v>
      </c>
      <c r="AN52" s="338">
        <v>17753</v>
      </c>
      <c r="AO52" s="339">
        <v>11.2</v>
      </c>
      <c r="AP52" s="340">
        <v>46083</v>
      </c>
      <c r="AQ52" s="341">
        <v>3.2</v>
      </c>
      <c r="AR52" s="342">
        <v>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544</v>
      </c>
      <c r="AL53" s="321"/>
      <c r="AM53" s="329">
        <v>1927330</v>
      </c>
      <c r="AN53" s="330">
        <v>135996</v>
      </c>
      <c r="AO53" s="331">
        <v>-8</v>
      </c>
      <c r="AP53" s="332">
        <v>88328</v>
      </c>
      <c r="AQ53" s="333">
        <v>-1.9</v>
      </c>
      <c r="AR53" s="334">
        <v>-6.1</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543</v>
      </c>
      <c r="AM54" s="337">
        <v>166999</v>
      </c>
      <c r="AN54" s="338">
        <v>11784</v>
      </c>
      <c r="AO54" s="339">
        <v>-33.6</v>
      </c>
      <c r="AP54" s="340">
        <v>49013</v>
      </c>
      <c r="AQ54" s="341">
        <v>6.4</v>
      </c>
      <c r="AR54" s="342">
        <v>-40</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545</v>
      </c>
      <c r="AL55" s="321"/>
      <c r="AM55" s="329">
        <v>1954424</v>
      </c>
      <c r="AN55" s="330">
        <v>140647</v>
      </c>
      <c r="AO55" s="331">
        <v>3.4</v>
      </c>
      <c r="AP55" s="332">
        <v>103390</v>
      </c>
      <c r="AQ55" s="333">
        <v>17.100000000000001</v>
      </c>
      <c r="AR55" s="334">
        <v>-13.7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543</v>
      </c>
      <c r="AM56" s="337">
        <v>120549</v>
      </c>
      <c r="AN56" s="338">
        <v>8675</v>
      </c>
      <c r="AO56" s="339">
        <v>-26.4</v>
      </c>
      <c r="AP56" s="340">
        <v>51269</v>
      </c>
      <c r="AQ56" s="341">
        <v>4.5999999999999996</v>
      </c>
      <c r="AR56" s="342">
        <v>-31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546</v>
      </c>
      <c r="AL57" s="321"/>
      <c r="AM57" s="329">
        <v>2001626</v>
      </c>
      <c r="AN57" s="330">
        <v>146339</v>
      </c>
      <c r="AO57" s="331">
        <v>4</v>
      </c>
      <c r="AP57" s="332">
        <v>117234</v>
      </c>
      <c r="AQ57" s="333">
        <v>13.4</v>
      </c>
      <c r="AR57" s="334">
        <v>-9.4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543</v>
      </c>
      <c r="AM58" s="337">
        <v>169965</v>
      </c>
      <c r="AN58" s="338">
        <v>12426</v>
      </c>
      <c r="AO58" s="339">
        <v>43.2</v>
      </c>
      <c r="AP58" s="340">
        <v>59796</v>
      </c>
      <c r="AQ58" s="341">
        <v>16.600000000000001</v>
      </c>
      <c r="AR58" s="342">
        <v>26.6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547</v>
      </c>
      <c r="AL59" s="321"/>
      <c r="AM59" s="329">
        <v>445803</v>
      </c>
      <c r="AN59" s="330">
        <v>33018</v>
      </c>
      <c r="AO59" s="331">
        <v>-77.400000000000006</v>
      </c>
      <c r="AP59" s="332">
        <v>97758</v>
      </c>
      <c r="AQ59" s="333">
        <v>-16.600000000000001</v>
      </c>
      <c r="AR59" s="334">
        <v>-60.8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543</v>
      </c>
      <c r="AM60" s="337">
        <v>200599</v>
      </c>
      <c r="AN60" s="338">
        <v>14857</v>
      </c>
      <c r="AO60" s="339">
        <v>19.600000000000001</v>
      </c>
      <c r="AP60" s="340">
        <v>45946</v>
      </c>
      <c r="AQ60" s="341">
        <v>-23.2</v>
      </c>
      <c r="AR60" s="342">
        <v>42.8</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548</v>
      </c>
      <c r="AL61" s="343"/>
      <c r="AM61" s="344">
        <v>1693207</v>
      </c>
      <c r="AN61" s="345">
        <v>120757</v>
      </c>
      <c r="AO61" s="346">
        <v>-23.6</v>
      </c>
      <c r="AP61" s="347">
        <v>99356</v>
      </c>
      <c r="AQ61" s="348">
        <v>5.0999999999999996</v>
      </c>
      <c r="AR61" s="334">
        <v>-28.7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543</v>
      </c>
      <c r="AM62" s="337">
        <v>182962</v>
      </c>
      <c r="AN62" s="338">
        <v>13099</v>
      </c>
      <c r="AO62" s="339">
        <v>2.8</v>
      </c>
      <c r="AP62" s="340">
        <v>50421</v>
      </c>
      <c r="AQ62" s="341">
        <v>1.5</v>
      </c>
      <c r="AR62" s="342">
        <v>1.3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6aVxkRS4I9JrAsS+XNMxfEKTyAiCbubq/TTkUja3MraLDxfJrgU7cKUdXcEBuEgRS8I9j203YzIr/gPzY2AdTQ==" saltValue="Sflz7YeUmqp+UYdI7GGb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550</v>
      </c>
    </row>
    <row r="120" spans="125:125" ht="13.5" hidden="1" customHeight="1" x14ac:dyDescent="0.15"/>
    <row r="121" spans="125:125" ht="13.5" hidden="1" customHeight="1" x14ac:dyDescent="0.15">
      <c r="DU121" s="255"/>
    </row>
  </sheetData>
  <sheetProtection algorithmName="SHA-512" hashValue="/nNL5fOwOJ5FgjW+xi7ojCwcY7+mBmJJD0LM4H2+FMMbX10K2ejlJ2TH/suWUFu11aAssexP+kXMu4I35QWfsA==" saltValue="DWvgskntI9VxoG8gjqci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551</v>
      </c>
    </row>
  </sheetData>
  <sheetProtection algorithmName="SHA-512" hashValue="ag2kvJtolN6vjJIINKbQvTq29XaRUUoVLzdRYN8z+Ov1PHqkRbh1yTe4JWVZsaXRN5dfQ8hl1fiUui7eiFp6+Q==" saltValue="Tw3GAHQLdinacvt4TFdUE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6"/>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04" t="s">
        <v>3</v>
      </c>
      <c r="D47" s="1204"/>
      <c r="E47" s="1205"/>
      <c r="F47" s="11">
        <v>44.54</v>
      </c>
      <c r="G47" s="12">
        <v>37.56</v>
      </c>
      <c r="H47" s="12">
        <v>31.26</v>
      </c>
      <c r="I47" s="12">
        <v>30.12</v>
      </c>
      <c r="J47" s="13">
        <v>32.799999999999997</v>
      </c>
    </row>
    <row r="48" spans="2:10" ht="57.75" customHeight="1" x14ac:dyDescent="0.15">
      <c r="B48" s="14"/>
      <c r="C48" s="1206" t="s">
        <v>4</v>
      </c>
      <c r="D48" s="1206"/>
      <c r="E48" s="1207"/>
      <c r="F48" s="15">
        <v>11.27</v>
      </c>
      <c r="G48" s="16">
        <v>14.16</v>
      </c>
      <c r="H48" s="16">
        <v>8.35</v>
      </c>
      <c r="I48" s="16">
        <v>9.74</v>
      </c>
      <c r="J48" s="17">
        <v>8.92</v>
      </c>
    </row>
    <row r="49" spans="2:10" ht="57.75" customHeight="1" thickBot="1" x14ac:dyDescent="0.2">
      <c r="B49" s="18"/>
      <c r="C49" s="1208" t="s">
        <v>5</v>
      </c>
      <c r="D49" s="1208"/>
      <c r="E49" s="1209"/>
      <c r="F49" s="19" t="s">
        <v>557</v>
      </c>
      <c r="G49" s="20" t="s">
        <v>558</v>
      </c>
      <c r="H49" s="20" t="s">
        <v>559</v>
      </c>
      <c r="I49" s="20" t="s">
        <v>560</v>
      </c>
      <c r="J49" s="21" t="s">
        <v>561</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Q69Ta/jAMRN3rU4FIDL0hU7jfiq8Bsa5p2FMNtB8re3PJFmRkJL0UWTnYA1aDfF3slKa1qjEZgaYdmuueYFAwQ==" saltValue="F8VmKZglrbbaEfFxDQtO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6" t="s">
        <v>562</v>
      </c>
      <c r="D34" s="1216"/>
      <c r="E34" s="1217"/>
      <c r="F34" s="32">
        <v>37.18</v>
      </c>
      <c r="G34" s="33">
        <v>39.92</v>
      </c>
      <c r="H34" s="33">
        <v>41.88</v>
      </c>
      <c r="I34" s="33">
        <v>39.49</v>
      </c>
      <c r="J34" s="34">
        <v>37.61</v>
      </c>
      <c r="K34" s="22"/>
      <c r="L34" s="22"/>
      <c r="M34" s="22"/>
      <c r="N34" s="22"/>
      <c r="O34" s="22"/>
      <c r="P34" s="22"/>
    </row>
    <row r="35" spans="1:16" ht="39" customHeight="1" x14ac:dyDescent="0.15">
      <c r="A35" s="22"/>
      <c r="B35" s="35"/>
      <c r="C35" s="1210" t="s">
        <v>563</v>
      </c>
      <c r="D35" s="1211"/>
      <c r="E35" s="1212"/>
      <c r="F35" s="36">
        <v>11.26</v>
      </c>
      <c r="G35" s="37">
        <v>14.15</v>
      </c>
      <c r="H35" s="37">
        <v>7.91</v>
      </c>
      <c r="I35" s="37">
        <v>9.74</v>
      </c>
      <c r="J35" s="38">
        <v>8.91</v>
      </c>
      <c r="K35" s="22"/>
      <c r="L35" s="22"/>
      <c r="M35" s="22"/>
      <c r="N35" s="22"/>
      <c r="O35" s="22"/>
      <c r="P35" s="22"/>
    </row>
    <row r="36" spans="1:16" ht="39" customHeight="1" x14ac:dyDescent="0.15">
      <c r="A36" s="22"/>
      <c r="B36" s="35"/>
      <c r="C36" s="1210" t="s">
        <v>564</v>
      </c>
      <c r="D36" s="1211"/>
      <c r="E36" s="1212"/>
      <c r="F36" s="36">
        <v>1.27</v>
      </c>
      <c r="G36" s="37">
        <v>1.37</v>
      </c>
      <c r="H36" s="37">
        <v>0.81</v>
      </c>
      <c r="I36" s="37">
        <v>1.29</v>
      </c>
      <c r="J36" s="38">
        <v>2.69</v>
      </c>
      <c r="K36" s="22"/>
      <c r="L36" s="22"/>
      <c r="M36" s="22"/>
      <c r="N36" s="22"/>
      <c r="O36" s="22"/>
      <c r="P36" s="22"/>
    </row>
    <row r="37" spans="1:16" ht="39" customHeight="1" x14ac:dyDescent="0.15">
      <c r="A37" s="22"/>
      <c r="B37" s="35"/>
      <c r="C37" s="1210" t="s">
        <v>565</v>
      </c>
      <c r="D37" s="1211"/>
      <c r="E37" s="1212"/>
      <c r="F37" s="36">
        <v>4.8</v>
      </c>
      <c r="G37" s="37">
        <v>1.08</v>
      </c>
      <c r="H37" s="37">
        <v>1.92</v>
      </c>
      <c r="I37" s="37">
        <v>1.02</v>
      </c>
      <c r="J37" s="38">
        <v>1.51</v>
      </c>
      <c r="K37" s="22"/>
      <c r="L37" s="22"/>
      <c r="M37" s="22"/>
      <c r="N37" s="22"/>
      <c r="O37" s="22"/>
      <c r="P37" s="22"/>
    </row>
    <row r="38" spans="1:16" ht="39" customHeight="1" x14ac:dyDescent="0.15">
      <c r="A38" s="22"/>
      <c r="B38" s="35"/>
      <c r="C38" s="1210" t="s">
        <v>566</v>
      </c>
      <c r="D38" s="1211"/>
      <c r="E38" s="1212"/>
      <c r="F38" s="36">
        <v>6.67</v>
      </c>
      <c r="G38" s="37">
        <v>3.58</v>
      </c>
      <c r="H38" s="37">
        <v>4.37</v>
      </c>
      <c r="I38" s="37">
        <v>0.66</v>
      </c>
      <c r="J38" s="38">
        <v>0.36</v>
      </c>
      <c r="K38" s="22"/>
      <c r="L38" s="22"/>
      <c r="M38" s="22"/>
      <c r="N38" s="22"/>
      <c r="O38" s="22"/>
      <c r="P38" s="22"/>
    </row>
    <row r="39" spans="1:16" ht="39" customHeight="1" x14ac:dyDescent="0.15">
      <c r="A39" s="22"/>
      <c r="B39" s="35"/>
      <c r="C39" s="1210" t="s">
        <v>567</v>
      </c>
      <c r="D39" s="1211"/>
      <c r="E39" s="1212"/>
      <c r="F39" s="36">
        <v>0.8</v>
      </c>
      <c r="G39" s="37">
        <v>0.54</v>
      </c>
      <c r="H39" s="37">
        <v>0.38</v>
      </c>
      <c r="I39" s="37">
        <v>0.19</v>
      </c>
      <c r="J39" s="38">
        <v>0.21</v>
      </c>
      <c r="K39" s="22"/>
      <c r="L39" s="22"/>
      <c r="M39" s="22"/>
      <c r="N39" s="22"/>
      <c r="O39" s="22"/>
      <c r="P39" s="22"/>
    </row>
    <row r="40" spans="1:16" ht="39" customHeight="1" x14ac:dyDescent="0.15">
      <c r="A40" s="22"/>
      <c r="B40" s="35"/>
      <c r="C40" s="1210" t="s">
        <v>568</v>
      </c>
      <c r="D40" s="1211"/>
      <c r="E40" s="1212"/>
      <c r="F40" s="36">
        <v>0.02</v>
      </c>
      <c r="G40" s="37">
        <v>0.03</v>
      </c>
      <c r="H40" s="37">
        <v>0.04</v>
      </c>
      <c r="I40" s="37">
        <v>0</v>
      </c>
      <c r="J40" s="38">
        <v>0.01</v>
      </c>
      <c r="K40" s="22"/>
      <c r="L40" s="22"/>
      <c r="M40" s="22"/>
      <c r="N40" s="22"/>
      <c r="O40" s="22"/>
      <c r="P40" s="22"/>
    </row>
    <row r="41" spans="1:16" ht="39" customHeight="1" x14ac:dyDescent="0.15">
      <c r="A41" s="22"/>
      <c r="B41" s="35"/>
      <c r="C41" s="1210" t="s">
        <v>569</v>
      </c>
      <c r="D41" s="1211"/>
      <c r="E41" s="1212"/>
      <c r="F41" s="36">
        <v>0</v>
      </c>
      <c r="G41" s="37">
        <v>0</v>
      </c>
      <c r="H41" s="37">
        <v>0.44</v>
      </c>
      <c r="I41" s="37">
        <v>0</v>
      </c>
      <c r="J41" s="38">
        <v>0</v>
      </c>
      <c r="K41" s="22"/>
      <c r="L41" s="22"/>
      <c r="M41" s="22"/>
      <c r="N41" s="22"/>
      <c r="O41" s="22"/>
      <c r="P41" s="22"/>
    </row>
    <row r="42" spans="1:16" ht="39" customHeight="1" x14ac:dyDescent="0.15">
      <c r="A42" s="22"/>
      <c r="B42" s="39"/>
      <c r="C42" s="1210" t="s">
        <v>570</v>
      </c>
      <c r="D42" s="1211"/>
      <c r="E42" s="1212"/>
      <c r="F42" s="36" t="s">
        <v>510</v>
      </c>
      <c r="G42" s="37" t="s">
        <v>510</v>
      </c>
      <c r="H42" s="37" t="s">
        <v>510</v>
      </c>
      <c r="I42" s="37" t="s">
        <v>510</v>
      </c>
      <c r="J42" s="38" t="s">
        <v>510</v>
      </c>
      <c r="K42" s="22"/>
      <c r="L42" s="22"/>
      <c r="M42" s="22"/>
      <c r="N42" s="22"/>
      <c r="O42" s="22"/>
      <c r="P42" s="22"/>
    </row>
    <row r="43" spans="1:16" ht="39" customHeight="1" thickBot="1" x14ac:dyDescent="0.2">
      <c r="A43" s="22"/>
      <c r="B43" s="40"/>
      <c r="C43" s="1213" t="s">
        <v>571</v>
      </c>
      <c r="D43" s="1214"/>
      <c r="E43" s="121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q39S8mE+V6Lhg8nR4g6uKkonBEfzkJl8iBZOdcm3iNJwr/ZfONlm12CzyvMiEgb5BWXuDaM+iK8Vo+EGUiYQA==" saltValue="bCl/BE/a1bhp5pMrdnwh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535</v>
      </c>
      <c r="L45" s="60">
        <v>540</v>
      </c>
      <c r="M45" s="60">
        <v>526</v>
      </c>
      <c r="N45" s="60">
        <v>507</v>
      </c>
      <c r="O45" s="61">
        <v>506</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510</v>
      </c>
      <c r="L46" s="64" t="s">
        <v>510</v>
      </c>
      <c r="M46" s="64" t="s">
        <v>510</v>
      </c>
      <c r="N46" s="64" t="s">
        <v>510</v>
      </c>
      <c r="O46" s="65" t="s">
        <v>510</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510</v>
      </c>
      <c r="L47" s="64" t="s">
        <v>510</v>
      </c>
      <c r="M47" s="64" t="s">
        <v>510</v>
      </c>
      <c r="N47" s="64" t="s">
        <v>510</v>
      </c>
      <c r="O47" s="65" t="s">
        <v>510</v>
      </c>
      <c r="P47" s="48"/>
      <c r="Q47" s="48"/>
      <c r="R47" s="48"/>
      <c r="S47" s="48"/>
      <c r="T47" s="48"/>
      <c r="U47" s="48"/>
    </row>
    <row r="48" spans="1:21" ht="30.75" customHeight="1" x14ac:dyDescent="0.15">
      <c r="A48" s="48"/>
      <c r="B48" s="1220"/>
      <c r="C48" s="1221"/>
      <c r="D48" s="62"/>
      <c r="E48" s="1226" t="s">
        <v>15</v>
      </c>
      <c r="F48" s="1226"/>
      <c r="G48" s="1226"/>
      <c r="H48" s="1226"/>
      <c r="I48" s="1226"/>
      <c r="J48" s="1227"/>
      <c r="K48" s="63">
        <v>316</v>
      </c>
      <c r="L48" s="64">
        <v>178</v>
      </c>
      <c r="M48" s="64">
        <v>321</v>
      </c>
      <c r="N48" s="64">
        <v>186</v>
      </c>
      <c r="O48" s="65">
        <v>244</v>
      </c>
      <c r="P48" s="48"/>
      <c r="Q48" s="48"/>
      <c r="R48" s="48"/>
      <c r="S48" s="48"/>
      <c r="T48" s="48"/>
      <c r="U48" s="48"/>
    </row>
    <row r="49" spans="1:21" ht="30.75" customHeight="1" x14ac:dyDescent="0.15">
      <c r="A49" s="48"/>
      <c r="B49" s="1220"/>
      <c r="C49" s="1221"/>
      <c r="D49" s="62"/>
      <c r="E49" s="1226" t="s">
        <v>16</v>
      </c>
      <c r="F49" s="1226"/>
      <c r="G49" s="1226"/>
      <c r="H49" s="1226"/>
      <c r="I49" s="1226"/>
      <c r="J49" s="1227"/>
      <c r="K49" s="63">
        <v>6</v>
      </c>
      <c r="L49" s="64">
        <v>4</v>
      </c>
      <c r="M49" s="64">
        <v>5</v>
      </c>
      <c r="N49" s="64">
        <v>8</v>
      </c>
      <c r="O49" s="65">
        <v>17</v>
      </c>
      <c r="P49" s="48"/>
      <c r="Q49" s="48"/>
      <c r="R49" s="48"/>
      <c r="S49" s="48"/>
      <c r="T49" s="48"/>
      <c r="U49" s="48"/>
    </row>
    <row r="50" spans="1:21" ht="30.75" customHeight="1" x14ac:dyDescent="0.15">
      <c r="A50" s="48"/>
      <c r="B50" s="1220"/>
      <c r="C50" s="1221"/>
      <c r="D50" s="62"/>
      <c r="E50" s="1226" t="s">
        <v>17</v>
      </c>
      <c r="F50" s="1226"/>
      <c r="G50" s="1226"/>
      <c r="H50" s="1226"/>
      <c r="I50" s="1226"/>
      <c r="J50" s="1227"/>
      <c r="K50" s="63">
        <v>0</v>
      </c>
      <c r="L50" s="64">
        <v>0</v>
      </c>
      <c r="M50" s="64">
        <v>0</v>
      </c>
      <c r="N50" s="64">
        <v>0</v>
      </c>
      <c r="O50" s="65">
        <v>0</v>
      </c>
      <c r="P50" s="48"/>
      <c r="Q50" s="48"/>
      <c r="R50" s="48"/>
      <c r="S50" s="48"/>
      <c r="T50" s="48"/>
      <c r="U50" s="48"/>
    </row>
    <row r="51" spans="1:21" ht="30.75" customHeight="1" x14ac:dyDescent="0.15">
      <c r="A51" s="48"/>
      <c r="B51" s="1222"/>
      <c r="C51" s="1223"/>
      <c r="D51" s="66"/>
      <c r="E51" s="1226" t="s">
        <v>18</v>
      </c>
      <c r="F51" s="1226"/>
      <c r="G51" s="1226"/>
      <c r="H51" s="1226"/>
      <c r="I51" s="1226"/>
      <c r="J51" s="1227"/>
      <c r="K51" s="63" t="s">
        <v>510</v>
      </c>
      <c r="L51" s="64" t="s">
        <v>510</v>
      </c>
      <c r="M51" s="64" t="s">
        <v>510</v>
      </c>
      <c r="N51" s="64" t="s">
        <v>510</v>
      </c>
      <c r="O51" s="65" t="s">
        <v>510</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571</v>
      </c>
      <c r="L52" s="64">
        <v>541</v>
      </c>
      <c r="M52" s="64">
        <v>522</v>
      </c>
      <c r="N52" s="64">
        <v>491</v>
      </c>
      <c r="O52" s="65">
        <v>512</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286</v>
      </c>
      <c r="L53" s="69">
        <v>181</v>
      </c>
      <c r="M53" s="69">
        <v>330</v>
      </c>
      <c r="N53" s="69">
        <v>210</v>
      </c>
      <c r="O53" s="70">
        <v>255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34" t="s">
        <v>25</v>
      </c>
      <c r="C57" s="1235"/>
      <c r="D57" s="1238" t="s">
        <v>26</v>
      </c>
      <c r="E57" s="1239"/>
      <c r="F57" s="1239"/>
      <c r="G57" s="1239"/>
      <c r="H57" s="1239"/>
      <c r="I57" s="1239"/>
      <c r="J57" s="1240"/>
      <c r="K57" s="83" t="s">
        <v>592</v>
      </c>
      <c r="L57" s="84" t="s">
        <v>592</v>
      </c>
      <c r="M57" s="84" t="s">
        <v>592</v>
      </c>
      <c r="N57" s="84" t="s">
        <v>592</v>
      </c>
      <c r="O57" s="85" t="s">
        <v>592</v>
      </c>
    </row>
    <row r="58" spans="1:21" ht="31.5" customHeight="1" thickBot="1" x14ac:dyDescent="0.2">
      <c r="B58" s="1236"/>
      <c r="C58" s="1237"/>
      <c r="D58" s="1241" t="s">
        <v>27</v>
      </c>
      <c r="E58" s="1242"/>
      <c r="F58" s="1242"/>
      <c r="G58" s="1242"/>
      <c r="H58" s="1242"/>
      <c r="I58" s="1242"/>
      <c r="J58" s="1243"/>
      <c r="K58" s="86" t="s">
        <v>592</v>
      </c>
      <c r="L58" s="87" t="s">
        <v>592</v>
      </c>
      <c r="M58" s="87" t="s">
        <v>592</v>
      </c>
      <c r="N58" s="87" t="s">
        <v>592</v>
      </c>
      <c r="O58" s="88" t="s">
        <v>592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gW7eG5n+DuL2U/lP5bITEZf43CLXEZ48vd2Tq7GvwJzbkG4DzdXfKLU9BVqafQEhdhDuzQeK9xEY2wZO8Vx0w==" saltValue="XkHcL4BFZuaERZ3yEPEb+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44" t="s">
        <v>30</v>
      </c>
      <c r="C41" s="1245"/>
      <c r="D41" s="102"/>
      <c r="E41" s="1250" t="s">
        <v>31</v>
      </c>
      <c r="F41" s="1250"/>
      <c r="G41" s="1250"/>
      <c r="H41" s="1251"/>
      <c r="I41" s="351">
        <v>5870</v>
      </c>
      <c r="J41" s="352">
        <v>5661</v>
      </c>
      <c r="K41" s="352">
        <v>5482</v>
      </c>
      <c r="L41" s="352">
        <v>5411</v>
      </c>
      <c r="M41" s="353">
        <v>5217</v>
      </c>
    </row>
    <row r="42" spans="2:13" ht="27.75" customHeight="1" x14ac:dyDescent="0.15">
      <c r="B42" s="1246"/>
      <c r="C42" s="1247"/>
      <c r="D42" s="103"/>
      <c r="E42" s="1252" t="s">
        <v>32</v>
      </c>
      <c r="F42" s="1252"/>
      <c r="G42" s="1252"/>
      <c r="H42" s="1253"/>
      <c r="I42" s="354">
        <v>25</v>
      </c>
      <c r="J42" s="355">
        <v>16</v>
      </c>
      <c r="K42" s="355">
        <v>7</v>
      </c>
      <c r="L42" s="355">
        <v>2</v>
      </c>
      <c r="M42" s="356" t="s">
        <v>510</v>
      </c>
    </row>
    <row r="43" spans="2:13" ht="27.75" customHeight="1" x14ac:dyDescent="0.15">
      <c r="B43" s="1246"/>
      <c r="C43" s="1247"/>
      <c r="D43" s="103"/>
      <c r="E43" s="1252" t="s">
        <v>33</v>
      </c>
      <c r="F43" s="1252"/>
      <c r="G43" s="1252"/>
      <c r="H43" s="1253"/>
      <c r="I43" s="354">
        <v>4257</v>
      </c>
      <c r="J43" s="355">
        <v>3418</v>
      </c>
      <c r="K43" s="355">
        <v>3279</v>
      </c>
      <c r="L43" s="355">
        <v>2901</v>
      </c>
      <c r="M43" s="356">
        <v>3088</v>
      </c>
    </row>
    <row r="44" spans="2:13" ht="27.75" customHeight="1" x14ac:dyDescent="0.15">
      <c r="B44" s="1246"/>
      <c r="C44" s="1247"/>
      <c r="D44" s="103"/>
      <c r="E44" s="1252" t="s">
        <v>34</v>
      </c>
      <c r="F44" s="1252"/>
      <c r="G44" s="1252"/>
      <c r="H44" s="1253"/>
      <c r="I44" s="354">
        <v>31</v>
      </c>
      <c r="J44" s="355">
        <v>33</v>
      </c>
      <c r="K44" s="355">
        <v>66</v>
      </c>
      <c r="L44" s="355">
        <v>203</v>
      </c>
      <c r="M44" s="356">
        <v>209</v>
      </c>
    </row>
    <row r="45" spans="2:13" ht="27.75" customHeight="1" x14ac:dyDescent="0.15">
      <c r="B45" s="1246"/>
      <c r="C45" s="1247"/>
      <c r="D45" s="103"/>
      <c r="E45" s="1252" t="s">
        <v>35</v>
      </c>
      <c r="F45" s="1252"/>
      <c r="G45" s="1252"/>
      <c r="H45" s="1253"/>
      <c r="I45" s="354">
        <v>941</v>
      </c>
      <c r="J45" s="355">
        <v>897</v>
      </c>
      <c r="K45" s="355">
        <v>855</v>
      </c>
      <c r="L45" s="355">
        <v>821</v>
      </c>
      <c r="M45" s="356">
        <v>812</v>
      </c>
    </row>
    <row r="46" spans="2:13" ht="27.75" customHeight="1" x14ac:dyDescent="0.15">
      <c r="B46" s="1246"/>
      <c r="C46" s="1247"/>
      <c r="D46" s="104"/>
      <c r="E46" s="1252" t="s">
        <v>36</v>
      </c>
      <c r="F46" s="1252"/>
      <c r="G46" s="1252"/>
      <c r="H46" s="1253"/>
      <c r="I46" s="354">
        <v>4</v>
      </c>
      <c r="J46" s="355" t="s">
        <v>510</v>
      </c>
      <c r="K46" s="355" t="s">
        <v>510</v>
      </c>
      <c r="L46" s="355" t="s">
        <v>510</v>
      </c>
      <c r="M46" s="356" t="s">
        <v>510</v>
      </c>
    </row>
    <row r="47" spans="2:13" ht="27.75" customHeight="1" x14ac:dyDescent="0.15">
      <c r="B47" s="1246"/>
      <c r="C47" s="1247"/>
      <c r="D47" s="105"/>
      <c r="E47" s="1254" t="s">
        <v>37</v>
      </c>
      <c r="F47" s="1255"/>
      <c r="G47" s="1255"/>
      <c r="H47" s="1256"/>
      <c r="I47" s="354" t="s">
        <v>510</v>
      </c>
      <c r="J47" s="355" t="s">
        <v>510</v>
      </c>
      <c r="K47" s="355" t="s">
        <v>510</v>
      </c>
      <c r="L47" s="355" t="s">
        <v>510</v>
      </c>
      <c r="M47" s="356" t="s">
        <v>510</v>
      </c>
    </row>
    <row r="48" spans="2:13" ht="27.75" customHeight="1" x14ac:dyDescent="0.15">
      <c r="B48" s="1246"/>
      <c r="C48" s="1247"/>
      <c r="D48" s="103"/>
      <c r="E48" s="1252" t="s">
        <v>38</v>
      </c>
      <c r="F48" s="1252"/>
      <c r="G48" s="1252"/>
      <c r="H48" s="1253"/>
      <c r="I48" s="354" t="s">
        <v>510</v>
      </c>
      <c r="J48" s="355" t="s">
        <v>510</v>
      </c>
      <c r="K48" s="355" t="s">
        <v>510</v>
      </c>
      <c r="L48" s="355" t="s">
        <v>510</v>
      </c>
      <c r="M48" s="356" t="s">
        <v>510</v>
      </c>
    </row>
    <row r="49" spans="2:13" ht="27.75" customHeight="1" x14ac:dyDescent="0.15">
      <c r="B49" s="1248"/>
      <c r="C49" s="1249"/>
      <c r="D49" s="103"/>
      <c r="E49" s="1252" t="s">
        <v>39</v>
      </c>
      <c r="F49" s="1252"/>
      <c r="G49" s="1252"/>
      <c r="H49" s="1253"/>
      <c r="I49" s="354" t="s">
        <v>510</v>
      </c>
      <c r="J49" s="355" t="s">
        <v>510</v>
      </c>
      <c r="K49" s="355" t="s">
        <v>510</v>
      </c>
      <c r="L49" s="355" t="s">
        <v>510</v>
      </c>
      <c r="M49" s="356" t="s">
        <v>510</v>
      </c>
    </row>
    <row r="50" spans="2:13" ht="27.75" customHeight="1" x14ac:dyDescent="0.15">
      <c r="B50" s="1257" t="s">
        <v>40</v>
      </c>
      <c r="C50" s="1258"/>
      <c r="D50" s="106"/>
      <c r="E50" s="1252" t="s">
        <v>41</v>
      </c>
      <c r="F50" s="1252"/>
      <c r="G50" s="1252"/>
      <c r="H50" s="1253"/>
      <c r="I50" s="354">
        <v>3113</v>
      </c>
      <c r="J50" s="355">
        <v>3048</v>
      </c>
      <c r="K50" s="355">
        <v>3116</v>
      </c>
      <c r="L50" s="355">
        <v>3152</v>
      </c>
      <c r="M50" s="356">
        <v>3508</v>
      </c>
    </row>
    <row r="51" spans="2:13" ht="27.75" customHeight="1" x14ac:dyDescent="0.15">
      <c r="B51" s="1246"/>
      <c r="C51" s="1247"/>
      <c r="D51" s="103"/>
      <c r="E51" s="1252" t="s">
        <v>42</v>
      </c>
      <c r="F51" s="1252"/>
      <c r="G51" s="1252"/>
      <c r="H51" s="1253"/>
      <c r="I51" s="354">
        <v>392</v>
      </c>
      <c r="J51" s="355">
        <v>347</v>
      </c>
      <c r="K51" s="355">
        <v>357</v>
      </c>
      <c r="L51" s="355">
        <v>322</v>
      </c>
      <c r="M51" s="356">
        <v>471</v>
      </c>
    </row>
    <row r="52" spans="2:13" ht="27.75" customHeight="1" x14ac:dyDescent="0.15">
      <c r="B52" s="1248"/>
      <c r="C52" s="1249"/>
      <c r="D52" s="103"/>
      <c r="E52" s="1252" t="s">
        <v>43</v>
      </c>
      <c r="F52" s="1252"/>
      <c r="G52" s="1252"/>
      <c r="H52" s="1253"/>
      <c r="I52" s="354">
        <v>5847</v>
      </c>
      <c r="J52" s="355">
        <v>5667</v>
      </c>
      <c r="K52" s="355">
        <v>5485</v>
      </c>
      <c r="L52" s="355">
        <v>5395</v>
      </c>
      <c r="M52" s="356">
        <v>5084</v>
      </c>
    </row>
    <row r="53" spans="2:13" ht="27.75" customHeight="1" thickBot="1" x14ac:dyDescent="0.2">
      <c r="B53" s="1259" t="s">
        <v>44</v>
      </c>
      <c r="C53" s="1260"/>
      <c r="D53" s="107"/>
      <c r="E53" s="1261" t="s">
        <v>45</v>
      </c>
      <c r="F53" s="1261"/>
      <c r="G53" s="1261"/>
      <c r="H53" s="1262"/>
      <c r="I53" s="357">
        <v>1775</v>
      </c>
      <c r="J53" s="358">
        <v>964</v>
      </c>
      <c r="K53" s="358">
        <v>732</v>
      </c>
      <c r="L53" s="358">
        <v>470</v>
      </c>
      <c r="M53" s="359">
        <v>261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j06xFKPt4iiRZxClaxm3pc8ZBRpzp88EpI3m77PL+XEO2dHyYSHpU1NQwR4JBqzCV+UyUK5BAcjzS5JCAMeg7g==" saltValue="jemlqq2fjJD9YijcSJKX2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0"/>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554</v>
      </c>
      <c r="G54" s="116" t="s">
        <v>555</v>
      </c>
      <c r="H54" s="117" t="s">
        <v>556</v>
      </c>
    </row>
    <row r="55" spans="2:8" ht="52.5" customHeight="1" x14ac:dyDescent="0.15">
      <c r="B55" s="118"/>
      <c r="C55" s="1271" t="s">
        <v>48</v>
      </c>
      <c r="D55" s="1271"/>
      <c r="E55" s="1272"/>
      <c r="F55" s="119">
        <v>1206</v>
      </c>
      <c r="G55" s="119">
        <v>1215</v>
      </c>
      <c r="H55" s="120">
        <v>1421</v>
      </c>
    </row>
    <row r="56" spans="2:8" ht="52.5" customHeight="1" x14ac:dyDescent="0.15">
      <c r="B56" s="121"/>
      <c r="C56" s="1273" t="s">
        <v>49</v>
      </c>
      <c r="D56" s="1273"/>
      <c r="E56" s="1274"/>
      <c r="F56" s="122">
        <v>301</v>
      </c>
      <c r="G56" s="122">
        <v>281</v>
      </c>
      <c r="H56" s="123">
        <v>361</v>
      </c>
    </row>
    <row r="57" spans="2:8" ht="53.25" customHeight="1" x14ac:dyDescent="0.15">
      <c r="B57" s="121"/>
      <c r="C57" s="1275" t="s">
        <v>50</v>
      </c>
      <c r="D57" s="1275"/>
      <c r="E57" s="1276"/>
      <c r="F57" s="124">
        <v>2581</v>
      </c>
      <c r="G57" s="124">
        <v>1892</v>
      </c>
      <c r="H57" s="125">
        <v>1007</v>
      </c>
    </row>
    <row r="58" spans="2:8" ht="45.75" customHeight="1" x14ac:dyDescent="0.15">
      <c r="B58" s="126"/>
      <c r="C58" s="1263" t="s">
        <v>587</v>
      </c>
      <c r="D58" s="1264"/>
      <c r="E58" s="1265"/>
      <c r="F58" s="127">
        <v>432</v>
      </c>
      <c r="G58" s="127">
        <v>452</v>
      </c>
      <c r="H58" s="128">
        <v>472</v>
      </c>
    </row>
    <row r="59" spans="2:8" ht="45.75" customHeight="1" x14ac:dyDescent="0.15">
      <c r="B59" s="126"/>
      <c r="C59" s="1263" t="s">
        <v>588</v>
      </c>
      <c r="D59" s="1264"/>
      <c r="E59" s="1265"/>
      <c r="F59" s="127">
        <v>373</v>
      </c>
      <c r="G59" s="127">
        <v>379</v>
      </c>
      <c r="H59" s="128">
        <v>417</v>
      </c>
    </row>
    <row r="60" spans="2:8" ht="45.75" customHeight="1" x14ac:dyDescent="0.15">
      <c r="B60" s="126"/>
      <c r="C60" s="1263" t="s">
        <v>589</v>
      </c>
      <c r="D60" s="1264"/>
      <c r="E60" s="1265"/>
      <c r="F60" s="127">
        <v>23</v>
      </c>
      <c r="G60" s="127">
        <v>33</v>
      </c>
      <c r="H60" s="128">
        <v>46</v>
      </c>
    </row>
    <row r="61" spans="2:8" ht="45.75" customHeight="1" x14ac:dyDescent="0.15">
      <c r="B61" s="126"/>
      <c r="C61" s="1263" t="s">
        <v>590</v>
      </c>
      <c r="D61" s="1264"/>
      <c r="E61" s="1265"/>
      <c r="F61" s="127">
        <v>40</v>
      </c>
      <c r="G61" s="127">
        <v>40</v>
      </c>
      <c r="H61" s="128">
        <v>38</v>
      </c>
    </row>
    <row r="62" spans="2:8" ht="45.75" customHeight="1" thickBot="1" x14ac:dyDescent="0.2">
      <c r="B62" s="129"/>
      <c r="C62" s="1266" t="s">
        <v>591</v>
      </c>
      <c r="D62" s="1267"/>
      <c r="E62" s="1268"/>
      <c r="F62" s="130">
        <v>128</v>
      </c>
      <c r="G62" s="130">
        <v>108</v>
      </c>
      <c r="H62" s="131">
        <v>27</v>
      </c>
    </row>
    <row r="63" spans="2:8" ht="52.5" customHeight="1" thickBot="1" x14ac:dyDescent="0.2">
      <c r="B63" s="132"/>
      <c r="C63" s="1269" t="s">
        <v>51</v>
      </c>
      <c r="D63" s="1269"/>
      <c r="E63" s="1270"/>
      <c r="F63" s="133">
        <v>4088</v>
      </c>
      <c r="G63" s="133">
        <v>3387</v>
      </c>
      <c r="H63" s="134">
        <v>2789</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sheetData>
  <sheetProtection algorithmName="SHA-512" hashValue="wKxGBPRevPvkuwQtJn7uGbH41wXB68nk1AlQj5EHjQ1CBJX5Iil5mIV0iyzVSLjyfVb0Da5jIrID8qcub83qlg==" saltValue="YMxY5MBXG5yvgzUhku/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594</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595</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9" t="s">
        <v>596</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597</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552</v>
      </c>
      <c r="BQ50" s="1282"/>
      <c r="BR50" s="1282"/>
      <c r="BS50" s="1282"/>
      <c r="BT50" s="1282"/>
      <c r="BU50" s="1282"/>
      <c r="BV50" s="1282"/>
      <c r="BW50" s="1282"/>
      <c r="BX50" s="1282" t="s">
        <v>553</v>
      </c>
      <c r="BY50" s="1282"/>
      <c r="BZ50" s="1282"/>
      <c r="CA50" s="1282"/>
      <c r="CB50" s="1282"/>
      <c r="CC50" s="1282"/>
      <c r="CD50" s="1282"/>
      <c r="CE50" s="1282"/>
      <c r="CF50" s="1282" t="s">
        <v>554</v>
      </c>
      <c r="CG50" s="1282"/>
      <c r="CH50" s="1282"/>
      <c r="CI50" s="1282"/>
      <c r="CJ50" s="1282"/>
      <c r="CK50" s="1282"/>
      <c r="CL50" s="1282"/>
      <c r="CM50" s="1282"/>
      <c r="CN50" s="1282" t="s">
        <v>555</v>
      </c>
      <c r="CO50" s="1282"/>
      <c r="CP50" s="1282"/>
      <c r="CQ50" s="1282"/>
      <c r="CR50" s="1282"/>
      <c r="CS50" s="1282"/>
      <c r="CT50" s="1282"/>
      <c r="CU50" s="1282"/>
      <c r="CV50" s="1282" t="s">
        <v>556</v>
      </c>
      <c r="CW50" s="1282"/>
      <c r="CX50" s="1282"/>
      <c r="CY50" s="1282"/>
      <c r="CZ50" s="1282"/>
      <c r="DA50" s="1282"/>
      <c r="DB50" s="1282"/>
      <c r="DC50" s="1282"/>
    </row>
    <row r="51" spans="1:109" ht="13.5" customHeight="1" x14ac:dyDescent="0.15">
      <c r="B51" s="376"/>
      <c r="G51" s="1285"/>
      <c r="H51" s="1285"/>
      <c r="I51" s="1298"/>
      <c r="J51" s="1298"/>
      <c r="K51" s="1284"/>
      <c r="L51" s="1284"/>
      <c r="M51" s="1284"/>
      <c r="N51" s="1284"/>
      <c r="AM51" s="385"/>
      <c r="AN51" s="1280" t="s">
        <v>598</v>
      </c>
      <c r="AO51" s="1280"/>
      <c r="AP51" s="1280"/>
      <c r="AQ51" s="1280"/>
      <c r="AR51" s="1280"/>
      <c r="AS51" s="1280"/>
      <c r="AT51" s="1280"/>
      <c r="AU51" s="1280"/>
      <c r="AV51" s="1280"/>
      <c r="AW51" s="1280"/>
      <c r="AX51" s="1280"/>
      <c r="AY51" s="1280"/>
      <c r="AZ51" s="1280"/>
      <c r="BA51" s="1280"/>
      <c r="BB51" s="1280" t="s">
        <v>599</v>
      </c>
      <c r="BC51" s="1280"/>
      <c r="BD51" s="1280"/>
      <c r="BE51" s="1280"/>
      <c r="BF51" s="1280"/>
      <c r="BG51" s="1280"/>
      <c r="BH51" s="1280"/>
      <c r="BI51" s="1280"/>
      <c r="BJ51" s="1280"/>
      <c r="BK51" s="1280"/>
      <c r="BL51" s="1280"/>
      <c r="BM51" s="1280"/>
      <c r="BN51" s="1280"/>
      <c r="BO51" s="1280"/>
      <c r="BP51" s="1277">
        <v>53.2</v>
      </c>
      <c r="BQ51" s="1277"/>
      <c r="BR51" s="1277"/>
      <c r="BS51" s="1277"/>
      <c r="BT51" s="1277"/>
      <c r="BU51" s="1277"/>
      <c r="BV51" s="1277"/>
      <c r="BW51" s="1277"/>
      <c r="BX51" s="1277">
        <v>28.7</v>
      </c>
      <c r="BY51" s="1277"/>
      <c r="BZ51" s="1277"/>
      <c r="CA51" s="1277"/>
      <c r="CB51" s="1277"/>
      <c r="CC51" s="1277"/>
      <c r="CD51" s="1277"/>
      <c r="CE51" s="1277"/>
      <c r="CF51" s="1277">
        <v>21.7</v>
      </c>
      <c r="CG51" s="1277"/>
      <c r="CH51" s="1277"/>
      <c r="CI51" s="1277"/>
      <c r="CJ51" s="1277"/>
      <c r="CK51" s="1277"/>
      <c r="CL51" s="1277"/>
      <c r="CM51" s="1277"/>
      <c r="CN51" s="1277">
        <v>13.1</v>
      </c>
      <c r="CO51" s="1277"/>
      <c r="CP51" s="1277"/>
      <c r="CQ51" s="1277"/>
      <c r="CR51" s="1277"/>
      <c r="CS51" s="1277"/>
      <c r="CT51" s="1277"/>
      <c r="CU51" s="1277"/>
      <c r="CV51" s="1277">
        <v>6.7</v>
      </c>
      <c r="CW51" s="1277"/>
      <c r="CX51" s="1277"/>
      <c r="CY51" s="1277"/>
      <c r="CZ51" s="1277"/>
      <c r="DA51" s="1277"/>
      <c r="DB51" s="1277"/>
      <c r="DC51" s="1277"/>
    </row>
    <row r="52" spans="1:109" x14ac:dyDescent="0.15">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600</v>
      </c>
      <c r="BC53" s="1280"/>
      <c r="BD53" s="1280"/>
      <c r="BE53" s="1280"/>
      <c r="BF53" s="1280"/>
      <c r="BG53" s="1280"/>
      <c r="BH53" s="1280"/>
      <c r="BI53" s="1280"/>
      <c r="BJ53" s="1280"/>
      <c r="BK53" s="1280"/>
      <c r="BL53" s="1280"/>
      <c r="BM53" s="1280"/>
      <c r="BN53" s="1280"/>
      <c r="BO53" s="1280"/>
      <c r="BP53" s="1277">
        <v>58.8</v>
      </c>
      <c r="BQ53" s="1277"/>
      <c r="BR53" s="1277"/>
      <c r="BS53" s="1277"/>
      <c r="BT53" s="1277"/>
      <c r="BU53" s="1277"/>
      <c r="BV53" s="1277"/>
      <c r="BW53" s="1277"/>
      <c r="BX53" s="1277">
        <v>59.9</v>
      </c>
      <c r="BY53" s="1277"/>
      <c r="BZ53" s="1277"/>
      <c r="CA53" s="1277"/>
      <c r="CB53" s="1277"/>
      <c r="CC53" s="1277"/>
      <c r="CD53" s="1277"/>
      <c r="CE53" s="1277"/>
      <c r="CF53" s="1277">
        <v>61.3</v>
      </c>
      <c r="CG53" s="1277"/>
      <c r="CH53" s="1277"/>
      <c r="CI53" s="1277"/>
      <c r="CJ53" s="1277"/>
      <c r="CK53" s="1277"/>
      <c r="CL53" s="1277"/>
      <c r="CM53" s="1277"/>
      <c r="CN53" s="1277">
        <v>62.2</v>
      </c>
      <c r="CO53" s="1277"/>
      <c r="CP53" s="1277"/>
      <c r="CQ53" s="1277"/>
      <c r="CR53" s="1277"/>
      <c r="CS53" s="1277"/>
      <c r="CT53" s="1277"/>
      <c r="CU53" s="1277"/>
      <c r="CV53" s="1277">
        <v>64.2</v>
      </c>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601</v>
      </c>
      <c r="AO55" s="1282"/>
      <c r="AP55" s="1282"/>
      <c r="AQ55" s="1282"/>
      <c r="AR55" s="1282"/>
      <c r="AS55" s="1282"/>
      <c r="AT55" s="1282"/>
      <c r="AU55" s="1282"/>
      <c r="AV55" s="1282"/>
      <c r="AW55" s="1282"/>
      <c r="AX55" s="1282"/>
      <c r="AY55" s="1282"/>
      <c r="AZ55" s="1282"/>
      <c r="BA55" s="1282"/>
      <c r="BB55" s="1280" t="s">
        <v>599</v>
      </c>
      <c r="BC55" s="1280"/>
      <c r="BD55" s="1280"/>
      <c r="BE55" s="1280"/>
      <c r="BF55" s="1280"/>
      <c r="BG55" s="1280"/>
      <c r="BH55" s="1280"/>
      <c r="BI55" s="1280"/>
      <c r="BJ55" s="1280"/>
      <c r="BK55" s="1280"/>
      <c r="BL55" s="1280"/>
      <c r="BM55" s="1280"/>
      <c r="BN55" s="1280"/>
      <c r="BO55" s="1280"/>
      <c r="BP55" s="1277">
        <v>0</v>
      </c>
      <c r="BQ55" s="1277"/>
      <c r="BR55" s="1277"/>
      <c r="BS55" s="1277"/>
      <c r="BT55" s="1277"/>
      <c r="BU55" s="1277"/>
      <c r="BV55" s="1277"/>
      <c r="BW55" s="1277"/>
      <c r="BX55" s="1277">
        <v>0</v>
      </c>
      <c r="BY55" s="1277"/>
      <c r="BZ55" s="1277"/>
      <c r="CA55" s="1277"/>
      <c r="CB55" s="1277"/>
      <c r="CC55" s="1277"/>
      <c r="CD55" s="1277"/>
      <c r="CE55" s="1277"/>
      <c r="CF55" s="1277">
        <v>3.1</v>
      </c>
      <c r="CG55" s="1277"/>
      <c r="CH55" s="1277"/>
      <c r="CI55" s="1277"/>
      <c r="CJ55" s="1277"/>
      <c r="CK55" s="1277"/>
      <c r="CL55" s="1277"/>
      <c r="CM55" s="1277"/>
      <c r="CN55" s="1277">
        <v>13.7</v>
      </c>
      <c r="CO55" s="1277"/>
      <c r="CP55" s="1277"/>
      <c r="CQ55" s="1277"/>
      <c r="CR55" s="1277"/>
      <c r="CS55" s="1277"/>
      <c r="CT55" s="1277"/>
      <c r="CU55" s="1277"/>
      <c r="CV55" s="1277">
        <v>6.9</v>
      </c>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600</v>
      </c>
      <c r="BC57" s="1280"/>
      <c r="BD57" s="1280"/>
      <c r="BE57" s="1280"/>
      <c r="BF57" s="1280"/>
      <c r="BG57" s="1280"/>
      <c r="BH57" s="1280"/>
      <c r="BI57" s="1280"/>
      <c r="BJ57" s="1280"/>
      <c r="BK57" s="1280"/>
      <c r="BL57" s="1280"/>
      <c r="BM57" s="1280"/>
      <c r="BN57" s="1280"/>
      <c r="BO57" s="1280"/>
      <c r="BP57" s="1277">
        <v>59.4</v>
      </c>
      <c r="BQ57" s="1277"/>
      <c r="BR57" s="1277"/>
      <c r="BS57" s="1277"/>
      <c r="BT57" s="1277"/>
      <c r="BU57" s="1277"/>
      <c r="BV57" s="1277"/>
      <c r="BW57" s="1277"/>
      <c r="BX57" s="1277">
        <v>60</v>
      </c>
      <c r="BY57" s="1277"/>
      <c r="BZ57" s="1277"/>
      <c r="CA57" s="1277"/>
      <c r="CB57" s="1277"/>
      <c r="CC57" s="1277"/>
      <c r="CD57" s="1277"/>
      <c r="CE57" s="1277"/>
      <c r="CF57" s="1277">
        <v>61.2</v>
      </c>
      <c r="CG57" s="1277"/>
      <c r="CH57" s="1277"/>
      <c r="CI57" s="1277"/>
      <c r="CJ57" s="1277"/>
      <c r="CK57" s="1277"/>
      <c r="CL57" s="1277"/>
      <c r="CM57" s="1277"/>
      <c r="CN57" s="1277">
        <v>62</v>
      </c>
      <c r="CO57" s="1277"/>
      <c r="CP57" s="1277"/>
      <c r="CQ57" s="1277"/>
      <c r="CR57" s="1277"/>
      <c r="CS57" s="1277"/>
      <c r="CT57" s="1277"/>
      <c r="CU57" s="1277"/>
      <c r="CV57" s="1277">
        <v>62.9</v>
      </c>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602</v>
      </c>
    </row>
    <row r="64" spans="1:109" x14ac:dyDescent="0.15">
      <c r="B64" s="376"/>
      <c r="G64" s="383"/>
      <c r="I64" s="396"/>
      <c r="J64" s="396"/>
      <c r="K64" s="396"/>
      <c r="L64" s="396"/>
      <c r="M64" s="396"/>
      <c r="N64" s="397"/>
      <c r="AM64" s="383"/>
      <c r="AN64" s="383" t="s">
        <v>595</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9" t="s">
        <v>603</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597</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552</v>
      </c>
      <c r="BQ72" s="1282"/>
      <c r="BR72" s="1282"/>
      <c r="BS72" s="1282"/>
      <c r="BT72" s="1282"/>
      <c r="BU72" s="1282"/>
      <c r="BV72" s="1282"/>
      <c r="BW72" s="1282"/>
      <c r="BX72" s="1282" t="s">
        <v>553</v>
      </c>
      <c r="BY72" s="1282"/>
      <c r="BZ72" s="1282"/>
      <c r="CA72" s="1282"/>
      <c r="CB72" s="1282"/>
      <c r="CC72" s="1282"/>
      <c r="CD72" s="1282"/>
      <c r="CE72" s="1282"/>
      <c r="CF72" s="1282" t="s">
        <v>554</v>
      </c>
      <c r="CG72" s="1282"/>
      <c r="CH72" s="1282"/>
      <c r="CI72" s="1282"/>
      <c r="CJ72" s="1282"/>
      <c r="CK72" s="1282"/>
      <c r="CL72" s="1282"/>
      <c r="CM72" s="1282"/>
      <c r="CN72" s="1282" t="s">
        <v>555</v>
      </c>
      <c r="CO72" s="1282"/>
      <c r="CP72" s="1282"/>
      <c r="CQ72" s="1282"/>
      <c r="CR72" s="1282"/>
      <c r="CS72" s="1282"/>
      <c r="CT72" s="1282"/>
      <c r="CU72" s="1282"/>
      <c r="CV72" s="1282" t="s">
        <v>556</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598</v>
      </c>
      <c r="AO73" s="1280"/>
      <c r="AP73" s="1280"/>
      <c r="AQ73" s="1280"/>
      <c r="AR73" s="1280"/>
      <c r="AS73" s="1280"/>
      <c r="AT73" s="1280"/>
      <c r="AU73" s="1280"/>
      <c r="AV73" s="1280"/>
      <c r="AW73" s="1280"/>
      <c r="AX73" s="1280"/>
      <c r="AY73" s="1280"/>
      <c r="AZ73" s="1280"/>
      <c r="BA73" s="1280"/>
      <c r="BB73" s="1280" t="s">
        <v>599</v>
      </c>
      <c r="BC73" s="1280"/>
      <c r="BD73" s="1280"/>
      <c r="BE73" s="1280"/>
      <c r="BF73" s="1280"/>
      <c r="BG73" s="1280"/>
      <c r="BH73" s="1280"/>
      <c r="BI73" s="1280"/>
      <c r="BJ73" s="1280"/>
      <c r="BK73" s="1280"/>
      <c r="BL73" s="1280"/>
      <c r="BM73" s="1280"/>
      <c r="BN73" s="1280"/>
      <c r="BO73" s="1280"/>
      <c r="BP73" s="1277">
        <v>53.2</v>
      </c>
      <c r="BQ73" s="1277"/>
      <c r="BR73" s="1277"/>
      <c r="BS73" s="1277"/>
      <c r="BT73" s="1277"/>
      <c r="BU73" s="1277"/>
      <c r="BV73" s="1277"/>
      <c r="BW73" s="1277"/>
      <c r="BX73" s="1277">
        <v>28.7</v>
      </c>
      <c r="BY73" s="1277"/>
      <c r="BZ73" s="1277"/>
      <c r="CA73" s="1277"/>
      <c r="CB73" s="1277"/>
      <c r="CC73" s="1277"/>
      <c r="CD73" s="1277"/>
      <c r="CE73" s="1277"/>
      <c r="CF73" s="1277">
        <v>21.7</v>
      </c>
      <c r="CG73" s="1277"/>
      <c r="CH73" s="1277"/>
      <c r="CI73" s="1277"/>
      <c r="CJ73" s="1277"/>
      <c r="CK73" s="1277"/>
      <c r="CL73" s="1277"/>
      <c r="CM73" s="1277"/>
      <c r="CN73" s="1277">
        <v>13.1</v>
      </c>
      <c r="CO73" s="1277"/>
      <c r="CP73" s="1277"/>
      <c r="CQ73" s="1277"/>
      <c r="CR73" s="1277"/>
      <c r="CS73" s="1277"/>
      <c r="CT73" s="1277"/>
      <c r="CU73" s="1277"/>
      <c r="CV73" s="1277">
        <v>6.7</v>
      </c>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604</v>
      </c>
      <c r="BC75" s="1280"/>
      <c r="BD75" s="1280"/>
      <c r="BE75" s="1280"/>
      <c r="BF75" s="1280"/>
      <c r="BG75" s="1280"/>
      <c r="BH75" s="1280"/>
      <c r="BI75" s="1280"/>
      <c r="BJ75" s="1280"/>
      <c r="BK75" s="1280"/>
      <c r="BL75" s="1280"/>
      <c r="BM75" s="1280"/>
      <c r="BN75" s="1280"/>
      <c r="BO75" s="1280"/>
      <c r="BP75" s="1277">
        <v>9.1</v>
      </c>
      <c r="BQ75" s="1277"/>
      <c r="BR75" s="1277"/>
      <c r="BS75" s="1277"/>
      <c r="BT75" s="1277"/>
      <c r="BU75" s="1277"/>
      <c r="BV75" s="1277"/>
      <c r="BW75" s="1277"/>
      <c r="BX75" s="1277">
        <v>7.8</v>
      </c>
      <c r="BY75" s="1277"/>
      <c r="BZ75" s="1277"/>
      <c r="CA75" s="1277"/>
      <c r="CB75" s="1277"/>
      <c r="CC75" s="1277"/>
      <c r="CD75" s="1277"/>
      <c r="CE75" s="1277"/>
      <c r="CF75" s="1277">
        <v>7.9</v>
      </c>
      <c r="CG75" s="1277"/>
      <c r="CH75" s="1277"/>
      <c r="CI75" s="1277"/>
      <c r="CJ75" s="1277"/>
      <c r="CK75" s="1277"/>
      <c r="CL75" s="1277"/>
      <c r="CM75" s="1277"/>
      <c r="CN75" s="1277">
        <v>7</v>
      </c>
      <c r="CO75" s="1277"/>
      <c r="CP75" s="1277"/>
      <c r="CQ75" s="1277"/>
      <c r="CR75" s="1277"/>
      <c r="CS75" s="1277"/>
      <c r="CT75" s="1277"/>
      <c r="CU75" s="1277"/>
      <c r="CV75" s="1277">
        <v>7.4</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601</v>
      </c>
      <c r="AO77" s="1282"/>
      <c r="AP77" s="1282"/>
      <c r="AQ77" s="1282"/>
      <c r="AR77" s="1282"/>
      <c r="AS77" s="1282"/>
      <c r="AT77" s="1282"/>
      <c r="AU77" s="1282"/>
      <c r="AV77" s="1282"/>
      <c r="AW77" s="1282"/>
      <c r="AX77" s="1282"/>
      <c r="AY77" s="1282"/>
      <c r="AZ77" s="1282"/>
      <c r="BA77" s="1282"/>
      <c r="BB77" s="1280" t="s">
        <v>599</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3.1</v>
      </c>
      <c r="CG77" s="1277"/>
      <c r="CH77" s="1277"/>
      <c r="CI77" s="1277"/>
      <c r="CJ77" s="1277"/>
      <c r="CK77" s="1277"/>
      <c r="CL77" s="1277"/>
      <c r="CM77" s="1277"/>
      <c r="CN77" s="1277">
        <v>13.7</v>
      </c>
      <c r="CO77" s="1277"/>
      <c r="CP77" s="1277"/>
      <c r="CQ77" s="1277"/>
      <c r="CR77" s="1277"/>
      <c r="CS77" s="1277"/>
      <c r="CT77" s="1277"/>
      <c r="CU77" s="1277"/>
      <c r="CV77" s="1277">
        <v>6.9</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604</v>
      </c>
      <c r="BC79" s="1280"/>
      <c r="BD79" s="1280"/>
      <c r="BE79" s="1280"/>
      <c r="BF79" s="1280"/>
      <c r="BG79" s="1280"/>
      <c r="BH79" s="1280"/>
      <c r="BI79" s="1280"/>
      <c r="BJ79" s="1280"/>
      <c r="BK79" s="1280"/>
      <c r="BL79" s="1280"/>
      <c r="BM79" s="1280"/>
      <c r="BN79" s="1280"/>
      <c r="BO79" s="1280"/>
      <c r="BP79" s="1277">
        <v>7.9</v>
      </c>
      <c r="BQ79" s="1277"/>
      <c r="BR79" s="1277"/>
      <c r="BS79" s="1277"/>
      <c r="BT79" s="1277"/>
      <c r="BU79" s="1277"/>
      <c r="BV79" s="1277"/>
      <c r="BW79" s="1277"/>
      <c r="BX79" s="1277">
        <v>7.8</v>
      </c>
      <c r="BY79" s="1277"/>
      <c r="BZ79" s="1277"/>
      <c r="CA79" s="1277"/>
      <c r="CB79" s="1277"/>
      <c r="CC79" s="1277"/>
      <c r="CD79" s="1277"/>
      <c r="CE79" s="1277"/>
      <c r="CF79" s="1277">
        <v>7.9</v>
      </c>
      <c r="CG79" s="1277"/>
      <c r="CH79" s="1277"/>
      <c r="CI79" s="1277"/>
      <c r="CJ79" s="1277"/>
      <c r="CK79" s="1277"/>
      <c r="CL79" s="1277"/>
      <c r="CM79" s="1277"/>
      <c r="CN79" s="1277">
        <v>7.9</v>
      </c>
      <c r="CO79" s="1277"/>
      <c r="CP79" s="1277"/>
      <c r="CQ79" s="1277"/>
      <c r="CR79" s="1277"/>
      <c r="CS79" s="1277"/>
      <c r="CT79" s="1277"/>
      <c r="CU79" s="1277"/>
      <c r="CV79" s="1277">
        <v>8</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6VdLTD3DYHtH57uGXZ/1DGcnTrcWFT06iN7o75TrHLg5Y6HNR9uhYXuat4xZ77SLc4NQ7gJ5OXzeo+s6gvC6ew==" saltValue="Oy9Ak8wefEMU+JIrueIBL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499</v>
      </c>
    </row>
  </sheetData>
  <sheetProtection algorithmName="SHA-512" hashValue="cDRUrAMngKX648bhIZexYZs42jrhMfm6GGyf6uzy3WtAPOyPSg7PtRrnSOftm0u7UHhvMG9yzg7XGhzZPb6wOw==" saltValue="l5OpgovoMUR1UR0wbDbECA=="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499</v>
      </c>
    </row>
  </sheetData>
  <sheetProtection algorithmName="SHA-512" hashValue="LpGwDS0CXtJN7exRK+y46Xtd/ob6U3/Zi7iPzgvQurZa0LpDb4DryiRBeOyJqRTuQbluqYcloY7JRNnm3GB9og==" saltValue="EumHl4+nOlu67KckHNQPmw=="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549</v>
      </c>
      <c r="G2" s="148"/>
      <c r="H2" s="149"/>
    </row>
    <row r="3" spans="1:8" x14ac:dyDescent="0.15">
      <c r="A3" s="145" t="s">
        <v>542</v>
      </c>
      <c r="B3" s="150"/>
      <c r="C3" s="151"/>
      <c r="D3" s="152">
        <v>147787</v>
      </c>
      <c r="E3" s="153"/>
      <c r="F3" s="154">
        <v>90072</v>
      </c>
      <c r="G3" s="155"/>
      <c r="H3" s="156"/>
    </row>
    <row r="4" spans="1:8" x14ac:dyDescent="0.15">
      <c r="A4" s="157"/>
      <c r="B4" s="158"/>
      <c r="C4" s="159"/>
      <c r="D4" s="160">
        <v>17753</v>
      </c>
      <c r="E4" s="161"/>
      <c r="F4" s="162">
        <v>46083</v>
      </c>
      <c r="G4" s="163"/>
      <c r="H4" s="164"/>
    </row>
    <row r="5" spans="1:8" x14ac:dyDescent="0.15">
      <c r="A5" s="145" t="s">
        <v>544</v>
      </c>
      <c r="B5" s="150"/>
      <c r="C5" s="151"/>
      <c r="D5" s="152">
        <v>135996</v>
      </c>
      <c r="E5" s="153"/>
      <c r="F5" s="154">
        <v>88328</v>
      </c>
      <c r="G5" s="155"/>
      <c r="H5" s="156"/>
    </row>
    <row r="6" spans="1:8" x14ac:dyDescent="0.15">
      <c r="A6" s="157"/>
      <c r="B6" s="158"/>
      <c r="C6" s="159"/>
      <c r="D6" s="160">
        <v>11784</v>
      </c>
      <c r="E6" s="161"/>
      <c r="F6" s="162">
        <v>49013</v>
      </c>
      <c r="G6" s="163"/>
      <c r="H6" s="164"/>
    </row>
    <row r="7" spans="1:8" x14ac:dyDescent="0.15">
      <c r="A7" s="145" t="s">
        <v>545</v>
      </c>
      <c r="B7" s="150"/>
      <c r="C7" s="151"/>
      <c r="D7" s="152">
        <v>140647</v>
      </c>
      <c r="E7" s="153"/>
      <c r="F7" s="154">
        <v>103390</v>
      </c>
      <c r="G7" s="155"/>
      <c r="H7" s="156"/>
    </row>
    <row r="8" spans="1:8" x14ac:dyDescent="0.15">
      <c r="A8" s="157"/>
      <c r="B8" s="158"/>
      <c r="C8" s="159"/>
      <c r="D8" s="160">
        <v>8675</v>
      </c>
      <c r="E8" s="161"/>
      <c r="F8" s="162">
        <v>51269</v>
      </c>
      <c r="G8" s="163"/>
      <c r="H8" s="164"/>
    </row>
    <row r="9" spans="1:8" x14ac:dyDescent="0.15">
      <c r="A9" s="145" t="s">
        <v>546</v>
      </c>
      <c r="B9" s="150"/>
      <c r="C9" s="151"/>
      <c r="D9" s="152">
        <v>146339</v>
      </c>
      <c r="E9" s="153"/>
      <c r="F9" s="154">
        <v>117234</v>
      </c>
      <c r="G9" s="155"/>
      <c r="H9" s="156"/>
    </row>
    <row r="10" spans="1:8" x14ac:dyDescent="0.15">
      <c r="A10" s="157"/>
      <c r="B10" s="158"/>
      <c r="C10" s="159"/>
      <c r="D10" s="160">
        <v>12426</v>
      </c>
      <c r="E10" s="161"/>
      <c r="F10" s="162">
        <v>59796</v>
      </c>
      <c r="G10" s="163"/>
      <c r="H10" s="164"/>
    </row>
    <row r="11" spans="1:8" x14ac:dyDescent="0.15">
      <c r="A11" s="145" t="s">
        <v>547</v>
      </c>
      <c r="B11" s="150"/>
      <c r="C11" s="151"/>
      <c r="D11" s="152">
        <v>33018</v>
      </c>
      <c r="E11" s="153"/>
      <c r="F11" s="154">
        <v>97758</v>
      </c>
      <c r="G11" s="155"/>
      <c r="H11" s="156"/>
    </row>
    <row r="12" spans="1:8" x14ac:dyDescent="0.15">
      <c r="A12" s="157"/>
      <c r="B12" s="158"/>
      <c r="C12" s="165"/>
      <c r="D12" s="160">
        <v>14857</v>
      </c>
      <c r="E12" s="161"/>
      <c r="F12" s="162">
        <v>45946</v>
      </c>
      <c r="G12" s="163"/>
      <c r="H12" s="164"/>
    </row>
    <row r="13" spans="1:8" x14ac:dyDescent="0.15">
      <c r="A13" s="145"/>
      <c r="B13" s="150"/>
      <c r="C13" s="166"/>
      <c r="D13" s="167">
        <v>120757</v>
      </c>
      <c r="E13" s="168"/>
      <c r="F13" s="169">
        <v>99356</v>
      </c>
      <c r="G13" s="170"/>
      <c r="H13" s="156"/>
    </row>
    <row r="14" spans="1:8" x14ac:dyDescent="0.15">
      <c r="A14" s="157"/>
      <c r="B14" s="158"/>
      <c r="C14" s="159"/>
      <c r="D14" s="160">
        <v>13099</v>
      </c>
      <c r="E14" s="161"/>
      <c r="F14" s="162">
        <v>50421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11.27</v>
      </c>
      <c r="C19" s="171">
        <f>ROUND(VALUE(SUBSTITUTE(実質収支比率等に係る経年分析!G$48,"▲","-")),2)</f>
        <v>14.16</v>
      </c>
      <c r="D19" s="171">
        <f>ROUND(VALUE(SUBSTITUTE(実質収支比率等に係る経年分析!H$48,"▲","-")),2)</f>
        <v>8.35</v>
      </c>
      <c r="E19" s="171">
        <f>ROUND(VALUE(SUBSTITUTE(実質収支比率等に係る経年分析!I$48,"▲","-")),2)</f>
        <v>9.74</v>
      </c>
      <c r="F19" s="171">
        <f>ROUND(VALUE(SUBSTITUTE(実質収支比率等に係る経年分析!J$48,"▲","-")),2)</f>
        <v>8.92</v>
      </c>
    </row>
    <row r="20" spans="1:11" x14ac:dyDescent="0.15">
      <c r="A20" s="171" t="s">
        <v>55</v>
      </c>
      <c r="B20" s="171">
        <f>ROUND(VALUE(SUBSTITUTE(実質収支比率等に係る経年分析!F$47,"▲","-")),2)</f>
        <v>44.54</v>
      </c>
      <c r="C20" s="171">
        <f>ROUND(VALUE(SUBSTITUTE(実質収支比率等に係る経年分析!G$47,"▲","-")),2)</f>
        <v>37.56</v>
      </c>
      <c r="D20" s="171">
        <f>ROUND(VALUE(SUBSTITUTE(実質収支比率等に係る経年分析!H$47,"▲","-")),2)</f>
        <v>31.26</v>
      </c>
      <c r="E20" s="171">
        <f>ROUND(VALUE(SUBSTITUTE(実質収支比率等に係る経年分析!I$47,"▲","-")),2)</f>
        <v>30.12</v>
      </c>
      <c r="F20" s="171">
        <f>ROUND(VALUE(SUBSTITUTE(実質収支比率等に係る経年分析!J$47,"▲","-")),2)</f>
        <v>32.799999999999997</v>
      </c>
    </row>
    <row r="21" spans="1:11" x14ac:dyDescent="0.15">
      <c r="A21" s="171" t="s">
        <v>56</v>
      </c>
      <c r="B21" s="171">
        <f>IF(ISNUMBER(VALUE(SUBSTITUTE(実質収支比率等に係る経年分析!F$49,"▲","-"))),ROUND(VALUE(SUBSTITUTE(実質収支比率等に係る経年分析!F$49,"▲","-")),2),NA())</f>
        <v>-109.33</v>
      </c>
      <c r="C21" s="171">
        <f>IF(ISNUMBER(VALUE(SUBSTITUTE(実質収支比率等に係る経年分析!G$49,"▲","-"))),ROUND(VALUE(SUBSTITUTE(実質収支比率等に係る経年分析!G$49,"▲","-")),2),NA())</f>
        <v>-9.69</v>
      </c>
      <c r="D21" s="171">
        <f>IF(ISNUMBER(VALUE(SUBSTITUTE(実質収支比率等に係る経年分析!H$49,"▲","-"))),ROUND(VALUE(SUBSTITUTE(実質収支比率等に係る経年分析!H$49,"▲","-")),2),NA())</f>
        <v>-19.579999999999998</v>
      </c>
      <c r="E21" s="171">
        <f>IF(ISNUMBER(VALUE(SUBSTITUTE(実質収支比率等に係る経年分析!I$49,"▲","-"))),ROUND(VALUE(SUBSTITUTE(実質収支比率等に係る経年分析!I$49,"▲","-")),2),NA())</f>
        <v>-2.04</v>
      </c>
      <c r="F21" s="171">
        <f>IF(ISNUMBER(VALUE(SUBSTITUTE(実質収支比率等に係る経年分析!J$49,"▲","-"))),ROUND(VALUE(SUBSTITUTE(実質収支比率等に係る経年分析!J$49,"▲","-")),2),NA())</f>
        <v>-0.48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松島町松島区外区有財産特別会計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0.44</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松島町後期高齢者医療特別会計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松島町観瀾亭等特別会計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0.54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0.21</v>
      </c>
    </row>
    <row r="32" spans="1:11" x14ac:dyDescent="0.15">
      <c r="A32" s="172" t="str">
        <f>IF(連結実質赤字比率に係る赤字・黒字の構成分析!C$38="",NA(),連結実質赤字比率に係る赤字・黒字の構成分析!C$38)</f>
        <v>松島町下水道事業特別会計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6.67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3.58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4.37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0.36</v>
      </c>
    </row>
    <row r="33" spans="1:16" x14ac:dyDescent="0.15">
      <c r="A33" s="172" t="str">
        <f>IF(連結実質赤字比率に係る赤字・黒字の構成分析!C$37="",NA(),連結実質赤字比率に係る赤字・黒字の構成分析!C$37)</f>
        <v>松島町国民健康保険特別会計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4.8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1.08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1.92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1.51</v>
      </c>
    </row>
    <row r="34" spans="1:16" x14ac:dyDescent="0.15">
      <c r="A34" s="172" t="str">
        <f>IF(連結実質赤字比率に係る赤字・黒字の構成分析!C$36="",NA(),連結実質赤字比率に係る赤字・黒字の構成分析!C$36)</f>
        <v>松島町介護保険特別会計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1.37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0.81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2.69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11.26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14.15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7.91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9.74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8.91</v>
      </c>
    </row>
    <row r="36" spans="1:16" x14ac:dyDescent="0.15">
      <c r="A36" s="172" t="str">
        <f>IF(連結実質赤字比率に係る赤字・黒字の構成分析!C$34="",NA(),連結実質赤字比率に係る赤字・黒字の構成分析!C$34)</f>
        <v>松島町水道事業会計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37.18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39.92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41.88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39.49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37.61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571</v>
      </c>
      <c r="E42" s="173"/>
      <c r="F42" s="173"/>
      <c r="G42" s="173">
        <f>'実質公債費比率（分子）の構造'!L$52</f>
        <v>541</v>
      </c>
      <c r="H42" s="173"/>
      <c r="I42" s="173"/>
      <c r="J42" s="173">
        <f>'実質公債費比率（分子）の構造'!M$52</f>
        <v>522</v>
      </c>
      <c r="K42" s="173"/>
      <c r="L42" s="173"/>
      <c r="M42" s="173">
        <f>'実質公債費比率（分子）の構造'!N$52</f>
        <v>491</v>
      </c>
      <c r="N42" s="173"/>
      <c r="O42" s="173"/>
      <c r="P42" s="173">
        <f>'実質公債費比率（分子）の構造'!O$52</f>
        <v>512</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66</v>
      </c>
      <c r="B45" s="173">
        <f>'実質公債費比率（分子）の構造'!K$49</f>
        <v>6</v>
      </c>
      <c r="C45" s="173"/>
      <c r="D45" s="173"/>
      <c r="E45" s="173">
        <f>'実質公債費比率（分子）の構造'!L$49</f>
        <v>4</v>
      </c>
      <c r="F45" s="173"/>
      <c r="G45" s="173"/>
      <c r="H45" s="173">
        <f>'実質公債費比率（分子）の構造'!M$49</f>
        <v>5</v>
      </c>
      <c r="I45" s="173"/>
      <c r="J45" s="173"/>
      <c r="K45" s="173">
        <f>'実質公債費比率（分子）の構造'!N$49</f>
        <v>8</v>
      </c>
      <c r="L45" s="173"/>
      <c r="M45" s="173"/>
      <c r="N45" s="173">
        <f>'実質公債費比率（分子）の構造'!O$49</f>
        <v>17</v>
      </c>
      <c r="O45" s="173"/>
      <c r="P45" s="173"/>
    </row>
    <row r="46" spans="1:16" x14ac:dyDescent="0.15">
      <c r="A46" s="173" t="s">
        <v>67</v>
      </c>
      <c r="B46" s="173">
        <f>'実質公債費比率（分子）の構造'!K$48</f>
        <v>316</v>
      </c>
      <c r="C46" s="173"/>
      <c r="D46" s="173"/>
      <c r="E46" s="173">
        <f>'実質公債費比率（分子）の構造'!L$48</f>
        <v>178</v>
      </c>
      <c r="F46" s="173"/>
      <c r="G46" s="173"/>
      <c r="H46" s="173">
        <f>'実質公債費比率（分子）の構造'!M$48</f>
        <v>321</v>
      </c>
      <c r="I46" s="173"/>
      <c r="J46" s="173"/>
      <c r="K46" s="173">
        <f>'実質公債費比率（分子）の構造'!N$48</f>
        <v>186</v>
      </c>
      <c r="L46" s="173"/>
      <c r="M46" s="173"/>
      <c r="N46" s="173">
        <f>'実質公債費比率（分子）の構造'!O$48</f>
        <v>244</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535</v>
      </c>
      <c r="C49" s="173"/>
      <c r="D49" s="173"/>
      <c r="E49" s="173">
        <f>'実質公債費比率（分子）の構造'!L$45</f>
        <v>540</v>
      </c>
      <c r="F49" s="173"/>
      <c r="G49" s="173"/>
      <c r="H49" s="173">
        <f>'実質公債費比率（分子）の構造'!M$45</f>
        <v>526</v>
      </c>
      <c r="I49" s="173"/>
      <c r="J49" s="173"/>
      <c r="K49" s="173">
        <f>'実質公債費比率（分子）の構造'!N$45</f>
        <v>507</v>
      </c>
      <c r="L49" s="173"/>
      <c r="M49" s="173"/>
      <c r="N49" s="173">
        <f>'実質公債費比率（分子）の構造'!O$45</f>
        <v>506</v>
      </c>
      <c r="O49" s="173"/>
      <c r="P49" s="173"/>
    </row>
    <row r="50" spans="1:16" x14ac:dyDescent="0.15">
      <c r="A50" s="173" t="s">
        <v>71</v>
      </c>
      <c r="B50" s="173" t="e">
        <f>NA()</f>
        <v>#N/A</v>
      </c>
      <c r="C50" s="173">
        <f>IF(ISNUMBER('実質公債費比率（分子）の構造'!K$53),'実質公債費比率（分子）の構造'!K$53,NA())</f>
        <v>286</v>
      </c>
      <c r="D50" s="173" t="e">
        <f>NA()</f>
        <v>#N/A</v>
      </c>
      <c r="E50" s="173" t="e">
        <f>NA()</f>
        <v>#N/A</v>
      </c>
      <c r="F50" s="173">
        <f>IF(ISNUMBER('実質公債費比率（分子）の構造'!L$53),'実質公債費比率（分子）の構造'!L$53,NA())</f>
        <v>181</v>
      </c>
      <c r="G50" s="173" t="e">
        <f>NA()</f>
        <v>#N/A</v>
      </c>
      <c r="H50" s="173" t="e">
        <f>NA()</f>
        <v>#N/A</v>
      </c>
      <c r="I50" s="173">
        <f>IF(ISNUMBER('実質公債費比率（分子）の構造'!M$53),'実質公債費比率（分子）の構造'!M$53,NA())</f>
        <v>330</v>
      </c>
      <c r="J50" s="173" t="e">
        <f>NA()</f>
        <v>#N/A</v>
      </c>
      <c r="K50" s="173" t="e">
        <f>NA()</f>
        <v>#N/A</v>
      </c>
      <c r="L50" s="173">
        <f>IF(ISNUMBER('実質公債費比率（分子）の構造'!N$53),'実質公債費比率（分子）の構造'!N$53,NA())</f>
        <v>210</v>
      </c>
      <c r="M50" s="173" t="e">
        <f>NA()</f>
        <v>#N/A</v>
      </c>
      <c r="N50" s="173" t="e">
        <f>NA()</f>
        <v>#N/A</v>
      </c>
      <c r="O50" s="173">
        <f>IF(ISNUMBER('実質公債費比率（分子）の構造'!O$53),'実質公債費比率（分子）の構造'!O$53,NA())</f>
        <v>255</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5847</v>
      </c>
      <c r="E56" s="172"/>
      <c r="F56" s="172"/>
      <c r="G56" s="172">
        <f>'将来負担比率（分子）の構造'!J$52</f>
        <v>5667</v>
      </c>
      <c r="H56" s="172"/>
      <c r="I56" s="172"/>
      <c r="J56" s="172">
        <f>'将来負担比率（分子）の構造'!K$52</f>
        <v>5485</v>
      </c>
      <c r="K56" s="172"/>
      <c r="L56" s="172"/>
      <c r="M56" s="172">
        <f>'将来負担比率（分子）の構造'!L$52</f>
        <v>5395</v>
      </c>
      <c r="N56" s="172"/>
      <c r="O56" s="172"/>
      <c r="P56" s="172">
        <f>'将来負担比率（分子）の構造'!M$52</f>
        <v>5084</v>
      </c>
    </row>
    <row r="57" spans="1:16" x14ac:dyDescent="0.15">
      <c r="A57" s="172" t="s">
        <v>42</v>
      </c>
      <c r="B57" s="172"/>
      <c r="C57" s="172"/>
      <c r="D57" s="172">
        <f>'将来負担比率（分子）の構造'!I$51</f>
        <v>392</v>
      </c>
      <c r="E57" s="172"/>
      <c r="F57" s="172"/>
      <c r="G57" s="172">
        <f>'将来負担比率（分子）の構造'!J$51</f>
        <v>347</v>
      </c>
      <c r="H57" s="172"/>
      <c r="I57" s="172"/>
      <c r="J57" s="172">
        <f>'将来負担比率（分子）の構造'!K$51</f>
        <v>357</v>
      </c>
      <c r="K57" s="172"/>
      <c r="L57" s="172"/>
      <c r="M57" s="172">
        <f>'将来負担比率（分子）の構造'!L$51</f>
        <v>322</v>
      </c>
      <c r="N57" s="172"/>
      <c r="O57" s="172"/>
      <c r="P57" s="172">
        <f>'将来負担比率（分子）の構造'!M$51</f>
        <v>471</v>
      </c>
    </row>
    <row r="58" spans="1:16" x14ac:dyDescent="0.15">
      <c r="A58" s="172" t="s">
        <v>41</v>
      </c>
      <c r="B58" s="172"/>
      <c r="C58" s="172"/>
      <c r="D58" s="172">
        <f>'将来負担比率（分子）の構造'!I$50</f>
        <v>3113</v>
      </c>
      <c r="E58" s="172"/>
      <c r="F58" s="172"/>
      <c r="G58" s="172">
        <f>'将来負担比率（分子）の構造'!J$50</f>
        <v>3048</v>
      </c>
      <c r="H58" s="172"/>
      <c r="I58" s="172"/>
      <c r="J58" s="172">
        <f>'将来負担比率（分子）の構造'!K$50</f>
        <v>3116</v>
      </c>
      <c r="K58" s="172"/>
      <c r="L58" s="172"/>
      <c r="M58" s="172">
        <f>'将来負担比率（分子）の構造'!L$50</f>
        <v>3152</v>
      </c>
      <c r="N58" s="172"/>
      <c r="O58" s="172"/>
      <c r="P58" s="172">
        <f>'将来負担比率（分子）の構造'!M$50</f>
        <v>3508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4</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941</v>
      </c>
      <c r="C62" s="172"/>
      <c r="D62" s="172"/>
      <c r="E62" s="172">
        <f>'将来負担比率（分子）の構造'!J$45</f>
        <v>897</v>
      </c>
      <c r="F62" s="172"/>
      <c r="G62" s="172"/>
      <c r="H62" s="172">
        <f>'将来負担比率（分子）の構造'!K$45</f>
        <v>855</v>
      </c>
      <c r="I62" s="172"/>
      <c r="J62" s="172"/>
      <c r="K62" s="172">
        <f>'将来負担比率（分子）の構造'!L$45</f>
        <v>821</v>
      </c>
      <c r="L62" s="172"/>
      <c r="M62" s="172"/>
      <c r="N62" s="172">
        <f>'将来負担比率（分子）の構造'!M$45</f>
        <v>812</v>
      </c>
      <c r="O62" s="172"/>
      <c r="P62" s="172"/>
    </row>
    <row r="63" spans="1:16" x14ac:dyDescent="0.15">
      <c r="A63" s="172" t="s">
        <v>34</v>
      </c>
      <c r="B63" s="172">
        <f>'将来負担比率（分子）の構造'!I$44</f>
        <v>31</v>
      </c>
      <c r="C63" s="172"/>
      <c r="D63" s="172"/>
      <c r="E63" s="172">
        <f>'将来負担比率（分子）の構造'!J$44</f>
        <v>33</v>
      </c>
      <c r="F63" s="172"/>
      <c r="G63" s="172"/>
      <c r="H63" s="172">
        <f>'将来負担比率（分子）の構造'!K$44</f>
        <v>66</v>
      </c>
      <c r="I63" s="172"/>
      <c r="J63" s="172"/>
      <c r="K63" s="172">
        <f>'将来負担比率（分子）の構造'!L$44</f>
        <v>203</v>
      </c>
      <c r="L63" s="172"/>
      <c r="M63" s="172"/>
      <c r="N63" s="172">
        <f>'将来負担比率（分子）の構造'!M$44</f>
        <v>209</v>
      </c>
      <c r="O63" s="172"/>
      <c r="P63" s="172"/>
    </row>
    <row r="64" spans="1:16" x14ac:dyDescent="0.15">
      <c r="A64" s="172" t="s">
        <v>33</v>
      </c>
      <c r="B64" s="172">
        <f>'将来負担比率（分子）の構造'!I$43</f>
        <v>4257</v>
      </c>
      <c r="C64" s="172"/>
      <c r="D64" s="172"/>
      <c r="E64" s="172">
        <f>'将来負担比率（分子）の構造'!J$43</f>
        <v>3418</v>
      </c>
      <c r="F64" s="172"/>
      <c r="G64" s="172"/>
      <c r="H64" s="172">
        <f>'将来負担比率（分子）の構造'!K$43</f>
        <v>3279</v>
      </c>
      <c r="I64" s="172"/>
      <c r="J64" s="172"/>
      <c r="K64" s="172">
        <f>'将来負担比率（分子）の構造'!L$43</f>
        <v>2901</v>
      </c>
      <c r="L64" s="172"/>
      <c r="M64" s="172"/>
      <c r="N64" s="172">
        <f>'将来負担比率（分子）の構造'!M$43</f>
        <v>3088</v>
      </c>
      <c r="O64" s="172"/>
      <c r="P64" s="172"/>
    </row>
    <row r="65" spans="1:16" x14ac:dyDescent="0.15">
      <c r="A65" s="172" t="s">
        <v>32</v>
      </c>
      <c r="B65" s="172">
        <f>'将来負担比率（分子）の構造'!I$42</f>
        <v>25</v>
      </c>
      <c r="C65" s="172"/>
      <c r="D65" s="172"/>
      <c r="E65" s="172">
        <f>'将来負担比率（分子）の構造'!J$42</f>
        <v>16</v>
      </c>
      <c r="F65" s="172"/>
      <c r="G65" s="172"/>
      <c r="H65" s="172">
        <f>'将来負担比率（分子）の構造'!K$42</f>
        <v>7</v>
      </c>
      <c r="I65" s="172"/>
      <c r="J65" s="172"/>
      <c r="K65" s="172">
        <f>'将来負担比率（分子）の構造'!L$42</f>
        <v>2</v>
      </c>
      <c r="L65" s="172"/>
      <c r="M65" s="172"/>
      <c r="N65" s="172" t="str">
        <f>'将来負担比率（分子）の構造'!M$42</f>
        <v>-</v>
      </c>
      <c r="O65" s="172"/>
      <c r="P65" s="172"/>
    </row>
    <row r="66" spans="1:16" x14ac:dyDescent="0.15">
      <c r="A66" s="172" t="s">
        <v>31</v>
      </c>
      <c r="B66" s="172">
        <f>'将来負担比率（分子）の構造'!I$41</f>
        <v>5870</v>
      </c>
      <c r="C66" s="172"/>
      <c r="D66" s="172"/>
      <c r="E66" s="172">
        <f>'将来負担比率（分子）の構造'!J$41</f>
        <v>5661</v>
      </c>
      <c r="F66" s="172"/>
      <c r="G66" s="172"/>
      <c r="H66" s="172">
        <f>'将来負担比率（分子）の構造'!K$41</f>
        <v>5482</v>
      </c>
      <c r="I66" s="172"/>
      <c r="J66" s="172"/>
      <c r="K66" s="172">
        <f>'将来負担比率（分子）の構造'!L$41</f>
        <v>5411</v>
      </c>
      <c r="L66" s="172"/>
      <c r="M66" s="172"/>
      <c r="N66" s="172">
        <f>'将来負担比率（分子）の構造'!M$41</f>
        <v>5217</v>
      </c>
      <c r="O66" s="172"/>
      <c r="P66" s="172"/>
    </row>
    <row r="67" spans="1:16" x14ac:dyDescent="0.15">
      <c r="A67" s="172" t="s">
        <v>75</v>
      </c>
      <c r="B67" s="172" t="e">
        <f>NA()</f>
        <v>#N/A</v>
      </c>
      <c r="C67" s="172">
        <f>IF(ISNUMBER('将来負担比率（分子）の構造'!I$53), IF('将来負担比率（分子）の構造'!I$53 &lt; 0, 0, '将来負担比率（分子）の構造'!I$53), NA())</f>
        <v>1775</v>
      </c>
      <c r="D67" s="172" t="e">
        <f>NA()</f>
        <v>#N/A</v>
      </c>
      <c r="E67" s="172" t="e">
        <f>NA()</f>
        <v>#N/A</v>
      </c>
      <c r="F67" s="172">
        <f>IF(ISNUMBER('将来負担比率（分子）の構造'!J$53), IF('将来負担比率（分子）の構造'!J$53 &lt; 0, 0, '将来負担比率（分子）の構造'!J$53), NA())</f>
        <v>964</v>
      </c>
      <c r="G67" s="172" t="e">
        <f>NA()</f>
        <v>#N/A</v>
      </c>
      <c r="H67" s="172" t="e">
        <f>NA()</f>
        <v>#N/A</v>
      </c>
      <c r="I67" s="172">
        <f>IF(ISNUMBER('将来負担比率（分子）の構造'!K$53), IF('将来負担比率（分子）の構造'!K$53 &lt; 0, 0, '将来負担比率（分子）の構造'!K$53), NA())</f>
        <v>732</v>
      </c>
      <c r="J67" s="172" t="e">
        <f>NA()</f>
        <v>#N/A</v>
      </c>
      <c r="K67" s="172" t="e">
        <f>NA()</f>
        <v>#N/A</v>
      </c>
      <c r="L67" s="172">
        <f>IF(ISNUMBER('将来負担比率（分子）の構造'!L$53), IF('将来負担比率（分子）の構造'!L$53 &lt; 0, 0, '将来負担比率（分子）の構造'!L$53), NA())</f>
        <v>470</v>
      </c>
      <c r="M67" s="172" t="e">
        <f>NA()</f>
        <v>#N/A</v>
      </c>
      <c r="N67" s="172" t="e">
        <f>NA()</f>
        <v>#N/A</v>
      </c>
      <c r="O67" s="172">
        <f>IF(ISNUMBER('将来負担比率（分子）の構造'!M$53), IF('将来負担比率（分子）の構造'!M$53 &lt; 0, 0, '将来負担比率（分子）の構造'!M$53), NA())</f>
        <v>261</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1206</v>
      </c>
      <c r="C72" s="176">
        <f>基金残高に係る経年分析!G55</f>
        <v>1215</v>
      </c>
      <c r="D72" s="176">
        <f>基金残高に係る経年分析!H55</f>
        <v>1421</v>
      </c>
    </row>
    <row r="73" spans="1:16" x14ac:dyDescent="0.15">
      <c r="A73" s="175" t="s">
        <v>78</v>
      </c>
      <c r="B73" s="176">
        <f>基金残高に係る経年分析!F56</f>
        <v>301</v>
      </c>
      <c r="C73" s="176">
        <f>基金残高に係る経年分析!G56</f>
        <v>281</v>
      </c>
      <c r="D73" s="176">
        <f>基金残高に係る経年分析!H56</f>
        <v>361</v>
      </c>
    </row>
    <row r="74" spans="1:16" x14ac:dyDescent="0.15">
      <c r="A74" s="175" t="s">
        <v>79</v>
      </c>
      <c r="B74" s="176">
        <f>基金残高に係る経年分析!F57</f>
        <v>2581</v>
      </c>
      <c r="C74" s="176">
        <f>基金残高に係る経年分析!G57</f>
        <v>1892</v>
      </c>
      <c r="D74" s="176">
        <f>基金残高に係る経年分析!H57</f>
        <v>1007</v>
      </c>
    </row>
  </sheetData>
  <sheetProtection algorithmName="SHA-512" hashValue="ritZh2QmVba2IEFMlpi4GfmHM5ZP1c0jSFUsCEAorHbdU6eyuD4HC+Yw5QU9QPK9h/ocI7JzrwmAEvK+VpE7Lw==" saltValue="yb+cmDF7EUl0Y1i21vyg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2023-03-14T05:07:17Z</cp:lastPrinted>
  <dcterms:created xsi:type="dcterms:W3CDTF">2023-02-20T03:52:19Z</dcterms:created>
  <dcterms:modified xsi:type="dcterms:W3CDTF">2023-10-12T08:24:56Z</dcterms:modified>
  <cp:category/>
</cp:coreProperties>
</file>