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7 大河原町★\"/>
    </mc:Choice>
  </mc:AlternateContent>
  <bookViews>
    <workbookView xWindow="-19320" yWindow="-1845"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W34" i="10"/>
  <c r="BW35" i="10" s="1"/>
  <c r="BW36" i="10" s="1"/>
  <c r="BW37" i="10" s="1"/>
  <c r="BW38" i="10" s="1"/>
  <c r="BW39" i="10" s="1"/>
  <c r="BW40" i="10" s="1"/>
  <c r="C34" i="10"/>
  <c r="CO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<sst xmlns="http://schemas.openxmlformats.org/spreadsheetml/2006/main" count="1110" uniqueCount="564">
  <si>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</si>
  <si>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</si>
  <si>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</si>
  <si>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</si>
  <si>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</si>
  <si>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</si>
  <si>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</si>
  <si>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</si>
  <si>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</si>
  <si>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</si>
  <si>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</si>
  <si>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</si>
  <si>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</si>
  <si>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</si>
  <si>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</si>
  <si>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</si>
  <si>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</si>
  <si>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</si>
  <si>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</si>
  <si>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</si>
  <si>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</si>
  <si>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</si>
  <si>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</si>
  <si>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</si>
  <si>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</si>
  <si>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</si>
  <si>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</si>
  <si>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</si>
  <si>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</si>
  <si>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</si>
  <si>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</si>
  <si>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</si>
  <si>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</si>
  <si>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</si>
  <si>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</si>
  <si>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</si>
  <si>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</si>
  <si>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</si>
  <si>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</si>
  <si>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</si>
  <si>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</si>
  <si>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</si>
  <si>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</si>
  <si>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</si>
  <si>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</si>
  <si>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</si>
  <si>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</si>
  <si>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</si>
  <si>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</si>
  <si>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</si>
  <si>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</si>
  <si>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</si>
  <si>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</si>
  <si>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</si>
  <si>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</si>
  <si>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</si>
  <si>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</si>
  <si>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</si>
  <si>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</si>
  <si>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</si>
  <si>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</si>
  <si>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</si>
  <si>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</si>
  <si>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</si>
  <si>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</si>
  <si>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</si>
  <si>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</si>
  <si>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</si>
  <si>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</si>
  <si>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</si>
  <si>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</si>
  <si>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</si>
  <si>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</si>
  <si>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</si>
  <si>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</si>
  <si>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</si>
  <si>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</si>
  <si>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</si>
  <si>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</si>
  <si>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</si>
  <si>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</si>
  <si>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</si>
  <si>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</si>
  <si>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</si>
  <si>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</si>
  <si>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</si>
  <si>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</si>
  <si>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</si>
  <si>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</si>
  <si>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</si>
  <si>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</si>
  <si>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</si>
  <si>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</si>
  <si>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</si>
  <si>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</si>
  <si>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</si>
  <si>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</si>
  <si>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</si>
  <si>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</si>
  <si>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</si>
  <si>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</si>
  <si>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</si>
  <si>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</si>
  <si>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</si>
  <si>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</si>
  <si>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</si>
  <si>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</si>
  <si>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</si>
  <si>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</si>
  <si>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</si>
  <si>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</si>
  <si>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</si>
  <si>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</si>
  <si>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</si>
  <si>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</si>
  <si>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</si>
  <si>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</si>
  <si>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</si>
  <si>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</si>
  <si>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</si>
  <si>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</si>
  <si>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</si>
  <si>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</si>
  <si>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</si>
  <si>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</si>
  <si>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</si>
  <si>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</si>
  <si>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</si>
  <si>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</si>
  <si>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</si>
  <si>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</si>
  <si>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</si>
  <si>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</si>
  <si>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</si>
  <si>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</si>
  <si>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</si>
  <si>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</si>
  <si>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</si>
  <si>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</si>
  <si>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</si>
  <si>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</si>
  <si>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</si>
  <si>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</si>
  <si>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</si>
  <si>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</si>
  <si>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</si>
  <si>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</si>
  <si>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</si>
  <si>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</si>
  <si>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</si>
  <si>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</si>
  <si>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</si>
  <si>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</si>
  <si>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</si>
  <si>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</si>
  <si>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</si>
  <si>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</si>
  <si>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</si>
  <si>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</si>
  <si>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</si>
  <si>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</si>
  <si>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</si>
  <si>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</si>
  <si>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</si>
  <si>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</si>
  <si>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</si>
  <si>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</si>
  <si>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</si>
  <si>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</si>
  <si>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</si>
  <si>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</si>
  <si>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</si>
  <si>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</si>
  <si>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</si>
  <si>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</si>
  <si>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</si>
  <si>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</si>
  <si>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</si>
  <si>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</si>
  <si>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</si>
  <si>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</si>
  <si>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</si>
  <si>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</si>
  <si>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</si>
  <si>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</si>
  <si>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</si>
  <si>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</si>
  <si>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</si>
  <si>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</si>
  <si>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</si>
  <si>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</si>
  <si>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</si>
  <si>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</si>
  <si>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</si>
  <si>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</si>
  <si>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</si>
  <si>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</si>
  <si>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</si>
  <si>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</si>
  <si>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</si>
  <si>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</si>
  <si>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</si>
  <si>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</si>
  <si>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宮城県大河原町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</si>
  <si>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</si>
  <si>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</si>
  <si>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</si>
  <si>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</si>
  <si>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</si>
  <si>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</si>
  <si>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</si>
  <si>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</si>
  <si>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</si>
  <si>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</si>
  <si>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</si>
  <si>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</si>
  <si>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</si>
  <si>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</si>
  <si>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</si>
  <si>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</si>
  <si>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</si>
  <si>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</si>
  <si>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</si>
  <si>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</si>
  <si>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</si>
  <si>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</si>
  <si>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</si>
  <si>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</si>
  <si>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</si>
  <si>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</si>
  <si>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</si>
  <si>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</si>
  <si>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</si>
  <si>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</si>
  <si>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</si>
  <si>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</si>
  <si>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</si>
  <si>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</si>
  <si>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</si>
  <si>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</si>
  <si>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</si>
  <si>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</si>
  <si>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</si>
  <si>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</si>
  <si>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</si>
  <si>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</si>
  <si>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</si>
  <si>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</si>
  <si>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</si>
  <si>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</si>
  <si>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</si>
  <si>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</si>
  <si>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</si>
  <si>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</si>
  <si>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</si>
  <si>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</si>
  <si>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</si>
  <si>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</si>
  <si>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</si>
  <si>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</si>
  <si>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</si>
  <si>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</si>
  <si>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</si>
  <si>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</si>
  <si>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</si>
  <si>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</si>
  <si>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</si>
  <si>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</si>
  <si>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</si>
  <si>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</si>
  <si>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</si>
  <si>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</si>
  <si>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</si>
  <si>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</si>
  <si>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</si>
  <si>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</si>
  <si>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</si>
  <si>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</si>
  <si>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</si>
  <si>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</si>
  <si>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</si>
  <si>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</si>
  <si>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</si>
  <si>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</si>
  <si>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</si>
  <si>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</si>
  <si>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</si>
  <si>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</si>
  <si>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</si>
  <si>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</si>
  <si>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</si>
  <si>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</si>
  <si>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</si>
  <si>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</si>
  <si>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</si>
  <si>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</si>
  <si>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</si>
  <si>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</si>
  <si>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</si>
  <si>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</si>
  <si>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</si>
  <si>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</si>
  <si>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</si>
  <si>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</si>
  <si>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</si>
  <si>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</si>
  <si>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</si>
  <si>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</si>
  <si>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</si>
  <si>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</si>
  <si>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</si>
  <si>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</si>
  <si>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</si>
  <si>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</si>
  <si>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</si>
  <si>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</si>
  <si>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</si>
  <si>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</si>
  <si>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</si>
  <si>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</si>
  <si>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</si>
  <si>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</si>
  <si>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</si>
  <si>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</si>
  <si>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</si>
  <si>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</si>
  <si>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</si>
  <si>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</si>
  <si>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</si>
  <si>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</si>
  <si>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</si>
  <si>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</si>
  <si>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</si>
  <si>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</si>
  <si>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</si>
  <si>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</si>
  <si>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</si>
  <si>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</si>
  <si>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</si>
  <si>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</si>
  <si>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</si>
  <si>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</si>
  <si>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</si>
  <si>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</si>
  <si>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</si>
  <si>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</si>
  <si>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</si>
  <si>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</si>
  <si>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</si>
  <si>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</si>
  <si>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</si>
  <si>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</si>
  <si>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</si>
  <si>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</si>
  <si>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宮城県大河原町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</si>
  <si>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</si>
  <si>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</si>
  <si>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</si>
  <si>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</si>
  <si>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</si>
  <si>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</si>
  <si>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</si>
  <si>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</si>
  <si>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</si>
  <si>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</si>
  <si>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</si>
  <si>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</si>
  <si>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</si>
  <si>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</si>
  <si>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</si>
  <si>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</si>
  <si>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</si>
  <si>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</si>
  <si>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</si>
  <si>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</si>
  <si>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</si>
  <si>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</si>
  <si>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</si>
  <si>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</si>
  <si>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</si>
  <si>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</si>
  <si>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</si>
  <si>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</si>
  <si>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</si>
  <si>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</si>
  <si>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</si>
  <si>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</si>
  <si>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</si>
  <si>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</si>
  <si>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</si>
  <si>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</si>
  <si>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</si>
  <si>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</si>
  <si>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</si>
  <si>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</si>
  <si>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</si>
  <si>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</si>
  <si>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</si>
  <si>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</si>
  <si>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</si>
  <si>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</si>
  <si>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</si>
  <si>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</si>
  <si>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</si>
  <si>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</si>
  <si>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</si>
  <si>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</si>
  <si>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</si>
  <si>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</si>
  <si>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</si>
  <si>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</si>
  <si>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</si>
  <si>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</si>
  <si>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</si>
  <si>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</si>
  <si>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</si>
  <si>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</si>
  <si>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</si>
  <si>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</si>
  <si>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</si>
  <si>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</si>
  <si>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</si>
  <si>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</si>
  <si>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</si>
  <si>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</si>
  <si>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</si>
  <si>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</si>
  <si>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</si>
  <si>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</si>
  <si>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</si>
  <si>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</si>
  <si>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</si>
  <si>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</si>
  <si>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</si>
  <si>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</si>
  <si>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</si>
  <si>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</si>
  <si>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</si>
  <si>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</si>
  <si>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</si>
  <si>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</si>
  <si>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</si>
  <si>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</si>
  <si>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</si>
  <si>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</si>
  <si>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</si>
  <si>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</si>
  <si>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</si>
  <si>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</si>
  <si>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</si>
  <si>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</si>
  <si>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</si>
  <si>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</si>
  <si>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</si>
  <si>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</si>
  <si>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</si>
  <si>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</si>
  <si>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</si>
  <si>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</si>
  <si>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</si>
  <si>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</si>
  <si>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</si>
  <si>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</si>
  <si>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</si>
  <si>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</si>
  <si>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</si>
  <si>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</si>
  <si>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</si>
  <si>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</si>
  <si>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</si>
  <si>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</si>
  <si>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</si>
  <si>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</si>
  <si>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</si>
  <si>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</si>
  <si>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</si>
  <si>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</si>
  <si>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</si>
  <si>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</si>
  <si>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</si>
  <si>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</si>
  <si>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</si>
  <si>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</si>
  <si>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</si>
  <si>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</si>
  <si>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</si>
  <si>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</si>
  <si>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</si>
  <si>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</si>
  <si>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</si>
  <si>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</si>
  <si>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</si>
  <si>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</si>
  <si>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</si>
  <si>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</si>
  <si>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</si>
  <si>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</si>
  <si>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</si>
  <si>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</si>
  <si>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</si>
  <si>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</si>
  <si>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</si>
  <si>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</si>
  <si>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</si>
  <si>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</si>
  <si>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</si>
  <si>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</si>
  <si>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</si>
  <si>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</si>
  <si>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</si>
  <si>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</si>
  <si>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</si>
  <si>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</si>
  <si>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</si>
  <si>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</si>
  <si>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</si>
  <si>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</si>
  <si>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</si>
  <si>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</si>
  <si>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</si>
  <si>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</si>
  <si>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</si>
  <si>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</si>
  <si>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</si>
  <si>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</si>
  <si>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</si>
  <si>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</si>
  <si>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</si>
  <si>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</si>
  <si>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</si>
  <si>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</si>
  <si>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</si>
  <si>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10.19</t>
  </si>
  <si>
    <t>▲ 3.16</t>
  </si>
  <si>
    <t>水道事業会計</t>
  </si>
  <si>
    <t>一般会計</t>
  </si>
  <si>
    <t>公共下水道事業会計</t>
  </si>
  <si>
    <t>国民健康保険特別会計</t>
  </si>
  <si>
    <t>介護保険特別会計</t>
  </si>
  <si>
    <t>後期高齢者医療特別会計</t>
  </si>
  <si>
    <t>仙南夜間初期急患センター事業特別会計</t>
  </si>
  <si>
    <t>地方卸売市場事業特別会計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</si>
  <si>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</si>
  <si>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</si>
  <si>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</si>
  <si>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</si>
  <si>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</si>
  <si>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</si>
  <si>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</si>
  <si>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9">
      <t>コウキョウシセツトウセイビキキン</t>
    </rPh>
    <phoneticPr fontId="5"/>
  </si>
  <si>
    <t>スポーツ振興基金</t>
    <rPh sb="4" eb="8">
      <t>シンコウキキン</t>
    </rPh>
    <phoneticPr fontId="5"/>
  </si>
  <si>
    <t>長寿社会対策基金</t>
    <rPh sb="0" eb="4">
      <t>チョウジュシャカイ</t>
    </rPh>
    <rPh sb="4" eb="8">
      <t>タイサクキキン</t>
    </rPh>
    <phoneticPr fontId="5"/>
  </si>
  <si>
    <t>森林環境譲与税基金</t>
    <rPh sb="0" eb="7">
      <t>シンリンカンキョウジョウヨゼイ</t>
    </rPh>
    <rPh sb="7" eb="9">
      <t>キキン</t>
    </rPh>
    <phoneticPr fontId="5"/>
  </si>
  <si>
    <t>教育振興慈愛基金</t>
    <rPh sb="0" eb="4">
      <t>キョウイクシンコウ</t>
    </rPh>
    <rPh sb="4" eb="8">
      <t>ジアイキキン</t>
    </rPh>
    <phoneticPr fontId="5"/>
  </si>
  <si>
    <t>まちづくりオーガ</t>
  </si>
  <si>
    <t>-</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</si>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</sst>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A79-4F54-8EA9-E580BD3BE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71082</c:v>
                </c:pt>
                <c:pt idx="1">
                  <c:v>72829</c:v>
                </c:pt>
                <c:pt idx="2">
                  <c:v>74336</c:v>
                </c:pt>
                <c:pt idx="3">
                  <c:v>30982</c:v>
                </c:pt>
                <c:pt idx="4">
                  <c:v>24269</c:v>
                </c:pt>
              </c:numCache>
            </c:numRef>
          </c:val>
          <c:smooth val="0"/>
          <c:extLst>
            <c:ext xmlns:c16="http://schemas.microsoft.com/office/drawing/2014/chart" uri="{C3380CC4-5D6E-409C-BE32-E72D297353CC}">
              <c16:uniqueId val="{00000001-0A79-4F54-8EA9-E580BD3BE1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8.2799999999999994</c:v>
                </c:pt>
                <c:pt idx="1">
                  <c:v>4.79</c:v>
                </c:pt>
                <c:pt idx="2">
                  <c:v>6.33</c:v>
                </c:pt>
                <c:pt idx="3">
                  <c:v>7.07</c:v>
                </c:pt>
                <c:pt idx="4">
                  <c:v>10.5</c:v>
                </c:pt>
              </c:numCache>
            </c:numRef>
          </c:val>
          <c:extLst>
            <c:ext xmlns:c16="http://schemas.microsoft.com/office/drawing/2014/chart" uri="{C3380CC4-5D6E-409C-BE32-E72D297353CC}">
              <c16:uniqueId val="{00000000-4D55-409A-A29E-E8AFB93911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29.97</c:v>
                </c:pt>
                <c:pt idx="1">
                  <c:v>34.56</c:v>
                </c:pt>
                <c:pt idx="2">
                  <c:v>40.380000000000003</c:v>
                </c:pt>
                <c:pt idx="3">
                  <c:v>47.79</c:v>
                </c:pt>
                <c:pt idx="4">
                  <c:v>51.45</c:v>
                </c:pt>
              </c:numCache>
            </c:numRef>
          </c:val>
          <c:extLst>
            <c:ext xmlns:c16="http://schemas.microsoft.com/office/drawing/2014/chart" uri="{C3380CC4-5D6E-409C-BE32-E72D297353CC}">
              <c16:uniqueId val="{00000001-4D55-409A-A29E-E8AFB93911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-10.19</c:v>
                </c:pt>
                <c:pt idx="1">
                  <c:v>-3.16</c:v>
                </c:pt>
                <c:pt idx="2">
                  <c:v>7.13</c:v>
                </c:pt>
                <c:pt idx="3">
                  <c:v>3.05</c:v>
                </c:pt>
                <c:pt idx="4">
                  <c:v>3.68</c:v>
                </c:pt>
              </c:numCache>
            </c:numRef>
          </c:val>
          <c:smooth val="0"/>
          <c:extLst>
            <c:ext xmlns:c16="http://schemas.microsoft.com/office/drawing/2014/chart" uri="{C3380CC4-5D6E-409C-BE32-E72D297353CC}">
              <c16:uniqueId val="{00000002-4D55-409A-A29E-E8AFB93911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04-4406-8CA9-73CBDD6A78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04-4406-8CA9-73CBDD6A780F}"/>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804-4406-8CA9-73CBDD6A780F}"/>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0.08</c:v>
                </c:pt>
                <c:pt idx="4">
                  <c:v>#N/A</c:v>
                </c:pt>
                <c:pt idx="5">
                  <c:v>0.05</c:v>
                </c:pt>
                <c:pt idx="6">
                  <c:v>#N/A</c:v>
                </c:pt>
                <c:pt idx="7">
                  <c:v>0.11</c:v>
                </c:pt>
                <c:pt idx="8">
                  <c:v>#N/A</c:v>
                </c:pt>
                <c:pt idx="9">
                  <c:v>0.06</c:v>
                </c:pt>
              </c:numCache>
            </c:numRef>
          </c:val>
          <c:extLst>
            <c:ext xmlns:c16="http://schemas.microsoft.com/office/drawing/2014/chart" uri="{C3380CC4-5D6E-409C-BE32-E72D297353CC}">
              <c16:uniqueId val="{00000003-0804-4406-8CA9-73CBDD6A78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0.12</c:v>
                </c:pt>
                <c:pt idx="4">
                  <c:v>#N/A</c:v>
                </c:pt>
                <c:pt idx="5">
                  <c:v>0.12</c:v>
                </c:pt>
                <c:pt idx="6">
                  <c:v>#N/A</c:v>
                </c:pt>
                <c:pt idx="7">
                  <c:v>0.13</c:v>
                </c:pt>
                <c:pt idx="8">
                  <c:v>#N/A</c:v>
                </c:pt>
                <c:pt idx="9">
                  <c:v>0.11</c:v>
                </c:pt>
              </c:numCache>
            </c:numRef>
          </c:val>
          <c:extLst>
            <c:ext xmlns:c16="http://schemas.microsoft.com/office/drawing/2014/chart" uri="{C3380CC4-5D6E-409C-BE32-E72D297353CC}">
              <c16:uniqueId val="{00000004-0804-4406-8CA9-73CBDD6A780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1.87</c:v>
                </c:pt>
                <c:pt idx="2">
                  <c:v>#N/A</c:v>
                </c:pt>
                <c:pt idx="3">
                  <c:v>0.61</c:v>
                </c:pt>
                <c:pt idx="4">
                  <c:v>#N/A</c:v>
                </c:pt>
                <c:pt idx="5">
                  <c:v>0.53</c:v>
                </c:pt>
                <c:pt idx="6">
                  <c:v>#N/A</c:v>
                </c:pt>
                <c:pt idx="7">
                  <c:v>0.57999999999999996</c:v>
                </c:pt>
                <c:pt idx="8">
                  <c:v>#N/A</c:v>
                </c:pt>
                <c:pt idx="9">
                  <c:v>0.5</c:v>
                </c:pt>
              </c:numCache>
            </c:numRef>
          </c:val>
          <c:extLst>
            <c:ext xmlns:c16="http://schemas.microsoft.com/office/drawing/2014/chart" uri="{C3380CC4-5D6E-409C-BE32-E72D297353CC}">
              <c16:uniqueId val="{00000005-0804-4406-8CA9-73CBDD6A780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0.64</c:v>
                </c:pt>
                <c:pt idx="4">
                  <c:v>#N/A</c:v>
                </c:pt>
                <c:pt idx="5">
                  <c:v>0.76</c:v>
                </c:pt>
                <c:pt idx="6">
                  <c:v>#N/A</c:v>
                </c:pt>
                <c:pt idx="7">
                  <c:v>0.55000000000000004</c:v>
                </c:pt>
                <c:pt idx="8">
                  <c:v>#N/A</c:v>
                </c:pt>
                <c:pt idx="9">
                  <c:v>0.61</c:v>
                </c:pt>
              </c:numCache>
            </c:numRef>
          </c:val>
          <c:extLst>
            <c:ext xmlns:c16="http://schemas.microsoft.com/office/drawing/2014/chart" uri="{C3380CC4-5D6E-409C-BE32-E72D297353CC}">
              <c16:uniqueId val="{00000006-0804-4406-8CA9-73CBDD6A780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2.68</c:v>
                </c:pt>
                <c:pt idx="4">
                  <c:v>#N/A</c:v>
                </c:pt>
                <c:pt idx="5">
                  <c:v>3.56</c:v>
                </c:pt>
                <c:pt idx="6">
                  <c:v>#N/A</c:v>
                </c:pt>
                <c:pt idx="7">
                  <c:v>4.71</c:v>
                </c:pt>
                <c:pt idx="8">
                  <c:v>#N/A</c:v>
                </c:pt>
                <c:pt idx="9">
                  <c:v>6.16</c:v>
                </c:pt>
              </c:numCache>
            </c:numRef>
          </c:val>
          <c:extLst>
            <c:ext xmlns:c16="http://schemas.microsoft.com/office/drawing/2014/chart" uri="{C3380CC4-5D6E-409C-BE32-E72D297353CC}">
              <c16:uniqueId val="{00000007-0804-4406-8CA9-73CBDD6A78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8.23</c:v>
                </c:pt>
                <c:pt idx="2">
                  <c:v>#N/A</c:v>
                </c:pt>
                <c:pt idx="3">
                  <c:v>4.7</c:v>
                </c:pt>
                <c:pt idx="4">
                  <c:v>#N/A</c:v>
                </c:pt>
                <c:pt idx="5">
                  <c:v>6.27</c:v>
                </c:pt>
                <c:pt idx="6">
                  <c:v>#N/A</c:v>
                </c:pt>
                <c:pt idx="7">
                  <c:v>6.95</c:v>
                </c:pt>
                <c:pt idx="8">
                  <c:v>#N/A</c:v>
                </c:pt>
                <c:pt idx="9">
                  <c:v>10.42</c:v>
                </c:pt>
              </c:numCache>
            </c:numRef>
          </c:val>
          <c:extLst>
            <c:ext xmlns:c16="http://schemas.microsoft.com/office/drawing/2014/chart" uri="{C3380CC4-5D6E-409C-BE32-E72D297353CC}">
              <c16:uniqueId val="{00000008-0804-4406-8CA9-73CBDD6A78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22.44</c:v>
                </c:pt>
                <c:pt idx="2">
                  <c:v>#N/A</c:v>
                </c:pt>
                <c:pt idx="3">
                  <c:v>22.34</c:v>
                </c:pt>
                <c:pt idx="4">
                  <c:v>#N/A</c:v>
                </c:pt>
                <c:pt idx="5">
                  <c:v>21.25</c:v>
                </c:pt>
                <c:pt idx="6">
                  <c:v>#N/A</c:v>
                </c:pt>
                <c:pt idx="7">
                  <c:v>22.04</c:v>
                </c:pt>
                <c:pt idx="8">
                  <c:v>#N/A</c:v>
                </c:pt>
                <c:pt idx="9">
                  <c:v>21.88</c:v>
                </c:pt>
              </c:numCache>
            </c:numRef>
          </c:val>
          <c:extLst>
            <c:ext xmlns:c16="http://schemas.microsoft.com/office/drawing/2014/chart" uri="{C3380CC4-5D6E-409C-BE32-E72D297353CC}">
              <c16:uniqueId val="{00000009-0804-4406-8CA9-73CBDD6A78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892</c:v>
                </c:pt>
                <c:pt idx="5">
                  <c:v>869</c:v>
                </c:pt>
                <c:pt idx="8">
                  <c:v>849</c:v>
                </c:pt>
                <c:pt idx="11">
                  <c:v>852</c:v>
                </c:pt>
                <c:pt idx="14">
                  <c:v>864</c:v>
                </c:pt>
              </c:numCache>
            </c:numRef>
          </c:val>
          <c:extLst>
            <c:ext xmlns:c16="http://schemas.microsoft.com/office/drawing/2014/chart" uri="{C3380CC4-5D6E-409C-BE32-E72D297353CC}">
              <c16:uniqueId val="{00000000-E4A8-4355-8FB2-6B3092ECDC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8-4355-8FB2-6B3092ECDC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A8-4355-8FB2-6B3092ECDC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256</c:v>
                </c:pt>
                <c:pt idx="3">
                  <c:v>264</c:v>
                </c:pt>
                <c:pt idx="6">
                  <c:v>272</c:v>
                </c:pt>
                <c:pt idx="9">
                  <c:v>265</c:v>
                </c:pt>
                <c:pt idx="12">
                  <c:v>266</c:v>
                </c:pt>
              </c:numCache>
            </c:numRef>
          </c:val>
          <c:extLst>
            <c:ext xmlns:c16="http://schemas.microsoft.com/office/drawing/2014/chart" uri="{C3380CC4-5D6E-409C-BE32-E72D297353CC}">
              <c16:uniqueId val="{00000003-E4A8-4355-8FB2-6B3092ECDC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147</c:v>
                </c:pt>
                <c:pt idx="3">
                  <c:v>164</c:v>
                </c:pt>
                <c:pt idx="6">
                  <c:v>153</c:v>
                </c:pt>
                <c:pt idx="9">
                  <c:v>148</c:v>
                </c:pt>
                <c:pt idx="12">
                  <c:v>196</c:v>
                </c:pt>
              </c:numCache>
            </c:numRef>
          </c:val>
          <c:extLst>
            <c:ext xmlns:c16="http://schemas.microsoft.com/office/drawing/2014/chart" uri="{C3380CC4-5D6E-409C-BE32-E72D297353CC}">
              <c16:uniqueId val="{00000004-E4A8-4355-8FB2-6B3092ECDC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8-4355-8FB2-6B3092ECDC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8-4355-8FB2-6B3092ECDC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470</c:v>
                </c:pt>
                <c:pt idx="3">
                  <c:v>453</c:v>
                </c:pt>
                <c:pt idx="6">
                  <c:v>504</c:v>
                </c:pt>
                <c:pt idx="9">
                  <c:v>609</c:v>
                </c:pt>
                <c:pt idx="12">
                  <c:v>636</c:v>
                </c:pt>
              </c:numCache>
            </c:numRef>
          </c:val>
          <c:extLst>
            <c:ext xmlns:c16="http://schemas.microsoft.com/office/drawing/2014/chart" uri="{C3380CC4-5D6E-409C-BE32-E72D297353CC}">
              <c16:uniqueId val="{00000007-E4A8-4355-8FB2-6B3092ECDC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c:v>
                </c:pt>
                <c:pt idx="2">
                  <c:v>#N/A</c:v>
                </c:pt>
                <c:pt idx="3">
                  <c:v>#N/A</c:v>
                </c:pt>
                <c:pt idx="4">
                  <c:v>12</c:v>
                </c:pt>
                <c:pt idx="5">
                  <c:v>#N/A</c:v>
                </c:pt>
                <c:pt idx="6">
                  <c:v>#N/A</c:v>
                </c:pt>
                <c:pt idx="7">
                  <c:v>80</c:v>
                </c:pt>
                <c:pt idx="8">
                  <c:v>#N/A</c:v>
                </c:pt>
                <c:pt idx="9">
                  <c:v>#N/A</c:v>
                </c:pt>
                <c:pt idx="10">
                  <c:v>170</c:v>
                </c:pt>
                <c:pt idx="11">
                  <c:v>#N/A</c:v>
                </c:pt>
                <c:pt idx="12">
                  <c:v>#N/A</c:v>
                </c:pt>
                <c:pt idx="13">
                  <c:v>234</c:v>
                </c:pt>
                <c:pt idx="14">
                  <c:v>#N/A</c:v>
                </c:pt>
              </c:numCache>
            </c:numRef>
          </c:val>
          <c:smooth val="0"/>
          <c:extLst>
            <c:ext xmlns:c16="http://schemas.microsoft.com/office/drawing/2014/chart" uri="{C3380CC4-5D6E-409C-BE32-E72D297353CC}">
              <c16:uniqueId val="{00000008-E4A8-4355-8FB2-6B3092ECDC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8529</c:v>
                </c:pt>
                <c:pt idx="5">
                  <c:v>8604</c:v>
                </c:pt>
                <c:pt idx="8">
                  <c:v>8692</c:v>
                </c:pt>
                <c:pt idx="11">
                  <c:v>8353</c:v>
                </c:pt>
                <c:pt idx="14">
                  <c:v>7843</c:v>
                </c:pt>
              </c:numCache>
            </c:numRef>
          </c:val>
          <c:extLst>
            <c:ext xmlns:c16="http://schemas.microsoft.com/office/drawing/2014/chart" uri="{C3380CC4-5D6E-409C-BE32-E72D297353CC}">
              <c16:uniqueId val="{00000000-6E6D-4E91-B1CE-823A2CF760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1502</c:v>
                </c:pt>
                <c:pt idx="5">
                  <c:v>2017</c:v>
                </c:pt>
                <c:pt idx="8">
                  <c:v>2406</c:v>
                </c:pt>
                <c:pt idx="11">
                  <c:v>2338</c:v>
                </c:pt>
                <c:pt idx="14">
                  <c:v>1804</c:v>
                </c:pt>
              </c:numCache>
            </c:numRef>
          </c:val>
          <c:extLst>
            <c:ext xmlns:c16="http://schemas.microsoft.com/office/drawing/2014/chart" uri="{C3380CC4-5D6E-409C-BE32-E72D297353CC}">
              <c16:uniqueId val="{00000001-6E6D-4E91-B1CE-823A2CF760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3039</c:v>
                </c:pt>
                <c:pt idx="5">
                  <c:v>3236</c:v>
                </c:pt>
                <c:pt idx="8">
                  <c:v>3860</c:v>
                </c:pt>
                <c:pt idx="11">
                  <c:v>4544</c:v>
                </c:pt>
                <c:pt idx="14">
                  <c:v>4756</c:v>
                </c:pt>
              </c:numCache>
            </c:numRef>
          </c:val>
          <c:extLst>
            <c:ext xmlns:c16="http://schemas.microsoft.com/office/drawing/2014/chart" uri="{C3380CC4-5D6E-409C-BE32-E72D297353CC}">
              <c16:uniqueId val="{00000002-6E6D-4E91-B1CE-823A2CF760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339</c:v>
                </c:pt>
                <c:pt idx="3">
                  <c:v>242</c:v>
                </c:pt>
                <c:pt idx="6">
                  <c:v>0</c:v>
                </c:pt>
                <c:pt idx="9">
                  <c:v>0</c:v>
                </c:pt>
                <c:pt idx="12">
                  <c:v>0</c:v>
                </c:pt>
              </c:numCache>
            </c:numRef>
          </c:val>
          <c:extLst>
            <c:ext xmlns:c16="http://schemas.microsoft.com/office/drawing/2014/chart" uri="{C3380CC4-5D6E-409C-BE32-E72D297353CC}">
              <c16:uniqueId val="{00000003-6E6D-4E91-B1CE-823A2CF760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6D-4E91-B1CE-823A2CF760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6D-4E91-B1CE-823A2CF760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821</c:v>
                </c:pt>
                <c:pt idx="3">
                  <c:v>832</c:v>
                </c:pt>
                <c:pt idx="6">
                  <c:v>810</c:v>
                </c:pt>
                <c:pt idx="9">
                  <c:v>811</c:v>
                </c:pt>
                <c:pt idx="12">
                  <c:v>794</c:v>
                </c:pt>
              </c:numCache>
            </c:numRef>
          </c:val>
          <c:extLst>
            <c:ext xmlns:c16="http://schemas.microsoft.com/office/drawing/2014/chart" uri="{C3380CC4-5D6E-409C-BE32-E72D297353CC}">
              <c16:uniqueId val="{00000006-6E6D-4E91-B1CE-823A2CF760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4640</c:v>
                </c:pt>
                <c:pt idx="3">
                  <c:v>4304</c:v>
                </c:pt>
                <c:pt idx="6">
                  <c:v>3965</c:v>
                </c:pt>
                <c:pt idx="9">
                  <c:v>3638</c:v>
                </c:pt>
                <c:pt idx="12">
                  <c:v>3369</c:v>
                </c:pt>
              </c:numCache>
            </c:numRef>
          </c:val>
          <c:extLst>
            <c:ext xmlns:c16="http://schemas.microsoft.com/office/drawing/2014/chart" uri="{C3380CC4-5D6E-409C-BE32-E72D297353CC}">
              <c16:uniqueId val="{00000007-6E6D-4E91-B1CE-823A2CF760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1876</c:v>
                </c:pt>
                <c:pt idx="3">
                  <c:v>2715</c:v>
                </c:pt>
                <c:pt idx="6">
                  <c:v>2555</c:v>
                </c:pt>
                <c:pt idx="9">
                  <c:v>2472</c:v>
                </c:pt>
                <c:pt idx="12">
                  <c:v>2363</c:v>
                </c:pt>
              </c:numCache>
            </c:numRef>
          </c:val>
          <c:extLst>
            <c:ext xmlns:c16="http://schemas.microsoft.com/office/drawing/2014/chart" uri="{C3380CC4-5D6E-409C-BE32-E72D297353CC}">
              <c16:uniqueId val="{00000008-6E6D-4E91-B1CE-823A2CF760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6D-4E91-B1CE-823A2CF760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7379</c:v>
                </c:pt>
                <c:pt idx="3">
                  <c:v>8376</c:v>
                </c:pt>
                <c:pt idx="6">
                  <c:v>8739</c:v>
                </c:pt>
                <c:pt idx="9">
                  <c:v>8243</c:v>
                </c:pt>
                <c:pt idx="12">
                  <c:v>7699</c:v>
                </c:pt>
              </c:numCache>
            </c:numRef>
          </c:val>
          <c:extLst>
            <c:ext xmlns:c16="http://schemas.microsoft.com/office/drawing/2014/chart" uri="{C3380CC4-5D6E-409C-BE32-E72D297353CC}">
              <c16:uniqueId val="{0000000A-6E6D-4E91-B1CE-823A2CF760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1986</c:v>
                </c:pt>
                <c:pt idx="2">
                  <c:v>#N/A</c:v>
                </c:pt>
                <c:pt idx="3">
                  <c:v>#N/A</c:v>
                </c:pt>
                <c:pt idx="4">
                  <c:v>2612</c:v>
                </c:pt>
                <c:pt idx="5">
                  <c:v>#N/A</c:v>
                </c:pt>
                <c:pt idx="6">
                  <c:v>#N/A</c:v>
                </c:pt>
                <c:pt idx="7">
                  <c:v>1111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6D-4E91-B1CE-823A2CF760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2260</c:v>
                </c:pt>
                <c:pt idx="1">
                  <c:v>2642</c:v>
                </c:pt>
                <c:pt idx="2">
                  <c:v>2899</c:v>
                </c:pt>
              </c:numCache>
            </c:numRef>
          </c:val>
          <c:extLst>
            <c:ext xmlns:c16="http://schemas.microsoft.com/office/drawing/2014/chart" uri="{C3380CC4-5D6E-409C-BE32-E72D297353CC}">
              <c16:uniqueId val="{00000000-D9A2-40D2-B80A-002B17FB2D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c:v>
                </c:pt>
                <c:pt idx="1">
                  <c:v>27</c:v>
                </c:pt>
                <c:pt idx="2">
                  <c:v>74</c:v>
                </c:pt>
              </c:numCache>
            </c:numRef>
          </c:val>
          <c:extLst>
            <c:ext xmlns:c16="http://schemas.microsoft.com/office/drawing/2014/chart" uri="{C3380CC4-5D6E-409C-BE32-E72D297353CC}">
              <c16:uniqueId val="{00000001-D9A2-40D2-B80A-002B17FB2D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519</c:v>
                </c:pt>
                <c:pt idx="1">
                  <c:v>803</c:v>
                </c:pt>
                <c:pt idx="2">
                  <c:v>635</c:v>
                </c:pt>
              </c:numCache>
            </c:numRef>
          </c:val>
          <c:extLst>
            <c:ext xmlns:c16="http://schemas.microsoft.com/office/drawing/2014/chart" uri="{C3380CC4-5D6E-409C-BE32-E72D297353CC}">
              <c16:uniqueId val="{00000002-D9A2-40D2-B80A-002B17FB2D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23,531
23,363
24.99
11,631,056
11,029,677
591,493
5,635,341
7,699,105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都市部や近隣県にアクセスしやすい立地であり、少子化の状況でも比較的人口減少が緩やかであることや、立地を生かした企業誘致等により税収は安定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している。また、懸念された原油価格・物価高騰の影響による減収も見受けられず堅調を維持しており、全国平均・県内平均を上回る財政力指数となっている。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類似団体平均と比較すると低い水準にあることから、引き続き町税等の収入確保に努める。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事業に係る採用職員数の増加等に伴う人件費や物件費の増加により、経常的経費が増加している。加えて、過去に行った大規模事業に係る地方債の元金償還も開始しており、経常収支比率は全国平均・宮城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また令和４年度に引き続き、財政状況を考慮し臨時財政対策債の借入を行わなかったため、類似団体平均も大幅に上回る状況となっている。</a:t>
          </a:r>
        </a:p>
        <a:p>
          <a:r>
            <a:rPr kumimoji="1" lang="ja-JP" altLang="en-US" sz="1100">
              <a:latin typeface="ＭＳ Ｐゴシック" panose="020B0600070205080204" pitchFamily="50" charset="-128"/>
              <a:ea typeface="ＭＳ Ｐゴシック" panose="020B0600070205080204" pitchFamily="50" charset="-128"/>
            </a:rPr>
            <a:t>今後も人件費・公債費等の経常経費は増加が見込まれるため、財政運営の硬直化に陥らないよう十分に留意し、優先度を見極め事務事業の計画的な縮小・廃止を図ることで、経常経費の削減に努める。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76518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56950"/>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0613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001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27305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3374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25718</xdr:rowOff>
    </xdr:from>
    <xdr:to>
      <xdr:col>23</xdr:col>
      <xdr:colOff>184150</xdr:colOff>
      <xdr:row>66</xdr:row>
      <xdr:rowOff>127318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93045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に続きふるさと寄附金が多額な状況となっており、返礼品送付等に係る委託料等の経費についても併せて増額していることから類似団体平均を大幅に上回っていると考えられる。またそのほかにも、白石川右岸河川敷等整備事業に係る委託料等、重点事業に係る物件費も増加している。</a:t>
          </a:r>
        </a:p>
        <a:p>
          <a:r>
            <a:rPr kumimoji="1" lang="ja-JP" altLang="en-US" sz="1100">
              <a:latin typeface="ＭＳ Ｐゴシック" panose="020B0600070205080204" pitchFamily="50" charset="-128"/>
              <a:ea typeface="ＭＳ Ｐゴシック" panose="020B0600070205080204" pitchFamily="50" charset="-128"/>
            </a:rPr>
            <a:t>物価高騰や人件費高騰の影響による需用費や委託料等の増加は続くものと見込まれ、公共施設の老朽化による修繕による物件費・維持補修費の増加も想定されることから、より一層の精査による経費の削減を図るとともに、施設の維持管理については公共施設等総合管理計画及び個別施設計画を有効に活用するなどし改善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58750</xdr:rowOff>
    </xdr:from>
    <xdr:to>
      <xdr:col>23</xdr:col>
      <xdr:colOff>133350</xdr:colOff>
      <xdr:row>83</xdr:row>
      <xdr:rowOff>91735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89100"/>
          <a:ext cx="838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33443</xdr:rowOff>
    </xdr:from>
    <xdr:to>
      <xdr:col>19</xdr:col>
      <xdr:colOff>133350</xdr:colOff>
      <xdr:row>83</xdr:row>
      <xdr:rowOff>58750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63793"/>
          <a:ext cx="8890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138764</xdr:rowOff>
    </xdr:from>
    <xdr:to>
      <xdr:col>15</xdr:col>
      <xdr:colOff>82550</xdr:colOff>
      <xdr:row>83</xdr:row>
      <xdr:rowOff>33443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6214"/>
          <a:ext cx="889000" cy="2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78057</xdr:rowOff>
    </xdr:from>
    <xdr:to>
      <xdr:col>11</xdr:col>
      <xdr:colOff>31750</xdr:colOff>
      <xdr:row>81</xdr:row>
      <xdr:rowOff>138764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5507"/>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40935</xdr:rowOff>
    </xdr:from>
    <xdr:to>
      <xdr:col>23</xdr:col>
      <xdr:colOff>184150</xdr:colOff>
      <xdr:row>83</xdr:row>
      <xdr:rowOff>142535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13012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7950</xdr:rowOff>
    </xdr:from>
    <xdr:to>
      <xdr:col>19</xdr:col>
      <xdr:colOff>184150</xdr:colOff>
      <xdr:row>83</xdr:row>
      <xdr:rowOff>109550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94327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2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154093</xdr:rowOff>
    </xdr:from>
    <xdr:to>
      <xdr:col>15</xdr:col>
      <xdr:colOff>133350</xdr:colOff>
      <xdr:row>83</xdr:row>
      <xdr:rowOff>84243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69020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87964</xdr:rowOff>
    </xdr:from>
    <xdr:to>
      <xdr:col>11</xdr:col>
      <xdr:colOff>82550</xdr:colOff>
      <xdr:row>82</xdr:row>
      <xdr:rowOff>18114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6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27257</xdr:rowOff>
    </xdr:from>
    <xdr:to>
      <xdr:col>7</xdr:col>
      <xdr:colOff>31750</xdr:colOff>
      <xdr:row>81</xdr:row>
      <xdr:rowOff>128857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139034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全国町村平均とほぼ同様であるが、類似団体比較では下回っている。</a:t>
          </a:r>
        </a:p>
        <a:p>
          <a:r>
            <a:rPr kumimoji="1" lang="ja-JP" altLang="en-US" sz="1300">
              <a:latin typeface="ＭＳ Ｐゴシック" panose="020B0600070205080204" pitchFamily="50" charset="-128"/>
              <a:ea typeface="ＭＳ Ｐゴシック" panose="020B0600070205080204" pitchFamily="50" charset="-128"/>
            </a:rPr>
            <a:t>定年退職者が重なる年代のピークが過ぎたことから、前年度と同程度の指数となっており、今後も同程度で推移するものと考えられる。</a:t>
          </a:r>
        </a:p>
        <a:p>
          <a:r>
            <a:rPr kumimoji="1" lang="ja-JP" altLang="en-US" sz="1300">
              <a:latin typeface="ＭＳ Ｐゴシック" panose="020B0600070205080204" pitchFamily="50" charset="-128"/>
              <a:ea typeface="ＭＳ Ｐゴシック" panose="020B0600070205080204" pitchFamily="50" charset="-128"/>
            </a:rPr>
            <a:t>引き続き適切な定員管理・給与水準の精査に努めていく。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98778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5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85372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85</xdr:row>
      <xdr:rowOff>58561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5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人当たりの職員数は、全国平均や県内平均は下回っているものの、類似団体平均では引き続き上回っている状況である。</a:t>
          </a:r>
        </a:p>
        <a:p>
          <a:r>
            <a:rPr kumimoji="1" lang="ja-JP" altLang="en-US" sz="1300">
              <a:latin typeface="ＭＳ Ｐゴシック" panose="020B0600070205080204" pitchFamily="50" charset="-128"/>
              <a:ea typeface="ＭＳ Ｐゴシック" panose="020B0600070205080204" pitchFamily="50" charset="-128"/>
            </a:rPr>
            <a:t>重点施策であるベビーファースト活動推進のための子ども家庭センターの新設などにより、今後も職員数は増加していくものと思われる。</a:t>
          </a: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引き続き定員適正化計画に基づき、適切な定員管理に努めていく。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62</xdr:row>
      <xdr:rowOff>4808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381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79738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0371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50437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125458</xdr:rowOff>
    </xdr:from>
    <xdr:to>
      <xdr:col>81</xdr:col>
      <xdr:colOff>95250</xdr:colOff>
      <xdr:row>62</xdr:row>
      <xdr:rowOff>55608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97535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28938</xdr:rowOff>
    </xdr:from>
    <xdr:to>
      <xdr:col>77</xdr:col>
      <xdr:colOff>95250</xdr:colOff>
      <xdr:row>61</xdr:row>
      <xdr:rowOff>130538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86014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借入した学校給食センター建設事業や令和２年度に借入した桜保育所建設事業の地方債の元金償還開始により、実質公債費比率は昨年度よりさらに上昇した。類似団体平均は下回っているものの、中学校体育館の建設事業等、数年間続いた施設の更新・大規模改修に係る借入の元金償還が開始され、新規事業に係る地方債の借入も予定していることから、今後実質公債費比率のピークが到来するのは確実である。</a:t>
          </a:r>
        </a:p>
        <a:p>
          <a:r>
            <a:rPr kumimoji="1" lang="ja-JP" altLang="en-US" sz="1300">
              <a:latin typeface="ＭＳ Ｐゴシック" panose="020B0600070205080204" pitchFamily="50" charset="-128"/>
              <a:ea typeface="ＭＳ Ｐゴシック" panose="020B0600070205080204" pitchFamily="50" charset="-128"/>
            </a:rPr>
            <a:t>基金を有効活用し、可能な限り借入額を抑制するとともに、繰上償還も行いながら、実質公債費比率上昇を緩やかにするよう努める。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146685</xdr:rowOff>
    </xdr:from>
    <xdr:to>
      <xdr:col>81</xdr:col>
      <xdr:colOff>44450</xdr:colOff>
      <xdr:row>38</xdr:row>
      <xdr:rowOff>65722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9033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146685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058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3636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37</xdr:row>
      <xdr:rowOff>20003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3214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14922</xdr:rowOff>
    </xdr:from>
    <xdr:to>
      <xdr:col>81</xdr:col>
      <xdr:colOff>95250</xdr:colOff>
      <xdr:row>38</xdr:row>
      <xdr:rowOff>116522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31449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95885</xdr:rowOff>
    </xdr:from>
    <xdr:to>
      <xdr:col>77</xdr:col>
      <xdr:colOff>95250</xdr:colOff>
      <xdr:row>38</xdr:row>
      <xdr:rowOff>26035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36212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更新・大規模修繕が続いたことにより、地方債現在高は依然として高い状況であるものの、新たな地方債の借入の抑制により償還額が借入額を大きく上回り地方債現在高が減少したこと、また基金への積立を行ったことにより充当可能基金額が増え、将来負担比率は令和４年度から引き続き「数値なし」となった。</a:t>
          </a:r>
        </a:p>
        <a:p>
          <a:r>
            <a:rPr kumimoji="1" lang="ja-JP" altLang="en-US" sz="1100">
              <a:latin typeface="ＭＳ Ｐゴシック" panose="020B0600070205080204" pitchFamily="50" charset="-128"/>
              <a:ea typeface="ＭＳ Ｐゴシック" panose="020B0600070205080204" pitchFamily="50" charset="-128"/>
            </a:rPr>
            <a:t>将来負担比率の改善については、令和３年度から多額となっているふるさと寄附金によるところが大きいが、経常的に見込める歳入ではなく、また今後も学校施設等、公共施設の大規模修繕や新規事業による地方債の借入が予定されていることから、計画的な基金運用による地方債の借入抑制や繰上償還等をおこない、将来負担の軽減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2298</xdr:rowOff>
    </xdr:from>
    <xdr:to>
      <xdr:col>72</xdr:col>
      <xdr:colOff>203200</xdr:colOff>
      <xdr:row>17</xdr:row>
      <xdr:rowOff>59267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74048"/>
          <a:ext cx="889000" cy="3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97427</xdr:rowOff>
    </xdr:from>
    <xdr:to>
      <xdr:col>68</xdr:col>
      <xdr:colOff>152400</xdr:colOff>
      <xdr:row>17</xdr:row>
      <xdr:rowOff>59267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840627"/>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122948</xdr:rowOff>
    </xdr:from>
    <xdr:to>
      <xdr:col>73</xdr:col>
      <xdr:colOff>44450</xdr:colOff>
      <xdr:row>15</xdr:row>
      <xdr:rowOff>53098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23,531
23,363
24.99
11,631,056
11,029,677
591,493
5,635,341
7,699,105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定年退職者が重なる年代のピークが過ぎ、退職者が少ないことや、会計年度任用職員に係る経費の増等により、人件費は増となっている。</a:t>
          </a:r>
        </a:p>
        <a:p>
          <a:r>
            <a:rPr kumimoji="1" lang="ja-JP" altLang="en-US" sz="1300">
              <a:latin typeface="ＭＳ Ｐゴシック" panose="020B0600070205080204" pitchFamily="50" charset="-128"/>
              <a:ea typeface="ＭＳ Ｐゴシック" panose="020B0600070205080204" pitchFamily="50" charset="-128"/>
            </a:rPr>
            <a:t>今後も重点事業に係る人員の増や、給与改定・会計年度任用職員に係る経費の増等により、さらに増加していくと考えられる。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原油価格・物価高騰の影響も受け、各種委託料が軒並み増加している状況である。また、公共施設に係る修繕等や、新規事業開始に伴う委託料の増加等により、全国平均や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物価高騰等の社会情勢に注視しながら、経費が適切であるかの精査を強化していく。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9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事業が多いことから経常収支比率は横ばいであるものの、公定価格の改定による保育施設への施設型給付費等の増や、障害福祉サービス費において、対象者やサービス利用が増えたことにより扶助費は増加となっている。</a:t>
          </a:r>
        </a:p>
        <a:p>
          <a:r>
            <a:rPr kumimoji="1" lang="ja-JP" altLang="en-US" sz="1200">
              <a:latin typeface="ＭＳ Ｐゴシック" panose="020B0600070205080204" pitchFamily="50" charset="-128"/>
              <a:ea typeface="ＭＳ Ｐゴシック" panose="020B0600070205080204" pitchFamily="50" charset="-128"/>
            </a:rPr>
            <a:t>障害福祉サービス費は増加の一途を辿っており、また少子化対策により保育施設等への給付費も増加となる可能性が高いことや、医療費助成等の単独事業分も増加が見込まれ、今後も扶助費は増加していくもの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99785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99785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34472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介護保険特別会計・後期高齢者医療特別会計への繰出金が増加している。全国平均・宮城県平均を下回っているものの、本町においてはまだ高齢化の状況が続くことから、今後も増加していくものと思わ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55</xdr:row>
      <xdr:rowOff>162378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3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下水道事業への繰出金や、仙南地域広域行政事務組合やみやぎ県南中核病院への負担金が割合の多くを占めている。</a:t>
          </a:r>
        </a:p>
        <a:p>
          <a:r>
            <a:rPr kumimoji="1" lang="ja-JP" altLang="en-US" sz="1100">
              <a:latin typeface="ＭＳ Ｐゴシック" panose="020B0600070205080204" pitchFamily="50" charset="-128"/>
              <a:ea typeface="ＭＳ Ｐゴシック" panose="020B0600070205080204" pitchFamily="50" charset="-128"/>
            </a:rPr>
            <a:t>下水道事業への繰出金も、大規模な雨水整備事業が続くため、この先約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は増加となる見込みであり、仙南地域広域行政事務組合の負担金については、施設の老朽化対策や人件費の増加等でますますの増加が見込まれる。また、みやぎ県南中核病院については、町の財政に与える影響が大きいことから、健全な病院運営を求めていくとともに、基準内繰出の割合を増やせるよう引き続き関係団体と協議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106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39</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令和元年度の学校給食センター整備事業・令和２年度の保育所建設事業等の元金償還が開始されたことにより、公債費は増となった。</a:t>
          </a:r>
        </a:p>
        <a:p>
          <a:r>
            <a:rPr kumimoji="1" lang="ja-JP" altLang="en-US" sz="1200">
              <a:latin typeface="ＭＳ Ｐゴシック" panose="020B0600070205080204" pitchFamily="50" charset="-128"/>
              <a:ea typeface="ＭＳ Ｐゴシック" panose="020B0600070205080204" pitchFamily="50" charset="-128"/>
            </a:rPr>
            <a:t>全国平均や類似団体平均は下回っているものの、今後、中学校体育館建設事業等の更新・大規模改修に係る借入の元金償還が開始されることから、さらに増加するのは確実である。</a:t>
          </a:r>
        </a:p>
        <a:p>
          <a:r>
            <a:rPr kumimoji="1" lang="ja-JP" altLang="en-US" sz="1200">
              <a:latin typeface="ＭＳ Ｐゴシック" panose="020B0600070205080204" pitchFamily="50" charset="-128"/>
              <a:ea typeface="ＭＳ Ｐゴシック" panose="020B0600070205080204" pitchFamily="50" charset="-128"/>
            </a:rPr>
            <a:t>財政運営の硬直化が懸念されるため、引き続き新規の借入を抑制しながら、減債基金を有効に活用し繰上償還を行い、公債費の抑制に努める。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40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76</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063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仙南地域広域行政事務組合及びみやぎ県南中核病院等に対する負担金や、下水道事業への補助費等の支出は引き続き伸びることが考えられることに加え、扶助費や物件費、繰出金についても減となる要素はなく、引き続き増加が予想される。</a:t>
          </a:r>
        </a:p>
        <a:p>
          <a:r>
            <a:rPr kumimoji="1" lang="ja-JP" altLang="en-US" sz="1200">
              <a:latin typeface="ＭＳ Ｐゴシック" panose="020B0600070205080204" pitchFamily="50" charset="-128"/>
              <a:ea typeface="ＭＳ Ｐゴシック" panose="020B0600070205080204" pitchFamily="50" charset="-128"/>
            </a:rPr>
            <a:t>経常的な負担が全体に占める割合が今後も高くなることが見込まれる。</a:t>
          </a:r>
        </a:p>
        <a:p>
          <a:r>
            <a:rPr kumimoji="1" lang="ja-JP" altLang="en-US" sz="1200">
              <a:latin typeface="ＭＳ Ｐゴシック" panose="020B0600070205080204" pitchFamily="50" charset="-128"/>
              <a:ea typeface="ＭＳ Ｐゴシック" panose="020B0600070205080204" pitchFamily="50" charset="-128"/>
            </a:rPr>
            <a:t>削減することが困難な経費ではあるが、引き続き精査を強化するなどし改善に努めたい。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733272"/>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966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96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80</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09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131063</xdr:rowOff>
    </xdr:from>
    <xdr:to>
      <xdr:col>82</xdr:col>
      <xdr:colOff>158750</xdr:colOff>
      <xdr:row>81</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39640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128778</xdr:rowOff>
    </xdr:from>
    <xdr:to>
      <xdr:col>69</xdr:col>
      <xdr:colOff>142875</xdr:colOff>
      <xdr:row>80</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43705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111003</xdr:rowOff>
    </xdr:from>
    <xdr:to>
      <xdr:col>29</xdr:col>
      <xdr:colOff>127000</xdr:colOff>
      <xdr:row>17</xdr:row>
      <xdr:rowOff>170567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73278"/>
          <a:ext cx="647700" cy="5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95780</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170567</xdr:rowOff>
    </xdr:from>
    <xdr:to>
      <xdr:col>26</xdr:col>
      <xdr:colOff>50800</xdr:colOff>
      <xdr:row>18</xdr:row>
      <xdr:rowOff>7733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2842"/>
          <a:ext cx="698500" cy="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7733</xdr:rowOff>
    </xdr:from>
    <xdr:to>
      <xdr:col>22</xdr:col>
      <xdr:colOff>114300</xdr:colOff>
      <xdr:row>18</xdr:row>
      <xdr:rowOff>21520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41458"/>
          <a:ext cx="698500" cy="1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5061</xdr:rowOff>
    </xdr:from>
    <xdr:to>
      <xdr:col>18</xdr:col>
      <xdr:colOff>177800</xdr:colOff>
      <xdr:row>18</xdr:row>
      <xdr:rowOff>21520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38786"/>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60203</xdr:rowOff>
    </xdr:from>
    <xdr:to>
      <xdr:col>29</xdr:col>
      <xdr:colOff>177800</xdr:colOff>
      <xdr:row>17</xdr:row>
      <xdr:rowOff>161803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2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76730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119767</xdr:rowOff>
    </xdr:from>
    <xdr:to>
      <xdr:col>26</xdr:col>
      <xdr:colOff>101600</xdr:colOff>
      <xdr:row>18</xdr:row>
      <xdr:rowOff>49917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60094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128383</xdr:rowOff>
    </xdr:from>
    <xdr:to>
      <xdr:col>22</xdr:col>
      <xdr:colOff>165100</xdr:colOff>
      <xdr:row>18</xdr:row>
      <xdr:rowOff>58533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9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68710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5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142170</xdr:rowOff>
    </xdr:from>
    <xdr:to>
      <xdr:col>19</xdr:col>
      <xdr:colOff>38100</xdr:colOff>
      <xdr:row>18</xdr:row>
      <xdr:rowOff>72320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0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82497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125711</xdr:rowOff>
    </xdr:from>
    <xdr:to>
      <xdr:col>15</xdr:col>
      <xdr:colOff>101600</xdr:colOff>
      <xdr:row>18</xdr:row>
      <xdr:rowOff>55861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66038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33236</xdr:rowOff>
    </xdr:from>
    <xdr:to>
      <xdr:col>29</xdr:col>
      <xdr:colOff>127000</xdr:colOff>
      <xdr:row>36</xdr:row>
      <xdr:rowOff>85281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86486"/>
          <a:ext cx="6477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85281</xdr:rowOff>
    </xdr:from>
    <xdr:to>
      <xdr:col>26</xdr:col>
      <xdr:colOff>50800</xdr:colOff>
      <xdr:row>36</xdr:row>
      <xdr:rowOff>156908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8531"/>
          <a:ext cx="698500" cy="7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156908</xdr:rowOff>
    </xdr:from>
    <xdr:to>
      <xdr:col>22</xdr:col>
      <xdr:colOff>114300</xdr:colOff>
      <xdr:row>37</xdr:row>
      <xdr:rowOff>40418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10158"/>
          <a:ext cx="698500" cy="5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40418</xdr:rowOff>
    </xdr:from>
    <xdr:to>
      <xdr:col>18</xdr:col>
      <xdr:colOff>177800</xdr:colOff>
      <xdr:row>37</xdr:row>
      <xdr:rowOff>66726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65118"/>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325336</xdr:rowOff>
    </xdr:from>
    <xdr:to>
      <xdr:col>29</xdr:col>
      <xdr:colOff>177800</xdr:colOff>
      <xdr:row>36</xdr:row>
      <xdr:rowOff>84036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3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297413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0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34481</xdr:rowOff>
    </xdr:from>
    <xdr:to>
      <xdr:col>26</xdr:col>
      <xdr:colOff>101600</xdr:colOff>
      <xdr:row>36</xdr:row>
      <xdr:rowOff>136081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120858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106108</xdr:rowOff>
    </xdr:from>
    <xdr:to>
      <xdr:col>22</xdr:col>
      <xdr:colOff>165100</xdr:colOff>
      <xdr:row>37</xdr:row>
      <xdr:rowOff>36258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4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161068</xdr:rowOff>
    </xdr:from>
    <xdr:to>
      <xdr:col>19</xdr:col>
      <xdr:colOff>38100</xdr:colOff>
      <xdr:row>37</xdr:row>
      <xdr:rowOff>91218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75995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0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15926</xdr:rowOff>
    </xdr:from>
    <xdr:to>
      <xdr:col>15</xdr:col>
      <xdr:colOff>101600</xdr:colOff>
      <xdr:row>37</xdr:row>
      <xdr:rowOff>117526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102303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23,531
23,363
24.99
11,631,056
11,029,677
591,493
5,635,341
7,699,105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135961</xdr:rowOff>
    </xdr:from>
    <xdr:to>
      <xdr:col>24</xdr:col>
      <xdr:colOff>63500</xdr:colOff>
      <xdr:row>37</xdr:row>
      <xdr:rowOff>37483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8161"/>
          <a:ext cx="838200" cy="7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37483</xdr:rowOff>
    </xdr:from>
    <xdr:to>
      <xdr:col>19</xdr:col>
      <xdr:colOff>177800</xdr:colOff>
      <xdr:row>37</xdr:row>
      <xdr:rowOff>72459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113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72459</xdr:rowOff>
    </xdr:from>
    <xdr:to>
      <xdr:col>15</xdr:col>
      <xdr:colOff>50800</xdr:colOff>
      <xdr:row>37</xdr:row>
      <xdr:rowOff>93245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6109"/>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93245</xdr:rowOff>
    </xdr:from>
    <xdr:to>
      <xdr:col>10</xdr:col>
      <xdr:colOff>114300</xdr:colOff>
      <xdr:row>37</xdr:row>
      <xdr:rowOff>96772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689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85161</xdr:rowOff>
    </xdr:from>
    <xdr:to>
      <xdr:col>24</xdr:col>
      <xdr:colOff>114300</xdr:colOff>
      <xdr:row>37</xdr:row>
      <xdr:rowOff>15311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108038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158133</xdr:rowOff>
    </xdr:from>
    <xdr:to>
      <xdr:col>20</xdr:col>
      <xdr:colOff>38100</xdr:colOff>
      <xdr:row>37</xdr:row>
      <xdr:rowOff>88283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79410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21659</xdr:rowOff>
    </xdr:from>
    <xdr:to>
      <xdr:col>15</xdr:col>
      <xdr:colOff>101600</xdr:colOff>
      <xdr:row>37</xdr:row>
      <xdr:rowOff>123259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114386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42445</xdr:rowOff>
    </xdr:from>
    <xdr:to>
      <xdr:col>10</xdr:col>
      <xdr:colOff>165100</xdr:colOff>
      <xdr:row>37</xdr:row>
      <xdr:rowOff>144045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135172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45972</xdr:rowOff>
    </xdr:from>
    <xdr:to>
      <xdr:col>6</xdr:col>
      <xdr:colOff>38100</xdr:colOff>
      <xdr:row>37</xdr:row>
      <xdr:rowOff>147572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164099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101693</xdr:rowOff>
    </xdr:from>
    <xdr:to>
      <xdr:col>24</xdr:col>
      <xdr:colOff>63500</xdr:colOff>
      <xdr:row>55</xdr:row>
      <xdr:rowOff>108492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31443"/>
          <a:ext cx="8382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108492</xdr:rowOff>
    </xdr:from>
    <xdr:to>
      <xdr:col>19</xdr:col>
      <xdr:colOff>177800</xdr:colOff>
      <xdr:row>55</xdr:row>
      <xdr:rowOff>130456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38242"/>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130456</xdr:rowOff>
    </xdr:from>
    <xdr:to>
      <xdr:col>15</xdr:col>
      <xdr:colOff>50800</xdr:colOff>
      <xdr:row>57</xdr:row>
      <xdr:rowOff>2860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60206"/>
          <a:ext cx="889000" cy="2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2860</xdr:rowOff>
    </xdr:from>
    <xdr:to>
      <xdr:col>10</xdr:col>
      <xdr:colOff>114300</xdr:colOff>
      <xdr:row>57</xdr:row>
      <xdr:rowOff>47794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510"/>
          <a:ext cx="889000" cy="4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50893</xdr:rowOff>
    </xdr:from>
    <xdr:to>
      <xdr:col>24</xdr:col>
      <xdr:colOff>114300</xdr:colOff>
      <xdr:row>55</xdr:row>
      <xdr:rowOff>152493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73770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3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57692</xdr:rowOff>
    </xdr:from>
    <xdr:to>
      <xdr:col>20</xdr:col>
      <xdr:colOff>38100</xdr:colOff>
      <xdr:row>55</xdr:row>
      <xdr:rowOff>159292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4369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6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79656</xdr:rowOff>
    </xdr:from>
    <xdr:to>
      <xdr:col>15</xdr:col>
      <xdr:colOff>101600</xdr:colOff>
      <xdr:row>56</xdr:row>
      <xdr:rowOff>9806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26333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8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123510</xdr:rowOff>
    </xdr:from>
    <xdr:to>
      <xdr:col>10</xdr:col>
      <xdr:colOff>165100</xdr:colOff>
      <xdr:row>57</xdr:row>
      <xdr:rowOff>53660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70187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168444</xdr:rowOff>
    </xdr:from>
    <xdr:to>
      <xdr:col>6</xdr:col>
      <xdr:colOff>38100</xdr:colOff>
      <xdr:row>57</xdr:row>
      <xdr:rowOff>98594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89721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70022</xdr:rowOff>
    </xdr:from>
    <xdr:to>
      <xdr:col>24</xdr:col>
      <xdr:colOff>63500</xdr:colOff>
      <xdr:row>77</xdr:row>
      <xdr:rowOff>156204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71672"/>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149805</xdr:rowOff>
    </xdr:from>
    <xdr:to>
      <xdr:col>19</xdr:col>
      <xdr:colOff>177800</xdr:colOff>
      <xdr:row>77</xdr:row>
      <xdr:rowOff>156204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51455"/>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149805</xdr:rowOff>
    </xdr:from>
    <xdr:to>
      <xdr:col>15</xdr:col>
      <xdr:colOff>50800</xdr:colOff>
      <xdr:row>77</xdr:row>
      <xdr:rowOff>162514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51455"/>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162514</xdr:rowOff>
    </xdr:from>
    <xdr:to>
      <xdr:col>10</xdr:col>
      <xdr:colOff>114300</xdr:colOff>
      <xdr:row>78</xdr:row>
      <xdr:rowOff>69062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416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19222</xdr:rowOff>
    </xdr:from>
    <xdr:to>
      <xdr:col>24</xdr:col>
      <xdr:colOff>114300</xdr:colOff>
      <xdr:row>77</xdr:row>
      <xdr:rowOff>120822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42099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7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105404</xdr:rowOff>
    </xdr:from>
    <xdr:to>
      <xdr:col>20</xdr:col>
      <xdr:colOff>38100</xdr:colOff>
      <xdr:row>78</xdr:row>
      <xdr:rowOff>35554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26681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99005</xdr:rowOff>
    </xdr:from>
    <xdr:to>
      <xdr:col>15</xdr:col>
      <xdr:colOff>101600</xdr:colOff>
      <xdr:row>78</xdr:row>
      <xdr:rowOff>29155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20282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9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111714</xdr:rowOff>
    </xdr:from>
    <xdr:to>
      <xdr:col>10</xdr:col>
      <xdr:colOff>165100</xdr:colOff>
      <xdr:row>78</xdr:row>
      <xdr:rowOff>41864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32991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18262</xdr:rowOff>
    </xdr:from>
    <xdr:to>
      <xdr:col>6</xdr:col>
      <xdr:colOff>38100</xdr:colOff>
      <xdr:row>78</xdr:row>
      <xdr:rowOff>119862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110989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2082</xdr:rowOff>
    </xdr:from>
    <xdr:to>
      <xdr:col>24</xdr:col>
      <xdr:colOff>63500</xdr:colOff>
      <xdr:row>97</xdr:row>
      <xdr:rowOff>96228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2732"/>
          <a:ext cx="838200" cy="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64388</xdr:rowOff>
    </xdr:from>
    <xdr:to>
      <xdr:col>19</xdr:col>
      <xdr:colOff>177800</xdr:colOff>
      <xdr:row>97</xdr:row>
      <xdr:rowOff>96228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23588"/>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64388</xdr:rowOff>
    </xdr:from>
    <xdr:to>
      <xdr:col>15</xdr:col>
      <xdr:colOff>50800</xdr:colOff>
      <xdr:row>98</xdr:row>
      <xdr:rowOff>79324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23588"/>
          <a:ext cx="889000" cy="3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79324</xdr:rowOff>
    </xdr:from>
    <xdr:to>
      <xdr:col>10</xdr:col>
      <xdr:colOff>114300</xdr:colOff>
      <xdr:row>98</xdr:row>
      <xdr:rowOff>151397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1424"/>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122732</xdr:rowOff>
    </xdr:from>
    <xdr:to>
      <xdr:col>24</xdr:col>
      <xdr:colOff>114300</xdr:colOff>
      <xdr:row>97</xdr:row>
      <xdr:rowOff>52882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101159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45428</xdr:rowOff>
    </xdr:from>
    <xdr:to>
      <xdr:col>20</xdr:col>
      <xdr:colOff>38100</xdr:colOff>
      <xdr:row>97</xdr:row>
      <xdr:rowOff>147028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138155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13588</xdr:rowOff>
    </xdr:from>
    <xdr:to>
      <xdr:col>15</xdr:col>
      <xdr:colOff>101600</xdr:colOff>
      <xdr:row>96</xdr:row>
      <xdr:rowOff>115188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106315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28524</xdr:rowOff>
    </xdr:from>
    <xdr:to>
      <xdr:col>10</xdr:col>
      <xdr:colOff>165100</xdr:colOff>
      <xdr:row>98</xdr:row>
      <xdr:rowOff>130124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100597</xdr:rowOff>
    </xdr:from>
    <xdr:to>
      <xdr:col>6</xdr:col>
      <xdr:colOff>38100</xdr:colOff>
      <xdr:row>99</xdr:row>
      <xdr:rowOff>30747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21874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49566</xdr:rowOff>
    </xdr:from>
    <xdr:to>
      <xdr:col>55</xdr:col>
      <xdr:colOff>0</xdr:colOff>
      <xdr:row>37</xdr:row>
      <xdr:rowOff>54008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3216"/>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123219</xdr:rowOff>
    </xdr:from>
    <xdr:to>
      <xdr:col>50</xdr:col>
      <xdr:colOff>114300</xdr:colOff>
      <xdr:row>37</xdr:row>
      <xdr:rowOff>54008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95419"/>
          <a:ext cx="889000" cy="10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158870</xdr:rowOff>
    </xdr:from>
    <xdr:to>
      <xdr:col>45</xdr:col>
      <xdr:colOff>177800</xdr:colOff>
      <xdr:row>36</xdr:row>
      <xdr:rowOff>123219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02370"/>
          <a:ext cx="889000" cy="9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158870</xdr:rowOff>
    </xdr:from>
    <xdr:to>
      <xdr:col>41</xdr:col>
      <xdr:colOff>50800</xdr:colOff>
      <xdr:row>38</xdr:row>
      <xdr:rowOff>105280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02370"/>
          <a:ext cx="889000" cy="13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170216</xdr:rowOff>
    </xdr:from>
    <xdr:to>
      <xdr:col>55</xdr:col>
      <xdr:colOff>50800</xdr:colOff>
      <xdr:row>37</xdr:row>
      <xdr:rowOff>100366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21643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3208</xdr:rowOff>
    </xdr:from>
    <xdr:to>
      <xdr:col>50</xdr:col>
      <xdr:colOff>165100</xdr:colOff>
      <xdr:row>37</xdr:row>
      <xdr:rowOff>104808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121335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72419</xdr:rowOff>
    </xdr:from>
    <xdr:to>
      <xdr:col>46</xdr:col>
      <xdr:colOff>38100</xdr:colOff>
      <xdr:row>37</xdr:row>
      <xdr:rowOff>2569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19096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108070</xdr:rowOff>
    </xdr:from>
    <xdr:to>
      <xdr:col>41</xdr:col>
      <xdr:colOff>101600</xdr:colOff>
      <xdr:row>31</xdr:row>
      <xdr:rowOff>38220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54747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2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54480</xdr:rowOff>
    </xdr:from>
    <xdr:to>
      <xdr:col>36</xdr:col>
      <xdr:colOff>165100</xdr:colOff>
      <xdr:row>38</xdr:row>
      <xdr:rowOff>156080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147207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151268</xdr:rowOff>
    </xdr:from>
    <xdr:to>
      <xdr:col>55</xdr:col>
      <xdr:colOff>0</xdr:colOff>
      <xdr:row>58</xdr:row>
      <xdr:rowOff>30970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23918"/>
          <a:ext cx="8382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163809</xdr:rowOff>
    </xdr:from>
    <xdr:to>
      <xdr:col>50</xdr:col>
      <xdr:colOff>114300</xdr:colOff>
      <xdr:row>57</xdr:row>
      <xdr:rowOff>151268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93559"/>
          <a:ext cx="889000" cy="3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163809</xdr:rowOff>
    </xdr:from>
    <xdr:to>
      <xdr:col>45</xdr:col>
      <xdr:colOff>177800</xdr:colOff>
      <xdr:row>56</xdr:row>
      <xdr:rowOff>3843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93559"/>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3843</xdr:rowOff>
    </xdr:from>
    <xdr:to>
      <xdr:col>41</xdr:col>
      <xdr:colOff>50800</xdr:colOff>
      <xdr:row>56</xdr:row>
      <xdr:rowOff>17156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05043"/>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151620</xdr:rowOff>
    </xdr:from>
    <xdr:to>
      <xdr:col>55</xdr:col>
      <xdr:colOff>50800</xdr:colOff>
      <xdr:row>58</xdr:row>
      <xdr:rowOff>81770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66547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100468</xdr:rowOff>
    </xdr:from>
    <xdr:to>
      <xdr:col>50</xdr:col>
      <xdr:colOff>165100</xdr:colOff>
      <xdr:row>58</xdr:row>
      <xdr:rowOff>30618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21745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113009</xdr:rowOff>
    </xdr:from>
    <xdr:to>
      <xdr:col>46</xdr:col>
      <xdr:colOff>38100</xdr:colOff>
      <xdr:row>56</xdr:row>
      <xdr:rowOff>43159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59686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1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124493</xdr:rowOff>
    </xdr:from>
    <xdr:to>
      <xdr:col>41</xdr:col>
      <xdr:colOff>101600</xdr:colOff>
      <xdr:row>56</xdr:row>
      <xdr:rowOff>54643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71170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137806</xdr:rowOff>
    </xdr:from>
    <xdr:to>
      <xdr:col>36</xdr:col>
      <xdr:colOff>165100</xdr:colOff>
      <xdr:row>56</xdr:row>
      <xdr:rowOff>67956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84483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71501</xdr:rowOff>
    </xdr:from>
    <xdr:to>
      <xdr:col>55</xdr:col>
      <xdr:colOff>0</xdr:colOff>
      <xdr:row>79</xdr:row>
      <xdr:rowOff>18008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44601"/>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71501</xdr:rowOff>
    </xdr:from>
    <xdr:to>
      <xdr:col>50</xdr:col>
      <xdr:colOff>114300</xdr:colOff>
      <xdr:row>78</xdr:row>
      <xdr:rowOff>108516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44601"/>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108516</xdr:rowOff>
    </xdr:from>
    <xdr:to>
      <xdr:col>45</xdr:col>
      <xdr:colOff>177800</xdr:colOff>
      <xdr:row>78</xdr:row>
      <xdr:rowOff>156235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1616"/>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156235</xdr:rowOff>
    </xdr:from>
    <xdr:to>
      <xdr:col>41</xdr:col>
      <xdr:colOff>50800</xdr:colOff>
      <xdr:row>79</xdr:row>
      <xdr:rowOff>38088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29335"/>
          <a:ext cx="889000" cy="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138658</xdr:rowOff>
    </xdr:from>
    <xdr:to>
      <xdr:col>55</xdr:col>
      <xdr:colOff>50800</xdr:colOff>
      <xdr:row>79</xdr:row>
      <xdr:rowOff>68808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53585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20701</xdr:rowOff>
    </xdr:from>
    <xdr:to>
      <xdr:col>50</xdr:col>
      <xdr:colOff>165100</xdr:colOff>
      <xdr:row>78</xdr:row>
      <xdr:rowOff>122301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113428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57716</xdr:rowOff>
    </xdr:from>
    <xdr:to>
      <xdr:col>46</xdr:col>
      <xdr:colOff>38100</xdr:colOff>
      <xdr:row>78</xdr:row>
      <xdr:rowOff>159316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150443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105435</xdr:rowOff>
    </xdr:from>
    <xdr:to>
      <xdr:col>41</xdr:col>
      <xdr:colOff>101600</xdr:colOff>
      <xdr:row>79</xdr:row>
      <xdr:rowOff>35585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26712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158738</xdr:rowOff>
    </xdr:from>
    <xdr:to>
      <xdr:col>36</xdr:col>
      <xdr:colOff>165100</xdr:colOff>
      <xdr:row>79</xdr:row>
      <xdr:rowOff>88888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80015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49219</xdr:rowOff>
    </xdr:from>
    <xdr:to>
      <xdr:col>55</xdr:col>
      <xdr:colOff>0</xdr:colOff>
      <xdr:row>98</xdr:row>
      <xdr:rowOff>88364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51319"/>
          <a:ext cx="8382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40520</xdr:rowOff>
    </xdr:from>
    <xdr:to>
      <xdr:col>50</xdr:col>
      <xdr:colOff>114300</xdr:colOff>
      <xdr:row>98</xdr:row>
      <xdr:rowOff>49219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328270"/>
          <a:ext cx="889000" cy="5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40520</xdr:rowOff>
    </xdr:from>
    <xdr:to>
      <xdr:col>45</xdr:col>
      <xdr:colOff>177800</xdr:colOff>
      <xdr:row>95</xdr:row>
      <xdr:rowOff>46823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28270"/>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17410</xdr:rowOff>
    </xdr:from>
    <xdr:to>
      <xdr:col>41</xdr:col>
      <xdr:colOff>50800</xdr:colOff>
      <xdr:row>95</xdr:row>
      <xdr:rowOff>46823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305160"/>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37564</xdr:rowOff>
    </xdr:from>
    <xdr:to>
      <xdr:col>55</xdr:col>
      <xdr:colOff>50800</xdr:colOff>
      <xdr:row>98</xdr:row>
      <xdr:rowOff>139164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123941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169869</xdr:rowOff>
    </xdr:from>
    <xdr:to>
      <xdr:col>50</xdr:col>
      <xdr:colOff>165100</xdr:colOff>
      <xdr:row>98</xdr:row>
      <xdr:rowOff>100019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91146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9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161170</xdr:rowOff>
    </xdr:from>
    <xdr:to>
      <xdr:col>46</xdr:col>
      <xdr:colOff>38100</xdr:colOff>
      <xdr:row>95</xdr:row>
      <xdr:rowOff>91320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107847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167473</xdr:rowOff>
    </xdr:from>
    <xdr:to>
      <xdr:col>41</xdr:col>
      <xdr:colOff>101600</xdr:colOff>
      <xdr:row>95</xdr:row>
      <xdr:rowOff>97623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114150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138060</xdr:rowOff>
    </xdr:from>
    <xdr:to>
      <xdr:col>36</xdr:col>
      <xdr:colOff>165100</xdr:colOff>
      <xdr:row>95</xdr:row>
      <xdr:rowOff>68210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2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84737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110896</xdr:rowOff>
    </xdr:from>
    <xdr:to>
      <xdr:col>85</xdr:col>
      <xdr:colOff>127000</xdr:colOff>
      <xdr:row>39</xdr:row>
      <xdr:rowOff>98520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25996"/>
          <a:ext cx="8382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110896</xdr:rowOff>
    </xdr:from>
    <xdr:to>
      <xdr:col>81</xdr:col>
      <xdr:colOff>50800</xdr:colOff>
      <xdr:row>38</xdr:row>
      <xdr:rowOff>155180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25996"/>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24257</xdr:rowOff>
    </xdr:from>
    <xdr:to>
      <xdr:col>76</xdr:col>
      <xdr:colOff>114300</xdr:colOff>
      <xdr:row>38</xdr:row>
      <xdr:rowOff>155180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39357"/>
          <a:ext cx="889000" cy="1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24257</xdr:rowOff>
    </xdr:from>
    <xdr:to>
      <xdr:col>71</xdr:col>
      <xdr:colOff>177800</xdr:colOff>
      <xdr:row>38</xdr:row>
      <xdr:rowOff>45386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3935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47720</xdr:rowOff>
    </xdr:from>
    <xdr:to>
      <xdr:col>85</xdr:col>
      <xdr:colOff>177800</xdr:colOff>
      <xdr:row>39</xdr:row>
      <xdr:rowOff>149320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60096</xdr:rowOff>
    </xdr:from>
    <xdr:to>
      <xdr:col>81</xdr:col>
      <xdr:colOff>101600</xdr:colOff>
      <xdr:row>38</xdr:row>
      <xdr:rowOff>161696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6773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104380</xdr:rowOff>
    </xdr:from>
    <xdr:to>
      <xdr:col>76</xdr:col>
      <xdr:colOff>165100</xdr:colOff>
      <xdr:row>39</xdr:row>
      <xdr:rowOff>34530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51057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144907</xdr:rowOff>
    </xdr:from>
    <xdr:to>
      <xdr:col>72</xdr:col>
      <xdr:colOff>38100</xdr:colOff>
      <xdr:row>38</xdr:row>
      <xdr:rowOff>75057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91584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26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166036</xdr:rowOff>
    </xdr:from>
    <xdr:to>
      <xdr:col>67</xdr:col>
      <xdr:colOff>101600</xdr:colOff>
      <xdr:row>38</xdr:row>
      <xdr:rowOff>96186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112713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28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352</xdr:rowOff>
    </xdr:from>
    <xdr:to>
      <xdr:col>85</xdr:col>
      <xdr:colOff>127000</xdr:colOff>
      <xdr:row>77</xdr:row>
      <xdr:rowOff>20158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02002"/>
          <a:ext cx="8382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20158</xdr:rowOff>
    </xdr:from>
    <xdr:to>
      <xdr:col>81</xdr:col>
      <xdr:colOff>50800</xdr:colOff>
      <xdr:row>77</xdr:row>
      <xdr:rowOff>93783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21808"/>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93783</xdr:rowOff>
    </xdr:from>
    <xdr:to>
      <xdr:col>76</xdr:col>
      <xdr:colOff>114300</xdr:colOff>
      <xdr:row>77</xdr:row>
      <xdr:rowOff>128025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95433"/>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118391</xdr:rowOff>
    </xdr:from>
    <xdr:to>
      <xdr:col>71</xdr:col>
      <xdr:colOff>177800</xdr:colOff>
      <xdr:row>77</xdr:row>
      <xdr:rowOff>128025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20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121002</xdr:rowOff>
    </xdr:from>
    <xdr:to>
      <xdr:col>85</xdr:col>
      <xdr:colOff>177800</xdr:colOff>
      <xdr:row>77</xdr:row>
      <xdr:rowOff>51152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99429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140808</xdr:rowOff>
    </xdr:from>
    <xdr:to>
      <xdr:col>81</xdr:col>
      <xdr:colOff>101600</xdr:colOff>
      <xdr:row>77</xdr:row>
      <xdr:rowOff>70958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62085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42983</xdr:rowOff>
    </xdr:from>
    <xdr:to>
      <xdr:col>76</xdr:col>
      <xdr:colOff>165100</xdr:colOff>
      <xdr:row>77</xdr:row>
      <xdr:rowOff>144583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77225</xdr:rowOff>
    </xdr:from>
    <xdr:to>
      <xdr:col>72</xdr:col>
      <xdr:colOff>38100</xdr:colOff>
      <xdr:row>78</xdr:row>
      <xdr:rowOff>7375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169952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67591</xdr:rowOff>
    </xdr:from>
    <xdr:to>
      <xdr:col>67</xdr:col>
      <xdr:colOff>101600</xdr:colOff>
      <xdr:row>77</xdr:row>
      <xdr:rowOff>169191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25702</xdr:rowOff>
    </xdr:from>
    <xdr:to>
      <xdr:col>85</xdr:col>
      <xdr:colOff>127000</xdr:colOff>
      <xdr:row>98</xdr:row>
      <xdr:rowOff>128316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27802"/>
          <a:ext cx="838200" cy="10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25702</xdr:rowOff>
    </xdr:from>
    <xdr:to>
      <xdr:col>81</xdr:col>
      <xdr:colOff>50800</xdr:colOff>
      <xdr:row>98</xdr:row>
      <xdr:rowOff>33420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27802"/>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33420</xdr:rowOff>
    </xdr:from>
    <xdr:to>
      <xdr:col>76</xdr:col>
      <xdr:colOff>114300</xdr:colOff>
      <xdr:row>98</xdr:row>
      <xdr:rowOff>138246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5520"/>
          <a:ext cx="889000" cy="1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109227</xdr:rowOff>
    </xdr:from>
    <xdr:to>
      <xdr:col>71</xdr:col>
      <xdr:colOff>177800</xdr:colOff>
      <xdr:row>98</xdr:row>
      <xdr:rowOff>138246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1327"/>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77516</xdr:rowOff>
    </xdr:from>
    <xdr:to>
      <xdr:col>85</xdr:col>
      <xdr:colOff>177800</xdr:colOff>
      <xdr:row>99</xdr:row>
      <xdr:rowOff>7666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163893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146352</xdr:rowOff>
    </xdr:from>
    <xdr:to>
      <xdr:col>81</xdr:col>
      <xdr:colOff>101600</xdr:colOff>
      <xdr:row>98</xdr:row>
      <xdr:rowOff>76502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93029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154070</xdr:rowOff>
    </xdr:from>
    <xdr:to>
      <xdr:col>76</xdr:col>
      <xdr:colOff>165100</xdr:colOff>
      <xdr:row>98</xdr:row>
      <xdr:rowOff>84220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75347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87446</xdr:rowOff>
    </xdr:from>
    <xdr:to>
      <xdr:col>72</xdr:col>
      <xdr:colOff>38100</xdr:colOff>
      <xdr:row>99</xdr:row>
      <xdr:rowOff>17596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8723</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8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58427</xdr:rowOff>
    </xdr:from>
    <xdr:to>
      <xdr:col>67</xdr:col>
      <xdr:colOff>101600</xdr:colOff>
      <xdr:row>98</xdr:row>
      <xdr:rowOff>160027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151154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128087</xdr:rowOff>
    </xdr:from>
    <xdr:to>
      <xdr:col>116</xdr:col>
      <xdr:colOff>63500</xdr:colOff>
      <xdr:row>30</xdr:row>
      <xdr:rowOff>156433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271587"/>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156433</xdr:rowOff>
    </xdr:from>
    <xdr:to>
      <xdr:col>111</xdr:col>
      <xdr:colOff>177800</xdr:colOff>
      <xdr:row>30</xdr:row>
      <xdr:rowOff>170790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29993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170790</xdr:rowOff>
    </xdr:from>
    <xdr:to>
      <xdr:col>107</xdr:col>
      <xdr:colOff>50800</xdr:colOff>
      <xdr:row>31</xdr:row>
      <xdr:rowOff>31984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31429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31984</xdr:rowOff>
    </xdr:from>
    <xdr:to>
      <xdr:col>102</xdr:col>
      <xdr:colOff>114300</xdr:colOff>
      <xdr:row>31</xdr:row>
      <xdr:rowOff>150582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346934"/>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77287</xdr:rowOff>
    </xdr:from>
    <xdr:to>
      <xdr:col>116</xdr:col>
      <xdr:colOff>114300</xdr:colOff>
      <xdr:row>31</xdr:row>
      <xdr:rowOff>7437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2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163664</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105633</xdr:rowOff>
    </xdr:from>
    <xdr:to>
      <xdr:col>112</xdr:col>
      <xdr:colOff>38100</xdr:colOff>
      <xdr:row>31</xdr:row>
      <xdr:rowOff>35783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2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52310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0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119990</xdr:rowOff>
    </xdr:from>
    <xdr:to>
      <xdr:col>107</xdr:col>
      <xdr:colOff>101600</xdr:colOff>
      <xdr:row>31</xdr:row>
      <xdr:rowOff>50140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2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66667</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0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152634</xdr:rowOff>
    </xdr:from>
    <xdr:to>
      <xdr:col>102</xdr:col>
      <xdr:colOff>165100</xdr:colOff>
      <xdr:row>31</xdr:row>
      <xdr:rowOff>82784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99311</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99782</xdr:rowOff>
    </xdr:from>
    <xdr:to>
      <xdr:col>98</xdr:col>
      <xdr:colOff>38100</xdr:colOff>
      <xdr:row>32</xdr:row>
      <xdr:rowOff>29932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46459</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163475</xdr:rowOff>
    </xdr:from>
    <xdr:to>
      <xdr:col>116</xdr:col>
      <xdr:colOff>63500</xdr:colOff>
      <xdr:row>57</xdr:row>
      <xdr:rowOff>163749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612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163749</xdr:rowOff>
    </xdr:from>
    <xdr:to>
      <xdr:col>111</xdr:col>
      <xdr:colOff>177800</xdr:colOff>
      <xdr:row>57</xdr:row>
      <xdr:rowOff>164298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63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163749</xdr:rowOff>
    </xdr:from>
    <xdr:to>
      <xdr:col>107</xdr:col>
      <xdr:colOff>50800</xdr:colOff>
      <xdr:row>57</xdr:row>
      <xdr:rowOff>164298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363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158079</xdr:rowOff>
    </xdr:from>
    <xdr:to>
      <xdr:col>102</xdr:col>
      <xdr:colOff>114300</xdr:colOff>
      <xdr:row>57</xdr:row>
      <xdr:rowOff>163749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3072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112675</xdr:rowOff>
    </xdr:from>
    <xdr:to>
      <xdr:col>116</xdr:col>
      <xdr:colOff>114300</xdr:colOff>
      <xdr:row>58</xdr:row>
      <xdr:rowOff>42825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135552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112949</xdr:rowOff>
    </xdr:from>
    <xdr:to>
      <xdr:col>112</xdr:col>
      <xdr:colOff>38100</xdr:colOff>
      <xdr:row>58</xdr:row>
      <xdr:rowOff>43099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59626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113498</xdr:rowOff>
    </xdr:from>
    <xdr:to>
      <xdr:col>107</xdr:col>
      <xdr:colOff>101600</xdr:colOff>
      <xdr:row>58</xdr:row>
      <xdr:rowOff>43648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60175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112949</xdr:rowOff>
    </xdr:from>
    <xdr:to>
      <xdr:col>102</xdr:col>
      <xdr:colOff>165100</xdr:colOff>
      <xdr:row>58</xdr:row>
      <xdr:rowOff>43099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59626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107279</xdr:rowOff>
    </xdr:from>
    <xdr:to>
      <xdr:col>98</xdr:col>
      <xdr:colOff>38100</xdr:colOff>
      <xdr:row>58</xdr:row>
      <xdr:rowOff>37429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53956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53936</xdr:rowOff>
    </xdr:from>
    <xdr:to>
      <xdr:col>116</xdr:col>
      <xdr:colOff>63500</xdr:colOff>
      <xdr:row>78</xdr:row>
      <xdr:rowOff>9779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84136"/>
          <a:ext cx="838200" cy="2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9779</xdr:rowOff>
    </xdr:from>
    <xdr:to>
      <xdr:col>111</xdr:col>
      <xdr:colOff>177800</xdr:colOff>
      <xdr:row>78</xdr:row>
      <xdr:rowOff>27305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8287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26219</xdr:rowOff>
    </xdr:from>
    <xdr:to>
      <xdr:col>107</xdr:col>
      <xdr:colOff>50800</xdr:colOff>
      <xdr:row>78</xdr:row>
      <xdr:rowOff>27305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993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89199</xdr:rowOff>
    </xdr:from>
    <xdr:to>
      <xdr:col>102</xdr:col>
      <xdr:colOff>114300</xdr:colOff>
      <xdr:row>78</xdr:row>
      <xdr:rowOff>26219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90849"/>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3136</xdr:rowOff>
    </xdr:from>
    <xdr:to>
      <xdr:col>116</xdr:col>
      <xdr:colOff>114300</xdr:colOff>
      <xdr:row>76</xdr:row>
      <xdr:rowOff>104736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26014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130429</xdr:rowOff>
    </xdr:from>
    <xdr:to>
      <xdr:col>112</xdr:col>
      <xdr:colOff>38100</xdr:colOff>
      <xdr:row>78</xdr:row>
      <xdr:rowOff>60579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51706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147955</xdr:rowOff>
    </xdr:from>
    <xdr:to>
      <xdr:col>107</xdr:col>
      <xdr:colOff>101600</xdr:colOff>
      <xdr:row>78</xdr:row>
      <xdr:rowOff>78105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69232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146869</xdr:rowOff>
    </xdr:from>
    <xdr:to>
      <xdr:col>102</xdr:col>
      <xdr:colOff>165100</xdr:colOff>
      <xdr:row>78</xdr:row>
      <xdr:rowOff>77019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68146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38399</xdr:rowOff>
    </xdr:from>
    <xdr:to>
      <xdr:col>98</xdr:col>
      <xdr:colOff>38100</xdr:colOff>
      <xdr:row>77</xdr:row>
      <xdr:rowOff>139999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131126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令和５年度歳出決算額は住民一人当たりに換算すると、</a:t>
          </a:r>
          <a:r>
            <a:rPr kumimoji="1" lang="en-US" altLang="ja-JP" sz="1050">
              <a:latin typeface="ＭＳ Ｐゴシック" panose="020B0600070205080204" pitchFamily="50" charset="-128"/>
              <a:ea typeface="ＭＳ Ｐゴシック" panose="020B0600070205080204" pitchFamily="50" charset="-128"/>
            </a:rPr>
            <a:t>468,730</a:t>
          </a:r>
          <a:r>
            <a:rPr kumimoji="1" lang="ja-JP" altLang="en-US" sz="1050">
              <a:latin typeface="ＭＳ Ｐゴシック" panose="020B0600070205080204" pitchFamily="50" charset="-128"/>
              <a:ea typeface="ＭＳ Ｐゴシック" panose="020B0600070205080204" pitchFamily="50" charset="-128"/>
            </a:rPr>
            <a:t>円となった。令和５年度については、パークゴルフ場の管理運営委託のほか、賑わい交流施設整備に向けた用地購入や芝生化整備工事等を行ったが、令和４年３月の地震の災害復旧事業の完了やパークゴルフ場とその関連道路・駐車場の整備及び大河原中学校校舎前屋外環境整備等の大規模事業が令和４年度に完了したことにより、昨年度と比較すると歳出は減となった。新型コロナウイルス感染症関連では、感染症法上の分類が５類に移行したことにより各種イベント関連は従来のように戻りつつあるが、住民や企業に対しての原油価格・物価高騰による影響は大きく、国庫補助金を活用し、低所得者世帯への給付金事業や水道料金減免、学校給食物価高騰分負担軽減事業、商品券支給事業等の各種事業を行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普通建設事業費は、中学校テニスコート整備工事（</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百万円）や白石川右岸河川敷等整備事業の本格化に伴う賑わい交流施設の造成等実施設計業務（</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百万円）等があるものの、パークゴルフ場整備工事の減（△</a:t>
          </a:r>
          <a:r>
            <a:rPr kumimoji="1" lang="en-US" altLang="ja-JP" sz="1050">
              <a:latin typeface="ＭＳ Ｐゴシック" panose="020B0600070205080204" pitchFamily="50" charset="-128"/>
              <a:ea typeface="ＭＳ Ｐゴシック" panose="020B0600070205080204" pitchFamily="50" charset="-128"/>
            </a:rPr>
            <a:t>139</a:t>
          </a:r>
          <a:r>
            <a:rPr kumimoji="1" lang="ja-JP" altLang="en-US" sz="1050">
              <a:latin typeface="ＭＳ Ｐゴシック" panose="020B0600070205080204" pitchFamily="50" charset="-128"/>
              <a:ea typeface="ＭＳ Ｐゴシック" panose="020B0600070205080204" pitchFamily="50" charset="-128"/>
            </a:rPr>
            <a:t>百万円）等により前年度より減少した。</a:t>
          </a:r>
        </a:p>
        <a:p>
          <a:r>
            <a:rPr kumimoji="1" lang="ja-JP" altLang="en-US" sz="1050">
              <a:latin typeface="ＭＳ Ｐゴシック" panose="020B0600070205080204" pitchFamily="50" charset="-128"/>
              <a:ea typeface="ＭＳ Ｐゴシック" panose="020B0600070205080204" pitchFamily="50" charset="-128"/>
            </a:rPr>
            <a:t>物件費は、令和３年度に引き続きふるさと寄附金が多額となったことから、その経費（返礼品調達等委託料・システム利用手数料等）により類似団体平均を大きく上回る状況となっており、またパークゴルフ場のオープンに向けた管理運営委託料や備品に係る経費（</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百万円）の皆増や、原油価格・物価高騰の影響による給食用の賄材料費の増（</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百万円）により増加となった。</a:t>
          </a:r>
        </a:p>
        <a:p>
          <a:r>
            <a:rPr kumimoji="1" lang="ja-JP" altLang="en-US" sz="1050">
              <a:latin typeface="ＭＳ Ｐゴシック" panose="020B0600070205080204" pitchFamily="50" charset="-128"/>
              <a:ea typeface="ＭＳ Ｐゴシック" panose="020B0600070205080204" pitchFamily="50" charset="-128"/>
            </a:rPr>
            <a:t>補助費等は、原油価格・物価高騰に係る中小企業・医療機関・保育所・農家等への支援金等多くの給付事業の実施や、仙南地域広域行政事務組合への負担金の増額（</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百万円）もあり、増加した。</a:t>
          </a:r>
        </a:p>
        <a:p>
          <a:r>
            <a:rPr kumimoji="1" lang="ja-JP" altLang="en-US" sz="1050">
              <a:latin typeface="ＭＳ Ｐゴシック" panose="020B0600070205080204" pitchFamily="50" charset="-128"/>
              <a:ea typeface="ＭＳ Ｐゴシック" panose="020B0600070205080204" pitchFamily="50" charset="-128"/>
            </a:rPr>
            <a:t>扶助費は、住民税非課税世帯物価高騰対策支援給付金（子ども加算含む）の皆増（</a:t>
          </a:r>
          <a:r>
            <a:rPr kumimoji="1" lang="en-US" altLang="ja-JP" sz="1050">
              <a:latin typeface="ＭＳ Ｐゴシック" panose="020B0600070205080204" pitchFamily="50" charset="-128"/>
              <a:ea typeface="ＭＳ Ｐゴシック" panose="020B0600070205080204" pitchFamily="50" charset="-128"/>
            </a:rPr>
            <a:t>+190</a:t>
          </a:r>
          <a:r>
            <a:rPr kumimoji="1" lang="ja-JP" altLang="en-US" sz="1050">
              <a:latin typeface="ＭＳ Ｐゴシック" panose="020B0600070205080204" pitchFamily="50" charset="-128"/>
              <a:ea typeface="ＭＳ Ｐゴシック" panose="020B0600070205080204" pitchFamily="50" charset="-128"/>
            </a:rPr>
            <a:t>百万円）、エネルギー・食料品等物価高騰対策支援給付金の皆増（</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百万円） の物価高騰対策支援に加え、障害福祉サービス費の増（</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百万円）、子ども医療費助成金の増（</a:t>
          </a:r>
          <a:r>
            <a:rPr kumimoji="1" lang="en-US" altLang="ja-JP" sz="1050">
              <a:latin typeface="ＭＳ Ｐゴシック" panose="020B0600070205080204" pitchFamily="50" charset="-128"/>
              <a:ea typeface="ＭＳ Ｐゴシック" panose="020B0600070205080204" pitchFamily="50" charset="-128"/>
            </a:rPr>
            <a:t>+111</a:t>
          </a:r>
          <a:r>
            <a:rPr kumimoji="1" lang="ja-JP" altLang="en-US" sz="1050">
              <a:latin typeface="ＭＳ Ｐゴシック" panose="020B0600070205080204" pitchFamily="50" charset="-128"/>
              <a:ea typeface="ＭＳ Ｐゴシック" panose="020B0600070205080204" pitchFamily="50" charset="-128"/>
            </a:rPr>
            <a:t>百万円）により増加した。</a:t>
          </a:r>
        </a:p>
        <a:p>
          <a:r>
            <a:rPr kumimoji="1" lang="ja-JP" altLang="en-US" sz="1050">
              <a:latin typeface="ＭＳ Ｐゴシック" panose="020B0600070205080204" pitchFamily="50" charset="-128"/>
              <a:ea typeface="ＭＳ Ｐゴシック" panose="020B0600070205080204" pitchFamily="50" charset="-128"/>
            </a:rPr>
            <a:t>公債費は、令和元年度の学校給食センター整備事業、令和２年度の保育所建設事業等の元金償還が開始されたことにより、</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百万円の増となった。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23,531
23,363
24.99
11,631,056
11,029,677
591,493
5,635,341
7,699,105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71882</xdr:rowOff>
    </xdr:from>
    <xdr:to>
      <xdr:col>24</xdr:col>
      <xdr:colOff>63500</xdr:colOff>
      <xdr:row>33</xdr:row>
      <xdr:rowOff>121412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973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121412</xdr:rowOff>
    </xdr:from>
    <xdr:to>
      <xdr:col>19</xdr:col>
      <xdr:colOff>177800</xdr:colOff>
      <xdr:row>34</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9262"/>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21209</xdr:rowOff>
    </xdr:from>
    <xdr:to>
      <xdr:col>15</xdr:col>
      <xdr:colOff>50800</xdr:colOff>
      <xdr:row>34</xdr:row>
      <xdr:rowOff>46355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05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168275</xdr:rowOff>
    </xdr:from>
    <xdr:to>
      <xdr:col>10</xdr:col>
      <xdr:colOff>114300</xdr:colOff>
      <xdr:row>34</xdr:row>
      <xdr:rowOff>46355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6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21082</xdr:rowOff>
    </xdr:from>
    <xdr:to>
      <xdr:col>24</xdr:col>
      <xdr:colOff>114300</xdr:colOff>
      <xdr:row>33</xdr:row>
      <xdr:rowOff>122682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43959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70612</xdr:rowOff>
    </xdr:from>
    <xdr:to>
      <xdr:col>20</xdr:col>
      <xdr:colOff>38100</xdr:colOff>
      <xdr:row>34</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17289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141859</xdr:rowOff>
    </xdr:from>
    <xdr:to>
      <xdr:col>15</xdr:col>
      <xdr:colOff>101600</xdr:colOff>
      <xdr:row>34</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88536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167005</xdr:rowOff>
    </xdr:from>
    <xdr:to>
      <xdr:col>10</xdr:col>
      <xdr:colOff>165100</xdr:colOff>
      <xdr:row>34</xdr:row>
      <xdr:rowOff>97155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113682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117475</xdr:rowOff>
    </xdr:from>
    <xdr:to>
      <xdr:col>6</xdr:col>
      <xdr:colOff>38100</xdr:colOff>
      <xdr:row>34</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64152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80111</xdr:rowOff>
    </xdr:from>
    <xdr:to>
      <xdr:col>24</xdr:col>
      <xdr:colOff>63500</xdr:colOff>
      <xdr:row>57</xdr:row>
      <xdr:rowOff>131134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2761"/>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75499</xdr:rowOff>
    </xdr:from>
    <xdr:to>
      <xdr:col>19</xdr:col>
      <xdr:colOff>177800</xdr:colOff>
      <xdr:row>57</xdr:row>
      <xdr:rowOff>80111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48149"/>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144840</xdr:rowOff>
    </xdr:from>
    <xdr:to>
      <xdr:col>15</xdr:col>
      <xdr:colOff>50800</xdr:colOff>
      <xdr:row>57</xdr:row>
      <xdr:rowOff>75499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6040"/>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144840</xdr:rowOff>
    </xdr:from>
    <xdr:to>
      <xdr:col>10</xdr:col>
      <xdr:colOff>114300</xdr:colOff>
      <xdr:row>58</xdr:row>
      <xdr:rowOff>117529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6040"/>
          <a:ext cx="889000" cy="3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80334</xdr:rowOff>
    </xdr:from>
    <xdr:to>
      <xdr:col>24</xdr:col>
      <xdr:colOff>114300</xdr:colOff>
      <xdr:row>58</xdr:row>
      <xdr:rowOff>10484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103211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29311</xdr:rowOff>
    </xdr:from>
    <xdr:to>
      <xdr:col>20</xdr:col>
      <xdr:colOff>38100</xdr:colOff>
      <xdr:row>57</xdr:row>
      <xdr:rowOff>130911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147438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7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24699</xdr:rowOff>
    </xdr:from>
    <xdr:to>
      <xdr:col>15</xdr:col>
      <xdr:colOff>101600</xdr:colOff>
      <xdr:row>57</xdr:row>
      <xdr:rowOff>126299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142826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94040</xdr:rowOff>
    </xdr:from>
    <xdr:to>
      <xdr:col>10</xdr:col>
      <xdr:colOff>165100</xdr:colOff>
      <xdr:row>57</xdr:row>
      <xdr:rowOff>24190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15317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66729</xdr:rowOff>
    </xdr:from>
    <xdr:to>
      <xdr:col>6</xdr:col>
      <xdr:colOff>38100</xdr:colOff>
      <xdr:row>58</xdr:row>
      <xdr:rowOff>168329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159456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42613</xdr:rowOff>
    </xdr:from>
    <xdr:to>
      <xdr:col>24</xdr:col>
      <xdr:colOff>63500</xdr:colOff>
      <xdr:row>77</xdr:row>
      <xdr:rowOff>117746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4263"/>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3835</xdr:rowOff>
    </xdr:from>
    <xdr:to>
      <xdr:col>19</xdr:col>
      <xdr:colOff>177800</xdr:colOff>
      <xdr:row>77</xdr:row>
      <xdr:rowOff>117746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5485"/>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3835</xdr:rowOff>
    </xdr:from>
    <xdr:to>
      <xdr:col>15</xdr:col>
      <xdr:colOff>50800</xdr:colOff>
      <xdr:row>77</xdr:row>
      <xdr:rowOff>9458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548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9458</xdr:rowOff>
    </xdr:from>
    <xdr:to>
      <xdr:col>10</xdr:col>
      <xdr:colOff>114300</xdr:colOff>
      <xdr:row>78</xdr:row>
      <xdr:rowOff>86016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1108"/>
          <a:ext cx="889000" cy="24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163263</xdr:rowOff>
    </xdr:from>
    <xdr:to>
      <xdr:col>24</xdr:col>
      <xdr:colOff>114300</xdr:colOff>
      <xdr:row>77</xdr:row>
      <xdr:rowOff>93413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141690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66946</xdr:rowOff>
    </xdr:from>
    <xdr:to>
      <xdr:col>20</xdr:col>
      <xdr:colOff>38100</xdr:colOff>
      <xdr:row>77</xdr:row>
      <xdr:rowOff>168546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159673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124485</xdr:rowOff>
    </xdr:from>
    <xdr:to>
      <xdr:col>15</xdr:col>
      <xdr:colOff>101600</xdr:colOff>
      <xdr:row>77</xdr:row>
      <xdr:rowOff>54635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130108</xdr:rowOff>
    </xdr:from>
    <xdr:to>
      <xdr:col>10</xdr:col>
      <xdr:colOff>165100</xdr:colOff>
      <xdr:row>77</xdr:row>
      <xdr:rowOff>60258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76786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35216</xdr:rowOff>
    </xdr:from>
    <xdr:to>
      <xdr:col>6</xdr:col>
      <xdr:colOff>38100</xdr:colOff>
      <xdr:row>78</xdr:row>
      <xdr:rowOff>136816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127943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49730</xdr:rowOff>
    </xdr:from>
    <xdr:to>
      <xdr:col>24</xdr:col>
      <xdr:colOff>63500</xdr:colOff>
      <xdr:row>96</xdr:row>
      <xdr:rowOff>51330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0893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50350</xdr:rowOff>
    </xdr:from>
    <xdr:to>
      <xdr:col>19</xdr:col>
      <xdr:colOff>177800</xdr:colOff>
      <xdr:row>96</xdr:row>
      <xdr:rowOff>51330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0955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50350</xdr:rowOff>
    </xdr:from>
    <xdr:to>
      <xdr:col>15</xdr:col>
      <xdr:colOff>50800</xdr:colOff>
      <xdr:row>96</xdr:row>
      <xdr:rowOff>115191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09550"/>
          <a:ext cx="8890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115191</xdr:rowOff>
    </xdr:from>
    <xdr:to>
      <xdr:col>10</xdr:col>
      <xdr:colOff>114300</xdr:colOff>
      <xdr:row>97</xdr:row>
      <xdr:rowOff>24355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74391"/>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170380</xdr:rowOff>
    </xdr:from>
    <xdr:to>
      <xdr:col>24</xdr:col>
      <xdr:colOff>114300</xdr:colOff>
      <xdr:row>96</xdr:row>
      <xdr:rowOff>100530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21807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xdr:rowOff>
    </xdr:from>
    <xdr:to>
      <xdr:col>20</xdr:col>
      <xdr:colOff>38100</xdr:colOff>
      <xdr:row>96</xdr:row>
      <xdr:rowOff>102130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118657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171000</xdr:rowOff>
    </xdr:from>
    <xdr:to>
      <xdr:col>15</xdr:col>
      <xdr:colOff>101600</xdr:colOff>
      <xdr:row>96</xdr:row>
      <xdr:rowOff>101150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117677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64391</xdr:rowOff>
    </xdr:from>
    <xdr:to>
      <xdr:col>10</xdr:col>
      <xdr:colOff>165100</xdr:colOff>
      <xdr:row>96</xdr:row>
      <xdr:rowOff>165991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145005</xdr:rowOff>
    </xdr:from>
    <xdr:to>
      <xdr:col>6</xdr:col>
      <xdr:colOff>38100</xdr:colOff>
      <xdr:row>97</xdr:row>
      <xdr:rowOff>75155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91682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93599</xdr:rowOff>
    </xdr:from>
    <xdr:to>
      <xdr:col>55</xdr:col>
      <xdr:colOff>0</xdr:colOff>
      <xdr:row>38</xdr:row>
      <xdr:rowOff>93790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869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93790</xdr:rowOff>
    </xdr:from>
    <xdr:to>
      <xdr:col>50</xdr:col>
      <xdr:colOff>114300</xdr:colOff>
      <xdr:row>38</xdr:row>
      <xdr:rowOff>94170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88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93790</xdr:rowOff>
    </xdr:from>
    <xdr:to>
      <xdr:col>45</xdr:col>
      <xdr:colOff>177800</xdr:colOff>
      <xdr:row>38</xdr:row>
      <xdr:rowOff>94170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088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93790</xdr:rowOff>
    </xdr:from>
    <xdr:to>
      <xdr:col>41</xdr:col>
      <xdr:colOff>50800</xdr:colOff>
      <xdr:row>38</xdr:row>
      <xdr:rowOff>109030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8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42799</xdr:rowOff>
    </xdr:from>
    <xdr:to>
      <xdr:col>55</xdr:col>
      <xdr:colOff>50800</xdr:colOff>
      <xdr:row>38</xdr:row>
      <xdr:rowOff>144399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2176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42990</xdr:rowOff>
    </xdr:from>
    <xdr:to>
      <xdr:col>50</xdr:col>
      <xdr:colOff>165100</xdr:colOff>
      <xdr:row>38</xdr:row>
      <xdr:rowOff>144590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161117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43370</xdr:rowOff>
    </xdr:from>
    <xdr:to>
      <xdr:col>46</xdr:col>
      <xdr:colOff>38100</xdr:colOff>
      <xdr:row>38</xdr:row>
      <xdr:rowOff>144970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161498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3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42990</xdr:rowOff>
    </xdr:from>
    <xdr:to>
      <xdr:col>41</xdr:col>
      <xdr:colOff>101600</xdr:colOff>
      <xdr:row>38</xdr:row>
      <xdr:rowOff>144590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161117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58230</xdr:rowOff>
    </xdr:from>
    <xdr:to>
      <xdr:col>36</xdr:col>
      <xdr:colOff>165100</xdr:colOff>
      <xdr:row>38</xdr:row>
      <xdr:rowOff>159830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48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127584</xdr:rowOff>
    </xdr:from>
    <xdr:to>
      <xdr:col>55</xdr:col>
      <xdr:colOff>0</xdr:colOff>
      <xdr:row>58</xdr:row>
      <xdr:rowOff>140741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1684"/>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127648</xdr:rowOff>
    </xdr:from>
    <xdr:to>
      <xdr:col>50</xdr:col>
      <xdr:colOff>114300</xdr:colOff>
      <xdr:row>58</xdr:row>
      <xdr:rowOff>140741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71748"/>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127648</xdr:rowOff>
    </xdr:from>
    <xdr:to>
      <xdr:col>45</xdr:col>
      <xdr:colOff>177800</xdr:colOff>
      <xdr:row>58</xdr:row>
      <xdr:rowOff>149568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71748"/>
          <a:ext cx="889000" cy="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139395</xdr:rowOff>
    </xdr:from>
    <xdr:to>
      <xdr:col>41</xdr:col>
      <xdr:colOff>50800</xdr:colOff>
      <xdr:row>58</xdr:row>
      <xdr:rowOff>149568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8349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76784</xdr:rowOff>
    </xdr:from>
    <xdr:to>
      <xdr:col>55</xdr:col>
      <xdr:colOff>50800</xdr:colOff>
      <xdr:row>59</xdr:row>
      <xdr:rowOff>6934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89941</xdr:rowOff>
    </xdr:from>
    <xdr:to>
      <xdr:col>50</xdr:col>
      <xdr:colOff>165100</xdr:colOff>
      <xdr:row>59</xdr:row>
      <xdr:rowOff>20091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11218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76848</xdr:rowOff>
    </xdr:from>
    <xdr:to>
      <xdr:col>46</xdr:col>
      <xdr:colOff>38100</xdr:colOff>
      <xdr:row>59</xdr:row>
      <xdr:rowOff>6998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169575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98768</xdr:rowOff>
    </xdr:from>
    <xdr:to>
      <xdr:col>41</xdr:col>
      <xdr:colOff>101600</xdr:colOff>
      <xdr:row>59</xdr:row>
      <xdr:rowOff>28918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20045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3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88595</xdr:rowOff>
    </xdr:from>
    <xdr:to>
      <xdr:col>36</xdr:col>
      <xdr:colOff>165100</xdr:colOff>
      <xdr:row>59</xdr:row>
      <xdr:rowOff>18745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9872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2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33592</xdr:rowOff>
    </xdr:from>
    <xdr:to>
      <xdr:col>55</xdr:col>
      <xdr:colOff>0</xdr:colOff>
      <xdr:row>75</xdr:row>
      <xdr:rowOff>158255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92342"/>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121107</xdr:rowOff>
    </xdr:from>
    <xdr:to>
      <xdr:col>50</xdr:col>
      <xdr:colOff>114300</xdr:colOff>
      <xdr:row>75</xdr:row>
      <xdr:rowOff>33592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465507"/>
          <a:ext cx="889000" cy="4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121107</xdr:rowOff>
    </xdr:from>
    <xdr:to>
      <xdr:col>45</xdr:col>
      <xdr:colOff>177800</xdr:colOff>
      <xdr:row>75</xdr:row>
      <xdr:rowOff>10351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465507"/>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10351</xdr:rowOff>
    </xdr:from>
    <xdr:to>
      <xdr:col>41</xdr:col>
      <xdr:colOff>50800</xdr:colOff>
      <xdr:row>77</xdr:row>
      <xdr:rowOff>125640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69101"/>
          <a:ext cx="889000" cy="45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107455</xdr:rowOff>
    </xdr:from>
    <xdr:to>
      <xdr:col>55</xdr:col>
      <xdr:colOff>50800</xdr:colOff>
      <xdr:row>76</xdr:row>
      <xdr:rowOff>37604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66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130332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154242</xdr:rowOff>
    </xdr:from>
    <xdr:to>
      <xdr:col>50</xdr:col>
      <xdr:colOff>165100</xdr:colOff>
      <xdr:row>75</xdr:row>
      <xdr:rowOff>84392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100919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70307</xdr:rowOff>
    </xdr:from>
    <xdr:to>
      <xdr:col>46</xdr:col>
      <xdr:colOff>38100</xdr:colOff>
      <xdr:row>73</xdr:row>
      <xdr:rowOff>457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4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16984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1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131001</xdr:rowOff>
    </xdr:from>
    <xdr:to>
      <xdr:col>41</xdr:col>
      <xdr:colOff>101600</xdr:colOff>
      <xdr:row>75</xdr:row>
      <xdr:rowOff>61151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77678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74840</xdr:rowOff>
    </xdr:from>
    <xdr:to>
      <xdr:col>36</xdr:col>
      <xdr:colOff>165100</xdr:colOff>
      <xdr:row>78</xdr:row>
      <xdr:rowOff>4990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21517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05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74473</xdr:rowOff>
    </xdr:from>
    <xdr:to>
      <xdr:col>55</xdr:col>
      <xdr:colOff>0</xdr:colOff>
      <xdr:row>96</xdr:row>
      <xdr:rowOff>84023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62223"/>
          <a:ext cx="838200" cy="1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118339</xdr:rowOff>
    </xdr:from>
    <xdr:to>
      <xdr:col>50</xdr:col>
      <xdr:colOff>114300</xdr:colOff>
      <xdr:row>96</xdr:row>
      <xdr:rowOff>84023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06089"/>
          <a:ext cx="889000" cy="1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118339</xdr:rowOff>
    </xdr:from>
    <xdr:to>
      <xdr:col>45</xdr:col>
      <xdr:colOff>177800</xdr:colOff>
      <xdr:row>96</xdr:row>
      <xdr:rowOff>79172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06089"/>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79172</xdr:rowOff>
    </xdr:from>
    <xdr:to>
      <xdr:col>41</xdr:col>
      <xdr:colOff>50800</xdr:colOff>
      <xdr:row>96</xdr:row>
      <xdr:rowOff>124968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38372"/>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23673</xdr:rowOff>
    </xdr:from>
    <xdr:to>
      <xdr:col>55</xdr:col>
      <xdr:colOff>50800</xdr:colOff>
      <xdr:row>95</xdr:row>
      <xdr:rowOff>125273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46550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33223</xdr:rowOff>
    </xdr:from>
    <xdr:to>
      <xdr:col>50</xdr:col>
      <xdr:colOff>165100</xdr:colOff>
      <xdr:row>96</xdr:row>
      <xdr:rowOff>134823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125950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67539</xdr:rowOff>
    </xdr:from>
    <xdr:to>
      <xdr:col>46</xdr:col>
      <xdr:colOff>38100</xdr:colOff>
      <xdr:row>95</xdr:row>
      <xdr:rowOff>169139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28372</xdr:rowOff>
    </xdr:from>
    <xdr:to>
      <xdr:col>41</xdr:col>
      <xdr:colOff>101600</xdr:colOff>
      <xdr:row>96</xdr:row>
      <xdr:rowOff>129972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121099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74168</xdr:rowOff>
    </xdr:from>
    <xdr:to>
      <xdr:col>36</xdr:col>
      <xdr:colOff>165100</xdr:colOff>
      <xdr:row>97</xdr:row>
      <xdr:rowOff>4318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166895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101447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00584"/>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87655</xdr:rowOff>
    </xdr:from>
    <xdr:to>
      <xdr:col>81</xdr:col>
      <xdr:colOff>50800</xdr:colOff>
      <xdr:row>38</xdr:row>
      <xdr:rowOff>101447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02755"/>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77445</xdr:rowOff>
    </xdr:from>
    <xdr:to>
      <xdr:col>76</xdr:col>
      <xdr:colOff>114300</xdr:colOff>
      <xdr:row>38</xdr:row>
      <xdr:rowOff>87655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9254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77445</xdr:rowOff>
    </xdr:from>
    <xdr:to>
      <xdr:col>71</xdr:col>
      <xdr:colOff>177800</xdr:colOff>
      <xdr:row>38</xdr:row>
      <xdr:rowOff>98781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2545"/>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121061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50647</xdr:rowOff>
    </xdr:from>
    <xdr:to>
      <xdr:col>81</xdr:col>
      <xdr:colOff>101600</xdr:colOff>
      <xdr:row>38</xdr:row>
      <xdr:rowOff>152247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143374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36855</xdr:rowOff>
    </xdr:from>
    <xdr:to>
      <xdr:col>76</xdr:col>
      <xdr:colOff>165100</xdr:colOff>
      <xdr:row>38</xdr:row>
      <xdr:rowOff>138455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129582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26645</xdr:rowOff>
    </xdr:from>
    <xdr:to>
      <xdr:col>72</xdr:col>
      <xdr:colOff>38100</xdr:colOff>
      <xdr:row>38</xdr:row>
      <xdr:rowOff>128245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119372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47981</xdr:rowOff>
    </xdr:from>
    <xdr:to>
      <xdr:col>67</xdr:col>
      <xdr:colOff>101600</xdr:colOff>
      <xdr:row>38</xdr:row>
      <xdr:rowOff>149581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140708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109868</xdr:rowOff>
    </xdr:from>
    <xdr:to>
      <xdr:col>85</xdr:col>
      <xdr:colOff>127000</xdr:colOff>
      <xdr:row>56</xdr:row>
      <xdr:rowOff>143404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1068"/>
          <a:ext cx="8382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132347</xdr:rowOff>
    </xdr:from>
    <xdr:to>
      <xdr:col>81</xdr:col>
      <xdr:colOff>50800</xdr:colOff>
      <xdr:row>56</xdr:row>
      <xdr:rowOff>109868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62097"/>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132347</xdr:rowOff>
    </xdr:from>
    <xdr:to>
      <xdr:col>76</xdr:col>
      <xdr:colOff>114300</xdr:colOff>
      <xdr:row>56</xdr:row>
      <xdr:rowOff>70244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2097"/>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89149</xdr:rowOff>
    </xdr:from>
    <xdr:to>
      <xdr:col>71</xdr:col>
      <xdr:colOff>177800</xdr:colOff>
      <xdr:row>56</xdr:row>
      <xdr:rowOff>70244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18899"/>
          <a:ext cx="889000" cy="1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92604</xdr:rowOff>
    </xdr:from>
    <xdr:to>
      <xdr:col>85</xdr:col>
      <xdr:colOff>177800</xdr:colOff>
      <xdr:row>57</xdr:row>
      <xdr:rowOff>22754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71031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59068</xdr:rowOff>
    </xdr:from>
    <xdr:to>
      <xdr:col>81</xdr:col>
      <xdr:colOff>101600</xdr:colOff>
      <xdr:row>56</xdr:row>
      <xdr:rowOff>160668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81547</xdr:rowOff>
    </xdr:from>
    <xdr:to>
      <xdr:col>76</xdr:col>
      <xdr:colOff>165100</xdr:colOff>
      <xdr:row>56</xdr:row>
      <xdr:rowOff>11697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19444</xdr:rowOff>
    </xdr:from>
    <xdr:to>
      <xdr:col>72</xdr:col>
      <xdr:colOff>38100</xdr:colOff>
      <xdr:row>56</xdr:row>
      <xdr:rowOff>121044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137571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38349</xdr:rowOff>
    </xdr:from>
    <xdr:to>
      <xdr:col>67</xdr:col>
      <xdr:colOff>101600</xdr:colOff>
      <xdr:row>55</xdr:row>
      <xdr:rowOff>139949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156476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4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110897</xdr:rowOff>
    </xdr:from>
    <xdr:to>
      <xdr:col>85</xdr:col>
      <xdr:colOff>127000</xdr:colOff>
      <xdr:row>79</xdr:row>
      <xdr:rowOff>98520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83997"/>
          <a:ext cx="838200" cy="1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110897</xdr:rowOff>
    </xdr:from>
    <xdr:to>
      <xdr:col>81</xdr:col>
      <xdr:colOff>50800</xdr:colOff>
      <xdr:row>78</xdr:row>
      <xdr:rowOff>155180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83997"/>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24257</xdr:rowOff>
    </xdr:from>
    <xdr:to>
      <xdr:col>76</xdr:col>
      <xdr:colOff>114300</xdr:colOff>
      <xdr:row>78</xdr:row>
      <xdr:rowOff>155180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397357"/>
          <a:ext cx="889000" cy="1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24257</xdr:rowOff>
    </xdr:from>
    <xdr:to>
      <xdr:col>71</xdr:col>
      <xdr:colOff>177800</xdr:colOff>
      <xdr:row>78</xdr:row>
      <xdr:rowOff>45386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39735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47720</xdr:rowOff>
    </xdr:from>
    <xdr:to>
      <xdr:col>85</xdr:col>
      <xdr:colOff>177800</xdr:colOff>
      <xdr:row>79</xdr:row>
      <xdr:rowOff>149320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60097</xdr:rowOff>
    </xdr:from>
    <xdr:to>
      <xdr:col>81</xdr:col>
      <xdr:colOff>101600</xdr:colOff>
      <xdr:row>78</xdr:row>
      <xdr:rowOff>161697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6774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104380</xdr:rowOff>
    </xdr:from>
    <xdr:to>
      <xdr:col>76</xdr:col>
      <xdr:colOff>165100</xdr:colOff>
      <xdr:row>79</xdr:row>
      <xdr:rowOff>34530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51057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144907</xdr:rowOff>
    </xdr:from>
    <xdr:to>
      <xdr:col>72</xdr:col>
      <xdr:colOff>38100</xdr:colOff>
      <xdr:row>78</xdr:row>
      <xdr:rowOff>75057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91584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1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166036</xdr:rowOff>
    </xdr:from>
    <xdr:to>
      <xdr:col>67</xdr:col>
      <xdr:colOff>101600</xdr:colOff>
      <xdr:row>78</xdr:row>
      <xdr:rowOff>96186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112713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4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352</xdr:rowOff>
    </xdr:from>
    <xdr:to>
      <xdr:col>85</xdr:col>
      <xdr:colOff>127000</xdr:colOff>
      <xdr:row>97</xdr:row>
      <xdr:rowOff>20158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31002"/>
          <a:ext cx="8382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20158</xdr:rowOff>
    </xdr:from>
    <xdr:to>
      <xdr:col>81</xdr:col>
      <xdr:colOff>50800</xdr:colOff>
      <xdr:row>97</xdr:row>
      <xdr:rowOff>93783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50808"/>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93783</xdr:rowOff>
    </xdr:from>
    <xdr:to>
      <xdr:col>76</xdr:col>
      <xdr:colOff>114300</xdr:colOff>
      <xdr:row>97</xdr:row>
      <xdr:rowOff>128025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24433"/>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118391</xdr:rowOff>
    </xdr:from>
    <xdr:to>
      <xdr:col>71</xdr:col>
      <xdr:colOff>177800</xdr:colOff>
      <xdr:row>97</xdr:row>
      <xdr:rowOff>128025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49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121002</xdr:rowOff>
    </xdr:from>
    <xdr:to>
      <xdr:col>85</xdr:col>
      <xdr:colOff>177800</xdr:colOff>
      <xdr:row>97</xdr:row>
      <xdr:rowOff>51152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99429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140808</xdr:rowOff>
    </xdr:from>
    <xdr:to>
      <xdr:col>81</xdr:col>
      <xdr:colOff>101600</xdr:colOff>
      <xdr:row>97</xdr:row>
      <xdr:rowOff>70958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62085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42983</xdr:rowOff>
    </xdr:from>
    <xdr:to>
      <xdr:col>76</xdr:col>
      <xdr:colOff>165100</xdr:colOff>
      <xdr:row>97</xdr:row>
      <xdr:rowOff>144583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135710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77225</xdr:rowOff>
    </xdr:from>
    <xdr:to>
      <xdr:col>72</xdr:col>
      <xdr:colOff>38100</xdr:colOff>
      <xdr:row>98</xdr:row>
      <xdr:rowOff>7375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169952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67591</xdr:rowOff>
    </xdr:from>
    <xdr:to>
      <xdr:col>67</xdr:col>
      <xdr:colOff>101600</xdr:colOff>
      <xdr:row>97</xdr:row>
      <xdr:rowOff>169191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160318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総務費においては、選挙費の減（△</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 　</a:t>
          </a:r>
          <a:r>
            <a:rPr kumimoji="1" lang="en-US" altLang="ja-JP" sz="1050">
              <a:latin typeface="ＭＳ Ｐゴシック" panose="020B0600070205080204" pitchFamily="50" charset="-128"/>
              <a:ea typeface="ＭＳ Ｐゴシック" panose="020B0600070205080204" pitchFamily="50" charset="-128"/>
            </a:rPr>
            <a:t>R4</a:t>
          </a:r>
          <a:r>
            <a:rPr kumimoji="1" lang="ja-JP" altLang="en-US" sz="1050">
              <a:latin typeface="ＭＳ Ｐゴシック" panose="020B0600070205080204" pitchFamily="50" charset="-128"/>
              <a:ea typeface="ＭＳ Ｐゴシック" panose="020B0600070205080204" pitchFamily="50" charset="-128"/>
            </a:rPr>
            <a:t>：参議院選、</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県議選）、財政調整基金及び公共施設等整備基金への積立金の減（財政調整基金△</a:t>
          </a:r>
          <a:r>
            <a:rPr kumimoji="1" lang="en-US" altLang="ja-JP" sz="1050">
              <a:latin typeface="ＭＳ Ｐゴシック" panose="020B0600070205080204" pitchFamily="50" charset="-128"/>
              <a:ea typeface="ＭＳ Ｐゴシック" panose="020B0600070205080204" pitchFamily="50" charset="-128"/>
            </a:rPr>
            <a:t>125</a:t>
          </a:r>
          <a:r>
            <a:rPr kumimoji="1" lang="ja-JP" altLang="en-US" sz="1050">
              <a:latin typeface="ＭＳ Ｐゴシック" panose="020B0600070205080204" pitchFamily="50" charset="-128"/>
              <a:ea typeface="ＭＳ Ｐゴシック" panose="020B0600070205080204" pitchFamily="50" charset="-128"/>
            </a:rPr>
            <a:t>百万円　公共施設等整備基金△</a:t>
          </a:r>
          <a:r>
            <a:rPr kumimoji="1" lang="en-US" altLang="ja-JP" sz="1050">
              <a:latin typeface="ＭＳ Ｐゴシック" panose="020B0600070205080204" pitchFamily="50" charset="-128"/>
              <a:ea typeface="ＭＳ Ｐゴシック" panose="020B0600070205080204" pitchFamily="50" charset="-128"/>
            </a:rPr>
            <a:t>350</a:t>
          </a:r>
          <a:r>
            <a:rPr kumimoji="1" lang="ja-JP" altLang="en-US" sz="1050">
              <a:latin typeface="ＭＳ Ｐゴシック" panose="020B0600070205080204" pitchFamily="50" charset="-128"/>
              <a:ea typeface="ＭＳ Ｐゴシック" panose="020B0600070205080204" pitchFamily="50" charset="-128"/>
            </a:rPr>
            <a:t>百万円）等による減となった。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民生費においては、住民税非課税世帯物価高騰対策支援給付金の皆増（</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百万円）、エネルギー・食料品等物価高騰対策支援給付金の皆増（</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百万円）、新型コロナウイルス感染症による受診控えが緩和されたことによる子ども医療費助成金の増（</a:t>
          </a:r>
          <a:r>
            <a:rPr kumimoji="1" lang="en-US" altLang="ja-JP" sz="1050">
              <a:latin typeface="ＭＳ Ｐゴシック" panose="020B0600070205080204" pitchFamily="50" charset="-128"/>
              <a:ea typeface="ＭＳ Ｐゴシック" panose="020B0600070205080204" pitchFamily="50" charset="-128"/>
            </a:rPr>
            <a:t>+111</a:t>
          </a:r>
          <a:r>
            <a:rPr kumimoji="1" lang="ja-JP" altLang="en-US" sz="1050">
              <a:latin typeface="ＭＳ Ｐゴシック" panose="020B0600070205080204" pitchFamily="50" charset="-128"/>
              <a:ea typeface="ＭＳ Ｐゴシック" panose="020B0600070205080204" pitchFamily="50" charset="-128"/>
            </a:rPr>
            <a:t>百万円）等により増となった。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農林水産業費においては、ため池転落防止柵設置工事（</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百万円）、町内樋門改修工事（</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百万円）の建設事業や、防災重点農業用ため池浚渫工事（</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百万円）の皆増等により増となった。</a:t>
          </a:r>
        </a:p>
        <a:p>
          <a:r>
            <a:rPr kumimoji="1" lang="ja-JP" altLang="en-US" sz="1050">
              <a:latin typeface="ＭＳ Ｐゴシック" panose="020B0600070205080204" pitchFamily="50" charset="-128"/>
              <a:ea typeface="ＭＳ Ｐゴシック" panose="020B0600070205080204" pitchFamily="50" charset="-128"/>
            </a:rPr>
            <a:t>商工費においては、令和４年度に実施した新型コロナウイルス感染症に係る中小企業等への支援金（△</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百万円）、原油価格・物価高騰に係る中小企業者等への支援金（△</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百万円）、燃料の高騰に係る運送業者への支援金（△</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百万円）等、各種物価高騰対策支援事業の皆減による減となった。</a:t>
          </a:r>
        </a:p>
        <a:p>
          <a:r>
            <a:rPr kumimoji="1" lang="ja-JP" altLang="en-US" sz="1050">
              <a:latin typeface="ＭＳ Ｐゴシック" panose="020B0600070205080204" pitchFamily="50" charset="-128"/>
              <a:ea typeface="ＭＳ Ｐゴシック" panose="020B0600070205080204" pitchFamily="50" charset="-128"/>
            </a:rPr>
            <a:t>土木費においては、上谷川原線道路改良工事等の工事完了に伴う減はあったものの、役場庁舎北側用地取得に係る土地開発基金への積立の皆増（</a:t>
          </a:r>
          <a:r>
            <a:rPr kumimoji="1" lang="en-US" altLang="ja-JP" sz="1050">
              <a:latin typeface="ＭＳ Ｐゴシック" panose="020B0600070205080204" pitchFamily="50" charset="-128"/>
              <a:ea typeface="ＭＳ Ｐゴシック" panose="020B0600070205080204" pitchFamily="50" charset="-128"/>
            </a:rPr>
            <a:t>+350</a:t>
          </a:r>
          <a:r>
            <a:rPr kumimoji="1" lang="ja-JP" altLang="en-US" sz="1050">
              <a:latin typeface="ＭＳ Ｐゴシック" panose="020B0600070205080204" pitchFamily="50" charset="-128"/>
              <a:ea typeface="ＭＳ Ｐゴシック" panose="020B0600070205080204" pitchFamily="50" charset="-128"/>
            </a:rPr>
            <a:t>百万円）や、白石川右岸河川敷等整備事業の本格化に伴う賑わい交流施設の造成等実施設計業務（</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百万円）、高水敷芝生化整備工事（</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百万円）、仮設用水路設置工事（</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百万円）、施設整備用地費（</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百万円）等の大規模事業の工事費用等による増となった。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教育費においては、大河原中学校の校舎屋外環境整備工事（</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百万円）やソフトボールバックネット更新工事（</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百万円）等の建設事業はあったものの、白石川右岸河川敷等整備事業に係るパークゴルフ場整備工事（△</a:t>
          </a:r>
          <a:r>
            <a:rPr kumimoji="1" lang="en-US" altLang="ja-JP" sz="1050">
              <a:latin typeface="ＭＳ Ｐゴシック" panose="020B0600070205080204" pitchFamily="50" charset="-128"/>
              <a:ea typeface="ＭＳ Ｐゴシック" panose="020B0600070205080204" pitchFamily="50" charset="-128"/>
            </a:rPr>
            <a:t>139</a:t>
          </a:r>
          <a:r>
            <a:rPr kumimoji="1" lang="ja-JP" altLang="en-US" sz="1050">
              <a:latin typeface="ＭＳ Ｐゴシック" panose="020B0600070205080204" pitchFamily="50" charset="-128"/>
              <a:ea typeface="ＭＳ Ｐゴシック" panose="020B0600070205080204" pitchFamily="50" charset="-128"/>
            </a:rPr>
            <a:t>百万円）や、大河原中学校校舎前屋外環境整備工事（△</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百万円）等の完了やスポーツ振興基金の積立の減少（△</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百万円）により減となった。</a:t>
          </a:r>
        </a:p>
        <a:p>
          <a:r>
            <a:rPr kumimoji="1" lang="ja-JP" altLang="en-US" sz="1050">
              <a:latin typeface="ＭＳ Ｐゴシック" panose="020B0600070205080204" pitchFamily="50" charset="-128"/>
              <a:ea typeface="ＭＳ Ｐゴシック" panose="020B0600070205080204" pitchFamily="50" charset="-128"/>
            </a:rPr>
            <a:t>災害復旧費においては、令和４年３月に発生した地震に係る復旧工事の完了による減となった。（道路△</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百万円・農業施設△</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百万円、公立学校△</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百万円等）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財政調整基金については、町税や地方交付税・各種交付金の増や、令和３年度から続いているふるさと寄附金が多額となったことにより、取り崩しを行わなかったため年度末残高は</a:t>
          </a:r>
          <a:r>
            <a:rPr kumimoji="1" lang="en-US" altLang="ja-JP" sz="1200">
              <a:latin typeface="ＭＳ ゴシック" pitchFamily="49" charset="-128"/>
              <a:ea typeface="ＭＳ ゴシック" pitchFamily="49" charset="-128"/>
            </a:rPr>
            <a:t>257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2,899</a:t>
          </a:r>
          <a:r>
            <a:rPr kumimoji="1" lang="ja-JP" altLang="en-US" sz="1200">
              <a:latin typeface="ＭＳ ゴシック" pitchFamily="49" charset="-128"/>
              <a:ea typeface="ＭＳ ゴシック" pitchFamily="49" charset="-128"/>
            </a:rPr>
            <a:t>百万円となった。また、これにより実質単年度収支が前年度より増加となった。</a:t>
          </a:r>
        </a:p>
        <a:p>
          <a:r>
            <a:rPr kumimoji="1" lang="ja-JP" altLang="en-US" sz="1200">
              <a:latin typeface="ＭＳ ゴシック" pitchFamily="49" charset="-128"/>
              <a:ea typeface="ＭＳ ゴシック" pitchFamily="49" charset="-128"/>
            </a:rPr>
            <a:t>ふるさと寄附金は安定財源ではないため、引き続き歳出削減を図ることで、基金に頼りすぎない持続可能な財政運営となるよう努めていきたい。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全ての会計に実質赤字額、資金不足額は生じていない。この状態を維持し、引き続き健全な財政運営を行えるよう、財源の確保に努め、適切な財政運営を図っていく。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令和元年度の学校給食センター整備事業・令和２年度の保育所建設事業の元金償還開始により元利償還金が増加したことが分子の増に大きく影響している。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満期一括償還を行っていない。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施設の更新・大規模修繕が続いたことにより、地方債現在高は依然として高い状況であるものの、令和５年度は地方債の借入を要する事業の減少により、償還額が借入額を大きく上回り地方債現在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町税や地方交付税・各種交付金の増やふるさと寄附金が多額な状況となり、財政調整基金からの繰入を行わなかったこと及び基金積立を行ったことにより、充当可能基金が増加したため分子が減少したものと考えられ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堅調な伸びや地方交付税・各種交付金の増額、ふるさと寄附金が多額となったこと等により、財政調整基金の取り崩しをしなかった。また、年度途中の財政状況を勘案し、減債基金へと積立を行ったことにより、前年度末と比較し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余剰が生じていることから、財政調整基金の取り崩しをせず、減債基金に積立を行ったことにより基金残高は増加している。要因としては、ふるさと寄附金によるところが大きく、過去最大の基金総額となっている。財政調整基金については、引き続き想定される物価高騰や公共施設の老朽化対策、また本格化している白石川右岸河川敷等整備事業等の財政需要への対応や災害等の緊急時に迅速な対応ができるよう、適切な残高を確保していく。また、特定目的基金においては、設置条例に基づいた活用に努めるとともに、時代や財政事情に沿った運用へ最適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公共施設等の更新、改修及び除却に充てることを目的とする。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　　スポーツの普及及び振興を図るために要する経費に充てることを目的とする。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　　地域における福祉活動の促進、快適な生活環境の形成等、高齢化社会に対応した施策に充てることを目的とする。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森林環境譲与税のために設置。森林の整備及びその促進に関する施策に要する経費に充てることを目的とする。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青少年の健全育成及び教育の振興に寄与する事業に充てることを目的とする。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大河原中学校校舎裏屋外環境整備工事費へ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百万円、舗装補修工事費へ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百万円等、各施設整備に充当するため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森林環境譲与税の交付により、４百万円の積立を行ったことから残高が増加した。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長寿社会対策基金・スポーツ振興基金・教育振興慈愛基金については、それぞれ目的に沿った事業に充当したことにより減となっている。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公共施設等整備基金については、今後も小学校の大規模修繕や、集会所の更新（集約化）への充当を予定している。公共施設等総合管理計画や個別施設計画を活用しながら、計画的な積立と活用を図る。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他の基金については、基金の目的に応じた活用をするとともに、ポストコロナを契機に変化している行政需要に対応できるよう運用方法等を最適化していく。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町税や地方交付税・各種交付金の増、ふるさと寄附金が多額となったこと等により取り崩しをせず、決算積立で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百万円、利子積立７百万円を行ったことで残高は増加している。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年度のみやぎ県南中核病院開設以降、基金残高は減少傾向となり、また東日本大震災や令和元年度台風第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号等、災害対応でも基金を多く取り崩し対応してきた。令和３年度以降、ふるさと寄附金が多額となり、歳入の余剰分を財政調整基金へ積み立てていることから増加している。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社会情勢や経済状況に応じて迅速な対応が求められる際の、財源調整機能を有する基金であることから、計画的な基金の活用が求められる。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以降、ふるさと寄附金が多額となっていることにより増加しているものの、ふるさと寄附金は経常的に見込める歳入ではないことから、増額分を今後予定している重点事業を中心に有効に活用しながら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億円は最低限と考え、災害発生時も余裕を持った対応が可能となる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億円を一応の基準とし残高の確保に努めていく。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令和５年度では、普通交付税の再算定にて措置された臨時財政対策債償還基金費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百万円及び年度途中での歳入の余剰分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百万円の基金積立を行ったことにより増額となった。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近年施設の更新及び大規模改修が続いたことにより公債費が増大しており、金利も上昇傾向であることから、今後は減債基金への積立・取り崩しを行い繰上（一括）償還等を行っていく。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社会情勢や財政状況を踏まえながら、有効に活用し財政負担の軽減を図っていければと考えている。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11631056</v>
      </c>
      <c r="BO4" s="371"/>
      <c r="BP4" s="371"/>
      <c r="BQ4" s="371"/>
      <c r="BR4" s="371"/>
      <c r="BS4" s="371"/>
      <c r="BT4" s="371"/>
      <c r="BU4" s="372"/>
      <c r="BV4" s="370">
        <v>11474082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11029677</v>
      </c>
      <c r="BO5" s="408"/>
      <c r="BP5" s="408"/>
      <c r="BQ5" s="408"/>
      <c r="BR5" s="408"/>
      <c r="BS5" s="408"/>
      <c r="BT5" s="408"/>
      <c r="BU5" s="409"/>
      <c r="BV5" s="407">
        <v>11079025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99.9</v>
      </c>
      <c r="CU5" s="405"/>
      <c r="CV5" s="405"/>
      <c r="CW5" s="405"/>
      <c r="CX5" s="405"/>
      <c r="CY5" s="405"/>
      <c r="CZ5" s="405"/>
      <c r="DA5" s="406"/>
      <c r="DB5" s="404">
        <v>96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601379</v>
      </c>
      <c r="BO6" s="408"/>
      <c r="BP6" s="408"/>
      <c r="BQ6" s="408"/>
      <c r="BR6" s="408"/>
      <c r="BS6" s="408"/>
      <c r="BT6" s="408"/>
      <c r="BU6" s="409"/>
      <c r="BV6" s="407">
        <v>395057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99.9</v>
      </c>
      <c r="CU6" s="445"/>
      <c r="CV6" s="445"/>
      <c r="CW6" s="445"/>
      <c r="CX6" s="445"/>
      <c r="CY6" s="445"/>
      <c r="CZ6" s="445"/>
      <c r="DA6" s="446"/>
      <c r="DB6" s="444">
        <v>96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9886</v>
      </c>
      <c r="BO7" s="408"/>
      <c r="BP7" s="408"/>
      <c r="BQ7" s="408"/>
      <c r="BR7" s="408"/>
      <c r="BS7" s="408"/>
      <c r="BT7" s="408"/>
      <c r="BU7" s="409"/>
      <c r="BV7" s="407">
        <v>4164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5635341</v>
      </c>
      <c r="CU7" s="408"/>
      <c r="CV7" s="408"/>
      <c r="CW7" s="408"/>
      <c r="CX7" s="408"/>
      <c r="CY7" s="408"/>
      <c r="CZ7" s="408"/>
      <c r="DA7" s="409"/>
      <c r="DB7" s="407">
        <v>5528513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591493</v>
      </c>
      <c r="BO8" s="408"/>
      <c r="BP8" s="408"/>
      <c r="BQ8" s="408"/>
      <c r="BR8" s="408"/>
      <c r="BS8" s="408"/>
      <c r="BT8" s="408"/>
      <c r="BU8" s="409"/>
      <c r="BV8" s="407">
        <v>390893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23571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200600</v>
      </c>
      <c r="BO9" s="408"/>
      <c r="BP9" s="408"/>
      <c r="BQ9" s="408"/>
      <c r="BR9" s="408"/>
      <c r="BS9" s="408"/>
      <c r="BT9" s="408"/>
      <c r="BU9" s="409"/>
      <c r="BV9" s="407">
        <v>36791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6.9</v>
      </c>
      <c r="CU9" s="405"/>
      <c r="CV9" s="405"/>
      <c r="CW9" s="405"/>
      <c r="CX9" s="405"/>
      <c r="CY9" s="405"/>
      <c r="CZ9" s="405"/>
      <c r="DA9" s="406"/>
      <c r="DB9" s="404">
        <v>6.9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23798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6878</v>
      </c>
      <c r="BO10" s="408"/>
      <c r="BP10" s="408"/>
      <c r="BQ10" s="408"/>
      <c r="BR10" s="408"/>
      <c r="BS10" s="408"/>
      <c r="BT10" s="408"/>
      <c r="BU10" s="409"/>
      <c r="BV10" s="407">
        <v>132097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23531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23363</v>
      </c>
      <c r="S13" s="492"/>
      <c r="T13" s="492"/>
      <c r="U13" s="492"/>
      <c r="V13" s="493"/>
      <c r="W13" s="423" t="s">
        <v>131</v>
      </c>
      <c r="X13" s="424"/>
      <c r="Y13" s="424"/>
      <c r="Z13" s="424"/>
      <c r="AA13" s="424"/>
      <c r="AB13" s="414"/>
      <c r="AC13" s="458">
        <v>294</v>
      </c>
      <c r="AD13" s="459"/>
      <c r="AE13" s="459"/>
      <c r="AF13" s="459"/>
      <c r="AG13" s="501"/>
      <c r="AH13" s="458">
        <v>292</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207478</v>
      </c>
      <c r="BO13" s="408"/>
      <c r="BP13" s="408"/>
      <c r="BQ13" s="408"/>
      <c r="BR13" s="408"/>
      <c r="BS13" s="408"/>
      <c r="BT13" s="408"/>
      <c r="BU13" s="409"/>
      <c r="BV13" s="407">
        <v>168888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3.3</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23578</v>
      </c>
      <c r="S14" s="492"/>
      <c r="T14" s="492"/>
      <c r="U14" s="492"/>
      <c r="V14" s="493"/>
      <c r="W14" s="397"/>
      <c r="X14" s="398"/>
      <c r="Y14" s="398"/>
      <c r="Z14" s="398"/>
      <c r="AA14" s="398"/>
      <c r="AB14" s="387"/>
      <c r="AC14" s="494">
        <v>2.7</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23431</v>
      </c>
      <c r="S15" s="492"/>
      <c r="T15" s="492"/>
      <c r="U15" s="492"/>
      <c r="V15" s="493"/>
      <c r="W15" s="423" t="s">
        <v>137</v>
      </c>
      <c r="X15" s="424"/>
      <c r="Y15" s="424"/>
      <c r="Z15" s="424"/>
      <c r="AA15" s="424"/>
      <c r="AB15" s="414"/>
      <c r="AC15" s="458">
        <v>3509</v>
      </c>
      <c r="AD15" s="459"/>
      <c r="AE15" s="459"/>
      <c r="AF15" s="459"/>
      <c r="AG15" s="501"/>
      <c r="AH15" s="458">
        <v>3626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2924455</v>
      </c>
      <c r="BO15" s="371"/>
      <c r="BP15" s="371"/>
      <c r="BQ15" s="371"/>
      <c r="BR15" s="371"/>
      <c r="BS15" s="371"/>
      <c r="BT15" s="371"/>
      <c r="BU15" s="372"/>
      <c r="BV15" s="370">
        <v>2836148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32.700000000000003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4837540</v>
      </c>
      <c r="BO16" s="408"/>
      <c r="BP16" s="408"/>
      <c r="BQ16" s="408"/>
      <c r="BR16" s="408"/>
      <c r="BS16" s="408"/>
      <c r="BT16" s="408"/>
      <c r="BU16" s="409"/>
      <c r="BV16" s="407">
        <v>4686088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7191</v>
      </c>
      <c r="AD17" s="459"/>
      <c r="AE17" s="459"/>
      <c r="AF17" s="459"/>
      <c r="AG17" s="501"/>
      <c r="AH17" s="458">
        <v>7158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3672619</v>
      </c>
      <c r="BO17" s="408"/>
      <c r="BP17" s="408"/>
      <c r="BQ17" s="408"/>
      <c r="BR17" s="408"/>
      <c r="BS17" s="408"/>
      <c r="BT17" s="408"/>
      <c r="BU17" s="409"/>
      <c r="BV17" s="407">
        <v>3569248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24.99</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5636638</v>
      </c>
      <c r="BO18" s="408"/>
      <c r="BP18" s="408"/>
      <c r="BQ18" s="408"/>
      <c r="BR18" s="408"/>
      <c r="BS18" s="408"/>
      <c r="BT18" s="408"/>
      <c r="BU18" s="409"/>
      <c r="BV18" s="407">
        <v>5285280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9207366</v>
      </c>
      <c r="BO19" s="408"/>
      <c r="BP19" s="408"/>
      <c r="BQ19" s="408"/>
      <c r="BR19" s="408"/>
      <c r="BS19" s="408"/>
      <c r="BT19" s="408"/>
      <c r="BU19" s="409"/>
      <c r="BV19" s="407">
        <v>8707893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9524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7699105</v>
      </c>
      <c r="BO22" s="371"/>
      <c r="BP22" s="371"/>
      <c r="BQ22" s="371"/>
      <c r="BR22" s="371"/>
      <c r="BS22" s="371"/>
      <c r="BT22" s="371"/>
      <c r="BU22" s="372"/>
      <c r="BV22" s="370">
        <v>8242879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4005371</v>
      </c>
      <c r="BO23" s="408"/>
      <c r="BP23" s="408"/>
      <c r="BQ23" s="408"/>
      <c r="BR23" s="408"/>
      <c r="BS23" s="408"/>
      <c r="BT23" s="408"/>
      <c r="BU23" s="409"/>
      <c r="BV23" s="407">
        <v>4297038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8420</v>
      </c>
      <c r="R24" s="459"/>
      <c r="S24" s="459"/>
      <c r="T24" s="459"/>
      <c r="U24" s="459"/>
      <c r="V24" s="501"/>
      <c r="W24" s="553"/>
      <c r="X24" s="554"/>
      <c r="Y24" s="555"/>
      <c r="Z24" s="457" t="s">
        <v>162</v>
      </c>
      <c r="AA24" s="437"/>
      <c r="AB24" s="437"/>
      <c r="AC24" s="437"/>
      <c r="AD24" s="437"/>
      <c r="AE24" s="437"/>
      <c r="AF24" s="437"/>
      <c r="AG24" s="438"/>
      <c r="AH24" s="458">
        <v>186</v>
      </c>
      <c r="AI24" s="459"/>
      <c r="AJ24" s="459"/>
      <c r="AK24" s="459"/>
      <c r="AL24" s="501"/>
      <c r="AM24" s="458">
        <v>519312</v>
      </c>
      <c r="AN24" s="459"/>
      <c r="AO24" s="459"/>
      <c r="AP24" s="459"/>
      <c r="AQ24" s="459"/>
      <c r="AR24" s="501"/>
      <c r="AS24" s="458">
        <v>2792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4783821</v>
      </c>
      <c r="BO24" s="408"/>
      <c r="BP24" s="408"/>
      <c r="BQ24" s="408"/>
      <c r="BR24" s="408"/>
      <c r="BS24" s="408"/>
      <c r="BT24" s="408"/>
      <c r="BU24" s="409"/>
      <c r="BV24" s="407">
        <v>5001612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2188046</v>
      </c>
      <c r="BO25" s="371"/>
      <c r="BP25" s="371"/>
      <c r="BQ25" s="371"/>
      <c r="BR25" s="371"/>
      <c r="BS25" s="371"/>
      <c r="BT25" s="371"/>
      <c r="BU25" s="372"/>
      <c r="BV25" s="370">
        <v>1839140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20576</v>
      </c>
      <c r="AN26" s="459"/>
      <c r="AO26" s="459"/>
      <c r="AP26" s="459"/>
      <c r="AQ26" s="459"/>
      <c r="AR26" s="501"/>
      <c r="AS26" s="458">
        <v>2572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3130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10653</v>
      </c>
      <c r="AN27" s="459"/>
      <c r="AO27" s="459"/>
      <c r="AP27" s="459"/>
      <c r="AQ27" s="459"/>
      <c r="AR27" s="501"/>
      <c r="AS27" s="458">
        <v>2663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501302</v>
      </c>
      <c r="BO27" s="527"/>
      <c r="BP27" s="527"/>
      <c r="BQ27" s="527"/>
      <c r="BR27" s="527"/>
      <c r="BS27" s="527"/>
      <c r="BT27" s="527"/>
      <c r="BU27" s="528"/>
      <c r="BV27" s="526">
        <v>151285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2630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2899111</v>
      </c>
      <c r="BO28" s="371"/>
      <c r="BP28" s="371"/>
      <c r="BQ28" s="371"/>
      <c r="BR28" s="371"/>
      <c r="BS28" s="371"/>
      <c r="BT28" s="371"/>
      <c r="BU28" s="372"/>
      <c r="BV28" s="370">
        <v>2642233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2520</v>
      </c>
      <c r="R29" s="459"/>
      <c r="S29" s="459"/>
      <c r="T29" s="459"/>
      <c r="U29" s="459"/>
      <c r="V29" s="501"/>
      <c r="W29" s="556"/>
      <c r="X29" s="557"/>
      <c r="Y29" s="558"/>
      <c r="Z29" s="457" t="s">
        <v>177</v>
      </c>
      <c r="AA29" s="437"/>
      <c r="AB29" s="437"/>
      <c r="AC29" s="437"/>
      <c r="AD29" s="437"/>
      <c r="AE29" s="437"/>
      <c r="AF29" s="437"/>
      <c r="AG29" s="438"/>
      <c r="AH29" s="458">
        <v>190</v>
      </c>
      <c r="AI29" s="459"/>
      <c r="AJ29" s="459"/>
      <c r="AK29" s="459"/>
      <c r="AL29" s="501"/>
      <c r="AM29" s="458">
        <v>529965</v>
      </c>
      <c r="AN29" s="459"/>
      <c r="AO29" s="459"/>
      <c r="AP29" s="459"/>
      <c r="AQ29" s="459"/>
      <c r="AR29" s="501"/>
      <c r="AS29" s="458">
        <v>2789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74327</v>
      </c>
      <c r="BO29" s="408"/>
      <c r="BP29" s="408"/>
      <c r="BQ29" s="408"/>
      <c r="BR29" s="408"/>
      <c r="BS29" s="408"/>
      <c r="BT29" s="408"/>
      <c r="BU29" s="409"/>
      <c r="BV29" s="407">
        <v>27198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634647</v>
      </c>
      <c r="BO30" s="527"/>
      <c r="BP30" s="527"/>
      <c r="BQ30" s="527"/>
      <c r="BR30" s="527"/>
      <c r="BS30" s="527"/>
      <c r="BT30" s="527"/>
      <c r="BU30" s="528"/>
      <c r="BV30" s="526">
        <v>803428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仙南地域広域行政事務組合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まちづくりオーガ</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仙南夜間初期急患センター事業特別会計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みやぎ県南中核病院企業団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宮城県市町村自治振興センター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宮城県後期高齢者医療広域連合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宮城県後期高齢者医療事業会計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宮城県市町村職員退職手当組合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QFO5d8Eed6Rkk13vifZ3Ko6BNkwTDoNLM6MxL5PiBu/kytEmbmY99RYUogUenOVcIgeUdLrntT1yRaCbFIOaQ==" saltValue="seEI2IxUxQQ4o0aOohWx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3134261</v>
      </c>
      <c r="S5" s="613"/>
      <c r="T5" s="613"/>
      <c r="U5" s="613"/>
      <c r="V5" s="613"/>
      <c r="W5" s="613"/>
      <c r="X5" s="613"/>
      <c r="Y5" s="614"/>
      <c r="Z5" s="615">
        <v>26.9</v>
      </c>
      <c r="AA5" s="615"/>
      <c r="AB5" s="615"/>
      <c r="AC5" s="615"/>
      <c r="AD5" s="616">
        <v>2898608</v>
      </c>
      <c r="AE5" s="616"/>
      <c r="AF5" s="616"/>
      <c r="AG5" s="616"/>
      <c r="AH5" s="616"/>
      <c r="AI5" s="616"/>
      <c r="AJ5" s="616"/>
      <c r="AK5" s="616"/>
      <c r="AL5" s="617">
        <v>51.4</v>
      </c>
      <c r="AM5" s="618"/>
      <c r="AN5" s="618"/>
      <c r="AO5" s="619"/>
      <c r="AP5" s="609" t="s">
        <v>216</v>
      </c>
      <c r="AQ5" s="610"/>
      <c r="AR5" s="610"/>
      <c r="AS5" s="610"/>
      <c r="AT5" s="610"/>
      <c r="AU5" s="610"/>
      <c r="AV5" s="610"/>
      <c r="AW5" s="610"/>
      <c r="AX5" s="610"/>
      <c r="AY5" s="610"/>
      <c r="AZ5" s="610"/>
      <c r="BA5" s="610"/>
      <c r="BB5" s="610"/>
      <c r="BC5" s="610"/>
      <c r="BD5" s="610"/>
      <c r="BE5" s="610"/>
      <c r="BF5" s="611"/>
      <c r="BG5" s="623">
        <v>2892547</v>
      </c>
      <c r="BH5" s="624"/>
      <c r="BI5" s="624"/>
      <c r="BJ5" s="624"/>
      <c r="BK5" s="624"/>
      <c r="BL5" s="624"/>
      <c r="BM5" s="624"/>
      <c r="BN5" s="625"/>
      <c r="BO5" s="626">
        <v>92.3</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84142</v>
      </c>
      <c r="S6" s="624"/>
      <c r="T6" s="624"/>
      <c r="U6" s="624"/>
      <c r="V6" s="624"/>
      <c r="W6" s="624"/>
      <c r="X6" s="624"/>
      <c r="Y6" s="625"/>
      <c r="Z6" s="626">
        <v>0.7</v>
      </c>
      <c r="AA6" s="626"/>
      <c r="AB6" s="626"/>
      <c r="AC6" s="626"/>
      <c r="AD6" s="627">
        <v>84142</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2892547</v>
      </c>
      <c r="BH6" s="624"/>
      <c r="BI6" s="624"/>
      <c r="BJ6" s="624"/>
      <c r="BK6" s="624"/>
      <c r="BL6" s="624"/>
      <c r="BM6" s="624"/>
      <c r="BN6" s="625"/>
      <c r="BO6" s="626">
        <v>92.3</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108912</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108912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741</v>
      </c>
      <c r="S7" s="624"/>
      <c r="T7" s="624"/>
      <c r="U7" s="624"/>
      <c r="V7" s="624"/>
      <c r="W7" s="624"/>
      <c r="X7" s="624"/>
      <c r="Y7" s="625"/>
      <c r="Z7" s="626">
        <v>0</v>
      </c>
      <c r="AA7" s="626"/>
      <c r="AB7" s="626"/>
      <c r="AC7" s="626"/>
      <c r="AD7" s="627">
        <v>741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1325718</v>
      </c>
      <c r="BH7" s="624"/>
      <c r="BI7" s="624"/>
      <c r="BJ7" s="624"/>
      <c r="BK7" s="624"/>
      <c r="BL7" s="624"/>
      <c r="BM7" s="624"/>
      <c r="BN7" s="625"/>
      <c r="BO7" s="626">
        <v>42.3</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2238333</v>
      </c>
      <c r="CS7" s="624"/>
      <c r="CT7" s="624"/>
      <c r="CU7" s="624"/>
      <c r="CV7" s="624"/>
      <c r="CW7" s="624"/>
      <c r="CX7" s="624"/>
      <c r="CY7" s="625"/>
      <c r="CZ7" s="626">
        <v>20.3</v>
      </c>
      <c r="DA7" s="626"/>
      <c r="DB7" s="626"/>
      <c r="DC7" s="626"/>
      <c r="DD7" s="632">
        <v>8321</v>
      </c>
      <c r="DE7" s="624"/>
      <c r="DF7" s="624"/>
      <c r="DG7" s="624"/>
      <c r="DH7" s="624"/>
      <c r="DI7" s="624"/>
      <c r="DJ7" s="624"/>
      <c r="DK7" s="624"/>
      <c r="DL7" s="624"/>
      <c r="DM7" s="624"/>
      <c r="DN7" s="624"/>
      <c r="DO7" s="624"/>
      <c r="DP7" s="625"/>
      <c r="DQ7" s="632">
        <v>2125296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11340</v>
      </c>
      <c r="S8" s="624"/>
      <c r="T8" s="624"/>
      <c r="U8" s="624"/>
      <c r="V8" s="624"/>
      <c r="W8" s="624"/>
      <c r="X8" s="624"/>
      <c r="Y8" s="625"/>
      <c r="Z8" s="626">
        <v>0.1</v>
      </c>
      <c r="AA8" s="626"/>
      <c r="AB8" s="626"/>
      <c r="AC8" s="626"/>
      <c r="AD8" s="627">
        <v>11340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42961</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3417656</v>
      </c>
      <c r="CS8" s="624"/>
      <c r="CT8" s="624"/>
      <c r="CU8" s="624"/>
      <c r="CV8" s="624"/>
      <c r="CW8" s="624"/>
      <c r="CX8" s="624"/>
      <c r="CY8" s="625"/>
      <c r="CZ8" s="626">
        <v>31</v>
      </c>
      <c r="DA8" s="626"/>
      <c r="DB8" s="626"/>
      <c r="DC8" s="626"/>
      <c r="DD8" s="632">
        <v>2592</v>
      </c>
      <c r="DE8" s="624"/>
      <c r="DF8" s="624"/>
      <c r="DG8" s="624"/>
      <c r="DH8" s="624"/>
      <c r="DI8" s="624"/>
      <c r="DJ8" s="624"/>
      <c r="DK8" s="624"/>
      <c r="DL8" s="624"/>
      <c r="DM8" s="624"/>
      <c r="DN8" s="624"/>
      <c r="DO8" s="624"/>
      <c r="DP8" s="625"/>
      <c r="DQ8" s="632">
        <v>1868507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13150</v>
      </c>
      <c r="S9" s="624"/>
      <c r="T9" s="624"/>
      <c r="U9" s="624"/>
      <c r="V9" s="624"/>
      <c r="W9" s="624"/>
      <c r="X9" s="624"/>
      <c r="Y9" s="625"/>
      <c r="Z9" s="626">
        <v>0.1</v>
      </c>
      <c r="AA9" s="626"/>
      <c r="AB9" s="626"/>
      <c r="AC9" s="626"/>
      <c r="AD9" s="627">
        <v>13150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1129401</v>
      </c>
      <c r="BH9" s="624"/>
      <c r="BI9" s="624"/>
      <c r="BJ9" s="624"/>
      <c r="BK9" s="624"/>
      <c r="BL9" s="624"/>
      <c r="BM9" s="624"/>
      <c r="BN9" s="625"/>
      <c r="BO9" s="626">
        <v>36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1282671</v>
      </c>
      <c r="CS9" s="624"/>
      <c r="CT9" s="624"/>
      <c r="CU9" s="624"/>
      <c r="CV9" s="624"/>
      <c r="CW9" s="624"/>
      <c r="CX9" s="624"/>
      <c r="CY9" s="625"/>
      <c r="CZ9" s="626">
        <v>11.6</v>
      </c>
      <c r="DA9" s="626"/>
      <c r="DB9" s="626"/>
      <c r="DC9" s="626"/>
      <c r="DD9" s="632">
        <v>3221</v>
      </c>
      <c r="DE9" s="624"/>
      <c r="DF9" s="624"/>
      <c r="DG9" s="624"/>
      <c r="DH9" s="624"/>
      <c r="DI9" s="624"/>
      <c r="DJ9" s="624"/>
      <c r="DK9" s="624"/>
      <c r="DL9" s="624"/>
      <c r="DM9" s="624"/>
      <c r="DN9" s="624"/>
      <c r="DO9" s="624"/>
      <c r="DP9" s="625"/>
      <c r="DQ9" s="632">
        <v>1162595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76942</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15117</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15117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590883</v>
      </c>
      <c r="S11" s="624"/>
      <c r="T11" s="624"/>
      <c r="U11" s="624"/>
      <c r="V11" s="624"/>
      <c r="W11" s="624"/>
      <c r="X11" s="624"/>
      <c r="Y11" s="625"/>
      <c r="Z11" s="628">
        <v>5.0999999999999996</v>
      </c>
      <c r="AA11" s="629"/>
      <c r="AB11" s="629"/>
      <c r="AC11" s="635"/>
      <c r="AD11" s="632">
        <v>590883</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76414</v>
      </c>
      <c r="BH11" s="624"/>
      <c r="BI11" s="624"/>
      <c r="BJ11" s="624"/>
      <c r="BK11" s="624"/>
      <c r="BL11" s="624"/>
      <c r="BM11" s="624"/>
      <c r="BN11" s="625"/>
      <c r="BO11" s="626">
        <v>2.4</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163635</v>
      </c>
      <c r="CS11" s="624"/>
      <c r="CT11" s="624"/>
      <c r="CU11" s="624"/>
      <c r="CV11" s="624"/>
      <c r="CW11" s="624"/>
      <c r="CX11" s="624"/>
      <c r="CY11" s="625"/>
      <c r="CZ11" s="626">
        <v>1.5</v>
      </c>
      <c r="DA11" s="626"/>
      <c r="DB11" s="626"/>
      <c r="DC11" s="626"/>
      <c r="DD11" s="632">
        <v>27508</v>
      </c>
      <c r="DE11" s="624"/>
      <c r="DF11" s="624"/>
      <c r="DG11" s="624"/>
      <c r="DH11" s="624"/>
      <c r="DI11" s="624"/>
      <c r="DJ11" s="624"/>
      <c r="DK11" s="624"/>
      <c r="DL11" s="624"/>
      <c r="DM11" s="624"/>
      <c r="DN11" s="624"/>
      <c r="DO11" s="624"/>
      <c r="DP11" s="625"/>
      <c r="DQ11" s="632">
        <v>118939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5363</v>
      </c>
      <c r="S12" s="624"/>
      <c r="T12" s="624"/>
      <c r="U12" s="624"/>
      <c r="V12" s="624"/>
      <c r="W12" s="624"/>
      <c r="X12" s="624"/>
      <c r="Y12" s="625"/>
      <c r="Z12" s="626">
        <v>0</v>
      </c>
      <c r="AA12" s="626"/>
      <c r="AB12" s="626"/>
      <c r="AC12" s="626"/>
      <c r="AD12" s="627">
        <v>5363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1259309</v>
      </c>
      <c r="BH12" s="624"/>
      <c r="BI12" s="624"/>
      <c r="BJ12" s="624"/>
      <c r="BK12" s="624"/>
      <c r="BL12" s="624"/>
      <c r="BM12" s="624"/>
      <c r="BN12" s="625"/>
      <c r="BO12" s="626">
        <v>40.200000000000003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353268</v>
      </c>
      <c r="CS12" s="624"/>
      <c r="CT12" s="624"/>
      <c r="CU12" s="624"/>
      <c r="CV12" s="624"/>
      <c r="CW12" s="624"/>
      <c r="CX12" s="624"/>
      <c r="CY12" s="625"/>
      <c r="CZ12" s="626">
        <v>3.2</v>
      </c>
      <c r="DA12" s="626"/>
      <c r="DB12" s="626"/>
      <c r="DC12" s="626"/>
      <c r="DD12" s="632" t="s">
        <v>121</v>
      </c>
      <c r="DE12" s="624"/>
      <c r="DF12" s="624"/>
      <c r="DG12" s="624"/>
      <c r="DH12" s="624"/>
      <c r="DI12" s="624"/>
      <c r="DJ12" s="624"/>
      <c r="DK12" s="624"/>
      <c r="DL12" s="624"/>
      <c r="DM12" s="624"/>
      <c r="DN12" s="624"/>
      <c r="DO12" s="624"/>
      <c r="DP12" s="625"/>
      <c r="DQ12" s="632">
        <v>307288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1257448</v>
      </c>
      <c r="BH13" s="624"/>
      <c r="BI13" s="624"/>
      <c r="BJ13" s="624"/>
      <c r="BK13" s="624"/>
      <c r="BL13" s="624"/>
      <c r="BM13" s="624"/>
      <c r="BN13" s="625"/>
      <c r="BO13" s="626">
        <v>40.1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1215054</v>
      </c>
      <c r="CS13" s="624"/>
      <c r="CT13" s="624"/>
      <c r="CU13" s="624"/>
      <c r="CV13" s="624"/>
      <c r="CW13" s="624"/>
      <c r="CX13" s="624"/>
      <c r="CY13" s="625"/>
      <c r="CZ13" s="626">
        <v>11</v>
      </c>
      <c r="DA13" s="626"/>
      <c r="DB13" s="626"/>
      <c r="DC13" s="626"/>
      <c r="DD13" s="632">
        <v>369597</v>
      </c>
      <c r="DE13" s="624"/>
      <c r="DF13" s="624"/>
      <c r="DG13" s="624"/>
      <c r="DH13" s="624"/>
      <c r="DI13" s="624"/>
      <c r="DJ13" s="624"/>
      <c r="DK13" s="624"/>
      <c r="DL13" s="624"/>
      <c r="DM13" s="624"/>
      <c r="DN13" s="624"/>
      <c r="DO13" s="624"/>
      <c r="DP13" s="625"/>
      <c r="DQ13" s="632">
        <v>974468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943</v>
      </c>
      <c r="S14" s="624"/>
      <c r="T14" s="624"/>
      <c r="U14" s="624"/>
      <c r="V14" s="624"/>
      <c r="W14" s="624"/>
      <c r="X14" s="624"/>
      <c r="Y14" s="625"/>
      <c r="Z14" s="626">
        <v>0</v>
      </c>
      <c r="AA14" s="626"/>
      <c r="AB14" s="626"/>
      <c r="AC14" s="626"/>
      <c r="AD14" s="627">
        <v>943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81693</v>
      </c>
      <c r="BH14" s="624"/>
      <c r="BI14" s="624"/>
      <c r="BJ14" s="624"/>
      <c r="BK14" s="624"/>
      <c r="BL14" s="624"/>
      <c r="BM14" s="624"/>
      <c r="BN14" s="625"/>
      <c r="BO14" s="626">
        <v>2.6</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315863</v>
      </c>
      <c r="CS14" s="624"/>
      <c r="CT14" s="624"/>
      <c r="CU14" s="624"/>
      <c r="CV14" s="624"/>
      <c r="CW14" s="624"/>
      <c r="CX14" s="624"/>
      <c r="CY14" s="625"/>
      <c r="CZ14" s="626">
        <v>2.9</v>
      </c>
      <c r="DA14" s="626"/>
      <c r="DB14" s="626"/>
      <c r="DC14" s="626"/>
      <c r="DD14" s="632">
        <v>11182</v>
      </c>
      <c r="DE14" s="624"/>
      <c r="DF14" s="624"/>
      <c r="DG14" s="624"/>
      <c r="DH14" s="624"/>
      <c r="DI14" s="624"/>
      <c r="DJ14" s="624"/>
      <c r="DK14" s="624"/>
      <c r="DL14" s="624"/>
      <c r="DM14" s="624"/>
      <c r="DN14" s="624"/>
      <c r="DO14" s="624"/>
      <c r="DP14" s="625"/>
      <c r="DQ14" s="632">
        <v>308782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225827</v>
      </c>
      <c r="BH15" s="624"/>
      <c r="BI15" s="624"/>
      <c r="BJ15" s="624"/>
      <c r="BK15" s="624"/>
      <c r="BL15" s="624"/>
      <c r="BM15" s="624"/>
      <c r="BN15" s="625"/>
      <c r="BO15" s="626">
        <v>7.2</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1282764</v>
      </c>
      <c r="CS15" s="624"/>
      <c r="CT15" s="624"/>
      <c r="CU15" s="624"/>
      <c r="CV15" s="624"/>
      <c r="CW15" s="624"/>
      <c r="CX15" s="624"/>
      <c r="CY15" s="625"/>
      <c r="CZ15" s="626">
        <v>11.6</v>
      </c>
      <c r="DA15" s="626"/>
      <c r="DB15" s="626"/>
      <c r="DC15" s="626"/>
      <c r="DD15" s="632">
        <v>148661</v>
      </c>
      <c r="DE15" s="624"/>
      <c r="DF15" s="624"/>
      <c r="DG15" s="624"/>
      <c r="DH15" s="624"/>
      <c r="DI15" s="624"/>
      <c r="DJ15" s="624"/>
      <c r="DK15" s="624"/>
      <c r="DL15" s="624"/>
      <c r="DM15" s="624"/>
      <c r="DN15" s="624"/>
      <c r="DO15" s="624"/>
      <c r="DP15" s="625"/>
      <c r="DQ15" s="632">
        <v>982879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9664</v>
      </c>
      <c r="S16" s="624"/>
      <c r="T16" s="624"/>
      <c r="U16" s="624"/>
      <c r="V16" s="624"/>
      <c r="W16" s="624"/>
      <c r="X16" s="624"/>
      <c r="Y16" s="625"/>
      <c r="Z16" s="626">
        <v>0.1</v>
      </c>
      <c r="AA16" s="626"/>
      <c r="AB16" s="626"/>
      <c r="AC16" s="626"/>
      <c r="AD16" s="627">
        <v>9664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264</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264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59726</v>
      </c>
      <c r="S17" s="624"/>
      <c r="T17" s="624"/>
      <c r="U17" s="624"/>
      <c r="V17" s="624"/>
      <c r="W17" s="624"/>
      <c r="X17" s="624"/>
      <c r="Y17" s="625"/>
      <c r="Z17" s="626">
        <v>0.5</v>
      </c>
      <c r="AA17" s="626"/>
      <c r="AB17" s="626"/>
      <c r="AC17" s="626"/>
      <c r="AD17" s="627">
        <v>59726</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636140</v>
      </c>
      <c r="CS17" s="624"/>
      <c r="CT17" s="624"/>
      <c r="CU17" s="624"/>
      <c r="CV17" s="624"/>
      <c r="CW17" s="624"/>
      <c r="CX17" s="624"/>
      <c r="CY17" s="625"/>
      <c r="CZ17" s="626">
        <v>5.8</v>
      </c>
      <c r="DA17" s="626"/>
      <c r="DB17" s="626"/>
      <c r="DC17" s="626"/>
      <c r="DD17" s="632" t="s">
        <v>121</v>
      </c>
      <c r="DE17" s="624"/>
      <c r="DF17" s="624"/>
      <c r="DG17" s="624"/>
      <c r="DH17" s="624"/>
      <c r="DI17" s="624"/>
      <c r="DJ17" s="624"/>
      <c r="DK17" s="624"/>
      <c r="DL17" s="624"/>
      <c r="DM17" s="624"/>
      <c r="DN17" s="624"/>
      <c r="DO17" s="624"/>
      <c r="DP17" s="625"/>
      <c r="DQ17" s="632">
        <v>632940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33043</v>
      </c>
      <c r="S18" s="624"/>
      <c r="T18" s="624"/>
      <c r="U18" s="624"/>
      <c r="V18" s="624"/>
      <c r="W18" s="624"/>
      <c r="X18" s="624"/>
      <c r="Y18" s="625"/>
      <c r="Z18" s="626">
        <v>0.3</v>
      </c>
      <c r="AA18" s="626"/>
      <c r="AB18" s="626"/>
      <c r="AC18" s="626"/>
      <c r="AD18" s="627">
        <v>33043</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33043</v>
      </c>
      <c r="S19" s="624"/>
      <c r="T19" s="624"/>
      <c r="U19" s="624"/>
      <c r="V19" s="624"/>
      <c r="W19" s="624"/>
      <c r="X19" s="624"/>
      <c r="Y19" s="625"/>
      <c r="Z19" s="626">
        <v>0.3</v>
      </c>
      <c r="AA19" s="626"/>
      <c r="AB19" s="626"/>
      <c r="AC19" s="626"/>
      <c r="AD19" s="627">
        <v>33043</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241714</v>
      </c>
      <c r="BH19" s="624"/>
      <c r="BI19" s="624"/>
      <c r="BJ19" s="624"/>
      <c r="BK19" s="624"/>
      <c r="BL19" s="624"/>
      <c r="BM19" s="624"/>
      <c r="BN19" s="625"/>
      <c r="BO19" s="626">
        <v>7.7</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241714</v>
      </c>
      <c r="BH20" s="624"/>
      <c r="BI20" s="624"/>
      <c r="BJ20" s="624"/>
      <c r="BK20" s="624"/>
      <c r="BL20" s="624"/>
      <c r="BM20" s="624"/>
      <c r="BN20" s="625"/>
      <c r="BO20" s="626">
        <v>7.7</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11029677</v>
      </c>
      <c r="CS20" s="624"/>
      <c r="CT20" s="624"/>
      <c r="CU20" s="624"/>
      <c r="CV20" s="624"/>
      <c r="CW20" s="624"/>
      <c r="CX20" s="624"/>
      <c r="CY20" s="625"/>
      <c r="CZ20" s="626">
        <v>100</v>
      </c>
      <c r="DA20" s="626"/>
      <c r="DB20" s="626"/>
      <c r="DC20" s="626"/>
      <c r="DD20" s="632">
        <v>571082</v>
      </c>
      <c r="DE20" s="624"/>
      <c r="DF20" s="624"/>
      <c r="DG20" s="624"/>
      <c r="DH20" s="624"/>
      <c r="DI20" s="624"/>
      <c r="DJ20" s="624"/>
      <c r="DK20" s="624"/>
      <c r="DL20" s="624"/>
      <c r="DM20" s="624"/>
      <c r="DN20" s="624"/>
      <c r="DO20" s="624"/>
      <c r="DP20" s="625"/>
      <c r="DQ20" s="632">
        <v>8605987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2130669</v>
      </c>
      <c r="S21" s="624"/>
      <c r="T21" s="624"/>
      <c r="U21" s="624"/>
      <c r="V21" s="624"/>
      <c r="W21" s="624"/>
      <c r="X21" s="624"/>
      <c r="Y21" s="625"/>
      <c r="Z21" s="626">
        <v>18.3</v>
      </c>
      <c r="AA21" s="626"/>
      <c r="AB21" s="626"/>
      <c r="AC21" s="626"/>
      <c r="AD21" s="627">
        <v>1913085</v>
      </c>
      <c r="AE21" s="627"/>
      <c r="AF21" s="627"/>
      <c r="AG21" s="627"/>
      <c r="AH21" s="627"/>
      <c r="AI21" s="627"/>
      <c r="AJ21" s="627"/>
      <c r="AK21" s="627"/>
      <c r="AL21" s="628">
        <v>33.9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6061</v>
      </c>
      <c r="BH21" s="624"/>
      <c r="BI21" s="624"/>
      <c r="BJ21" s="624"/>
      <c r="BK21" s="624"/>
      <c r="BL21" s="624"/>
      <c r="BM21" s="624"/>
      <c r="BN21" s="625"/>
      <c r="BO21" s="626">
        <v>0.2</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1913085</v>
      </c>
      <c r="S22" s="624"/>
      <c r="T22" s="624"/>
      <c r="U22" s="624"/>
      <c r="V22" s="624"/>
      <c r="W22" s="624"/>
      <c r="X22" s="624"/>
      <c r="Y22" s="625"/>
      <c r="Z22" s="626">
        <v>16.399999999999999</v>
      </c>
      <c r="AA22" s="626"/>
      <c r="AB22" s="626"/>
      <c r="AC22" s="626"/>
      <c r="AD22" s="627">
        <v>1913085</v>
      </c>
      <c r="AE22" s="627"/>
      <c r="AF22" s="627"/>
      <c r="AG22" s="627"/>
      <c r="AH22" s="627"/>
      <c r="AI22" s="627"/>
      <c r="AJ22" s="627"/>
      <c r="AK22" s="627"/>
      <c r="AL22" s="628">
        <v>33.9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213810</v>
      </c>
      <c r="S23" s="624"/>
      <c r="T23" s="624"/>
      <c r="U23" s="624"/>
      <c r="V23" s="624"/>
      <c r="W23" s="624"/>
      <c r="X23" s="624"/>
      <c r="Y23" s="625"/>
      <c r="Z23" s="626">
        <v>1.8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235653</v>
      </c>
      <c r="BH23" s="624"/>
      <c r="BI23" s="624"/>
      <c r="BJ23" s="624"/>
      <c r="BK23" s="624"/>
      <c r="BL23" s="624"/>
      <c r="BM23" s="624"/>
      <c r="BN23" s="625"/>
      <c r="BO23" s="626">
        <v>7.5</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3774</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4390885</v>
      </c>
      <c r="CS24" s="613"/>
      <c r="CT24" s="613"/>
      <c r="CU24" s="613"/>
      <c r="CV24" s="613"/>
      <c r="CW24" s="613"/>
      <c r="CX24" s="613"/>
      <c r="CY24" s="614"/>
      <c r="CZ24" s="617">
        <v>39.799999999999997</v>
      </c>
      <c r="DA24" s="618"/>
      <c r="DB24" s="618"/>
      <c r="DC24" s="634"/>
      <c r="DD24" s="655">
        <v>2956210</v>
      </c>
      <c r="DE24" s="613"/>
      <c r="DF24" s="613"/>
      <c r="DG24" s="613"/>
      <c r="DH24" s="613"/>
      <c r="DI24" s="613"/>
      <c r="DJ24" s="613"/>
      <c r="DK24" s="614"/>
      <c r="DL24" s="655">
        <v>2676494</v>
      </c>
      <c r="DM24" s="613"/>
      <c r="DN24" s="613"/>
      <c r="DO24" s="613"/>
      <c r="DP24" s="613"/>
      <c r="DQ24" s="613"/>
      <c r="DR24" s="613"/>
      <c r="DS24" s="613"/>
      <c r="DT24" s="613"/>
      <c r="DU24" s="613"/>
      <c r="DV24" s="614"/>
      <c r="DW24" s="617">
        <v>47.4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6073925</v>
      </c>
      <c r="S25" s="624"/>
      <c r="T25" s="624"/>
      <c r="U25" s="624"/>
      <c r="V25" s="624"/>
      <c r="W25" s="624"/>
      <c r="X25" s="624"/>
      <c r="Y25" s="625"/>
      <c r="Z25" s="626">
        <v>52.2</v>
      </c>
      <c r="AA25" s="626"/>
      <c r="AB25" s="626"/>
      <c r="AC25" s="626"/>
      <c r="AD25" s="627">
        <v>5620688</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1629037</v>
      </c>
      <c r="CS25" s="644"/>
      <c r="CT25" s="644"/>
      <c r="CU25" s="644"/>
      <c r="CV25" s="644"/>
      <c r="CW25" s="644"/>
      <c r="CX25" s="644"/>
      <c r="CY25" s="645"/>
      <c r="CZ25" s="628">
        <v>14.8</v>
      </c>
      <c r="DA25" s="656"/>
      <c r="DB25" s="656"/>
      <c r="DC25" s="658"/>
      <c r="DD25" s="632">
        <v>1527284</v>
      </c>
      <c r="DE25" s="644"/>
      <c r="DF25" s="644"/>
      <c r="DG25" s="644"/>
      <c r="DH25" s="644"/>
      <c r="DI25" s="644"/>
      <c r="DJ25" s="644"/>
      <c r="DK25" s="645"/>
      <c r="DL25" s="632">
        <v>1519301</v>
      </c>
      <c r="DM25" s="644"/>
      <c r="DN25" s="644"/>
      <c r="DO25" s="644"/>
      <c r="DP25" s="644"/>
      <c r="DQ25" s="644"/>
      <c r="DR25" s="644"/>
      <c r="DS25" s="644"/>
      <c r="DT25" s="644"/>
      <c r="DU25" s="644"/>
      <c r="DV25" s="645"/>
      <c r="DW25" s="628">
        <v>26.9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2984</v>
      </c>
      <c r="S26" s="624"/>
      <c r="T26" s="624"/>
      <c r="U26" s="624"/>
      <c r="V26" s="624"/>
      <c r="W26" s="624"/>
      <c r="X26" s="624"/>
      <c r="Y26" s="625"/>
      <c r="Z26" s="626">
        <v>0</v>
      </c>
      <c r="AA26" s="626"/>
      <c r="AB26" s="626"/>
      <c r="AC26" s="626"/>
      <c r="AD26" s="627">
        <v>2984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975943</v>
      </c>
      <c r="CS26" s="624"/>
      <c r="CT26" s="624"/>
      <c r="CU26" s="624"/>
      <c r="CV26" s="624"/>
      <c r="CW26" s="624"/>
      <c r="CX26" s="624"/>
      <c r="CY26" s="625"/>
      <c r="CZ26" s="628">
        <v>8.8000000000000007</v>
      </c>
      <c r="DA26" s="656"/>
      <c r="DB26" s="656"/>
      <c r="DC26" s="658"/>
      <c r="DD26" s="632">
        <v>918293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78539</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3134261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2125708</v>
      </c>
      <c r="CS27" s="644"/>
      <c r="CT27" s="644"/>
      <c r="CU27" s="644"/>
      <c r="CV27" s="644"/>
      <c r="CW27" s="644"/>
      <c r="CX27" s="644"/>
      <c r="CY27" s="645"/>
      <c r="CZ27" s="628">
        <v>19.3</v>
      </c>
      <c r="DA27" s="656"/>
      <c r="DB27" s="656"/>
      <c r="DC27" s="658"/>
      <c r="DD27" s="632">
        <v>795986</v>
      </c>
      <c r="DE27" s="644"/>
      <c r="DF27" s="644"/>
      <c r="DG27" s="644"/>
      <c r="DH27" s="644"/>
      <c r="DI27" s="644"/>
      <c r="DJ27" s="644"/>
      <c r="DK27" s="645"/>
      <c r="DL27" s="632">
        <v>524253</v>
      </c>
      <c r="DM27" s="644"/>
      <c r="DN27" s="644"/>
      <c r="DO27" s="644"/>
      <c r="DP27" s="644"/>
      <c r="DQ27" s="644"/>
      <c r="DR27" s="644"/>
      <c r="DS27" s="644"/>
      <c r="DT27" s="644"/>
      <c r="DU27" s="644"/>
      <c r="DV27" s="645"/>
      <c r="DW27" s="628">
        <v>9.3000000000000007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121164</v>
      </c>
      <c r="S28" s="624"/>
      <c r="T28" s="624"/>
      <c r="U28" s="624"/>
      <c r="V28" s="624"/>
      <c r="W28" s="624"/>
      <c r="X28" s="624"/>
      <c r="Y28" s="625"/>
      <c r="Z28" s="626">
        <v>1</v>
      </c>
      <c r="AA28" s="626"/>
      <c r="AB28" s="626"/>
      <c r="AC28" s="626"/>
      <c r="AD28" s="627">
        <v>8962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636140</v>
      </c>
      <c r="CS28" s="624"/>
      <c r="CT28" s="624"/>
      <c r="CU28" s="624"/>
      <c r="CV28" s="624"/>
      <c r="CW28" s="624"/>
      <c r="CX28" s="624"/>
      <c r="CY28" s="625"/>
      <c r="CZ28" s="628">
        <v>5.8</v>
      </c>
      <c r="DA28" s="656"/>
      <c r="DB28" s="656"/>
      <c r="DC28" s="658"/>
      <c r="DD28" s="632">
        <v>632940</v>
      </c>
      <c r="DE28" s="624"/>
      <c r="DF28" s="624"/>
      <c r="DG28" s="624"/>
      <c r="DH28" s="624"/>
      <c r="DI28" s="624"/>
      <c r="DJ28" s="624"/>
      <c r="DK28" s="625"/>
      <c r="DL28" s="632">
        <v>632940</v>
      </c>
      <c r="DM28" s="624"/>
      <c r="DN28" s="624"/>
      <c r="DO28" s="624"/>
      <c r="DP28" s="624"/>
      <c r="DQ28" s="624"/>
      <c r="DR28" s="624"/>
      <c r="DS28" s="624"/>
      <c r="DT28" s="624"/>
      <c r="DU28" s="624"/>
      <c r="DV28" s="625"/>
      <c r="DW28" s="628">
        <v>11.2</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20768</v>
      </c>
      <c r="S29" s="624"/>
      <c r="T29" s="624"/>
      <c r="U29" s="624"/>
      <c r="V29" s="624"/>
      <c r="W29" s="624"/>
      <c r="X29" s="624"/>
      <c r="Y29" s="625"/>
      <c r="Z29" s="626">
        <v>0.2</v>
      </c>
      <c r="AA29" s="626"/>
      <c r="AB29" s="626"/>
      <c r="AC29" s="626"/>
      <c r="AD29" s="627">
        <v>693</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636140</v>
      </c>
      <c r="CS29" s="644"/>
      <c r="CT29" s="644"/>
      <c r="CU29" s="644"/>
      <c r="CV29" s="644"/>
      <c r="CW29" s="644"/>
      <c r="CX29" s="644"/>
      <c r="CY29" s="645"/>
      <c r="CZ29" s="628">
        <v>5.8</v>
      </c>
      <c r="DA29" s="656"/>
      <c r="DB29" s="656"/>
      <c r="DC29" s="658"/>
      <c r="DD29" s="632">
        <v>632940</v>
      </c>
      <c r="DE29" s="644"/>
      <c r="DF29" s="644"/>
      <c r="DG29" s="644"/>
      <c r="DH29" s="644"/>
      <c r="DI29" s="644"/>
      <c r="DJ29" s="644"/>
      <c r="DK29" s="645"/>
      <c r="DL29" s="632">
        <v>632940</v>
      </c>
      <c r="DM29" s="644"/>
      <c r="DN29" s="644"/>
      <c r="DO29" s="644"/>
      <c r="DP29" s="644"/>
      <c r="DQ29" s="644"/>
      <c r="DR29" s="644"/>
      <c r="DS29" s="644"/>
      <c r="DT29" s="644"/>
      <c r="DU29" s="644"/>
      <c r="DV29" s="645"/>
      <c r="DW29" s="628">
        <v>11.2</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1523978</v>
      </c>
      <c r="S30" s="624"/>
      <c r="T30" s="624"/>
      <c r="U30" s="624"/>
      <c r="V30" s="624"/>
      <c r="W30" s="624"/>
      <c r="X30" s="624"/>
      <c r="Y30" s="625"/>
      <c r="Z30" s="626">
        <v>13.1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611077</v>
      </c>
      <c r="CS30" s="624"/>
      <c r="CT30" s="624"/>
      <c r="CU30" s="624"/>
      <c r="CV30" s="624"/>
      <c r="CW30" s="624"/>
      <c r="CX30" s="624"/>
      <c r="CY30" s="625"/>
      <c r="CZ30" s="628">
        <v>5.5</v>
      </c>
      <c r="DA30" s="656"/>
      <c r="DB30" s="656"/>
      <c r="DC30" s="658"/>
      <c r="DD30" s="632">
        <v>608053</v>
      </c>
      <c r="DE30" s="624"/>
      <c r="DF30" s="624"/>
      <c r="DG30" s="624"/>
      <c r="DH30" s="624"/>
      <c r="DI30" s="624"/>
      <c r="DJ30" s="624"/>
      <c r="DK30" s="625"/>
      <c r="DL30" s="632">
        <v>608053</v>
      </c>
      <c r="DM30" s="624"/>
      <c r="DN30" s="624"/>
      <c r="DO30" s="624"/>
      <c r="DP30" s="624"/>
      <c r="DQ30" s="624"/>
      <c r="DR30" s="624"/>
      <c r="DS30" s="624"/>
      <c r="DT30" s="624"/>
      <c r="DU30" s="624"/>
      <c r="DV30" s="625"/>
      <c r="DW30" s="628">
        <v>10.8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97.2</v>
      </c>
      <c r="BN31" s="667"/>
      <c r="BO31" s="667"/>
      <c r="BP31" s="667"/>
      <c r="BQ31" s="668"/>
      <c r="BR31" s="670">
        <v>99.2</v>
      </c>
      <c r="BS31" s="667"/>
      <c r="BT31" s="667"/>
      <c r="BU31" s="667"/>
      <c r="BV31" s="667"/>
      <c r="BW31" s="667"/>
      <c r="BX31" s="618">
        <v>97.1</v>
      </c>
      <c r="BY31" s="667"/>
      <c r="BZ31" s="667"/>
      <c r="CA31" s="667"/>
      <c r="CB31" s="668"/>
      <c r="CD31" s="663"/>
      <c r="CE31" s="664"/>
      <c r="CF31" s="620" t="s">
        <v>300</v>
      </c>
      <c r="CG31" s="621"/>
      <c r="CH31" s="621"/>
      <c r="CI31" s="621"/>
      <c r="CJ31" s="621"/>
      <c r="CK31" s="621"/>
      <c r="CL31" s="621"/>
      <c r="CM31" s="621"/>
      <c r="CN31" s="621"/>
      <c r="CO31" s="621"/>
      <c r="CP31" s="621"/>
      <c r="CQ31" s="622"/>
      <c r="CR31" s="623">
        <v>25063</v>
      </c>
      <c r="CS31" s="644"/>
      <c r="CT31" s="644"/>
      <c r="CU31" s="644"/>
      <c r="CV31" s="644"/>
      <c r="CW31" s="644"/>
      <c r="CX31" s="644"/>
      <c r="CY31" s="645"/>
      <c r="CZ31" s="628">
        <v>0.2</v>
      </c>
      <c r="DA31" s="656"/>
      <c r="DB31" s="656"/>
      <c r="DC31" s="658"/>
      <c r="DD31" s="632">
        <v>24887</v>
      </c>
      <c r="DE31" s="644"/>
      <c r="DF31" s="644"/>
      <c r="DG31" s="644"/>
      <c r="DH31" s="644"/>
      <c r="DI31" s="644"/>
      <c r="DJ31" s="644"/>
      <c r="DK31" s="645"/>
      <c r="DL31" s="632">
        <v>24887</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619388</v>
      </c>
      <c r="S32" s="624"/>
      <c r="T32" s="624"/>
      <c r="U32" s="624"/>
      <c r="V32" s="624"/>
      <c r="W32" s="624"/>
      <c r="X32" s="624"/>
      <c r="Y32" s="625"/>
      <c r="Z32" s="626">
        <v>5.3</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98.9</v>
      </c>
      <c r="BH32" s="644"/>
      <c r="BI32" s="644"/>
      <c r="BJ32" s="644"/>
      <c r="BK32" s="644"/>
      <c r="BL32" s="644"/>
      <c r="BM32" s="629">
        <v>96.4</v>
      </c>
      <c r="BN32" s="644"/>
      <c r="BO32" s="644"/>
      <c r="BP32" s="644"/>
      <c r="BQ32" s="669"/>
      <c r="BR32" s="680">
        <v>99.1</v>
      </c>
      <c r="BS32" s="644"/>
      <c r="BT32" s="644"/>
      <c r="BU32" s="644"/>
      <c r="BV32" s="644"/>
      <c r="BW32" s="644"/>
      <c r="BX32" s="629">
        <v>96.3</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17627</v>
      </c>
      <c r="S33" s="624"/>
      <c r="T33" s="624"/>
      <c r="U33" s="624"/>
      <c r="V33" s="624"/>
      <c r="W33" s="624"/>
      <c r="X33" s="624"/>
      <c r="Y33" s="625"/>
      <c r="Z33" s="626">
        <v>0.2</v>
      </c>
      <c r="AA33" s="626"/>
      <c r="AB33" s="626"/>
      <c r="AC33" s="626"/>
      <c r="AD33" s="627">
        <v>8395</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97.9</v>
      </c>
      <c r="BN33" s="682"/>
      <c r="BO33" s="682"/>
      <c r="BP33" s="682"/>
      <c r="BQ33" s="684"/>
      <c r="BR33" s="681">
        <v>99.1</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6067446</v>
      </c>
      <c r="CS33" s="644"/>
      <c r="CT33" s="644"/>
      <c r="CU33" s="644"/>
      <c r="CV33" s="644"/>
      <c r="CW33" s="644"/>
      <c r="CX33" s="644"/>
      <c r="CY33" s="645"/>
      <c r="CZ33" s="628">
        <v>55</v>
      </c>
      <c r="DA33" s="656"/>
      <c r="DB33" s="656"/>
      <c r="DC33" s="658"/>
      <c r="DD33" s="632">
        <v>5385106</v>
      </c>
      <c r="DE33" s="644"/>
      <c r="DF33" s="644"/>
      <c r="DG33" s="644"/>
      <c r="DH33" s="644"/>
      <c r="DI33" s="644"/>
      <c r="DJ33" s="644"/>
      <c r="DK33" s="645"/>
      <c r="DL33" s="632">
        <v>2960144</v>
      </c>
      <c r="DM33" s="644"/>
      <c r="DN33" s="644"/>
      <c r="DO33" s="644"/>
      <c r="DP33" s="644"/>
      <c r="DQ33" s="644"/>
      <c r="DR33" s="644"/>
      <c r="DS33" s="644"/>
      <c r="DT33" s="644"/>
      <c r="DU33" s="644"/>
      <c r="DV33" s="645"/>
      <c r="DW33" s="628">
        <v>52.5</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2500952</v>
      </c>
      <c r="S34" s="624"/>
      <c r="T34" s="624"/>
      <c r="U34" s="624"/>
      <c r="V34" s="624"/>
      <c r="W34" s="624"/>
      <c r="X34" s="624"/>
      <c r="Y34" s="625"/>
      <c r="Z34" s="626">
        <v>21.5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2842841</v>
      </c>
      <c r="CS34" s="624"/>
      <c r="CT34" s="624"/>
      <c r="CU34" s="624"/>
      <c r="CV34" s="624"/>
      <c r="CW34" s="624"/>
      <c r="CX34" s="624"/>
      <c r="CY34" s="625"/>
      <c r="CZ34" s="628">
        <v>25.8</v>
      </c>
      <c r="DA34" s="656"/>
      <c r="DB34" s="656"/>
      <c r="DC34" s="658"/>
      <c r="DD34" s="632">
        <v>2463620</v>
      </c>
      <c r="DE34" s="624"/>
      <c r="DF34" s="624"/>
      <c r="DG34" s="624"/>
      <c r="DH34" s="624"/>
      <c r="DI34" s="624"/>
      <c r="DJ34" s="624"/>
      <c r="DK34" s="625"/>
      <c r="DL34" s="632">
        <v>1076998</v>
      </c>
      <c r="DM34" s="624"/>
      <c r="DN34" s="624"/>
      <c r="DO34" s="624"/>
      <c r="DP34" s="624"/>
      <c r="DQ34" s="624"/>
      <c r="DR34" s="624"/>
      <c r="DS34" s="624"/>
      <c r="DT34" s="624"/>
      <c r="DU34" s="624"/>
      <c r="DV34" s="625"/>
      <c r="DW34" s="628">
        <v>19.100000000000001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191344</v>
      </c>
      <c r="S35" s="624"/>
      <c r="T35" s="624"/>
      <c r="U35" s="624"/>
      <c r="V35" s="624"/>
      <c r="W35" s="624"/>
      <c r="X35" s="624"/>
      <c r="Y35" s="625"/>
      <c r="Z35" s="626">
        <v>1.6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124093</v>
      </c>
      <c r="CS35" s="644"/>
      <c r="CT35" s="644"/>
      <c r="CU35" s="644"/>
      <c r="CV35" s="644"/>
      <c r="CW35" s="644"/>
      <c r="CX35" s="644"/>
      <c r="CY35" s="645"/>
      <c r="CZ35" s="628">
        <v>1.1000000000000001</v>
      </c>
      <c r="DA35" s="656"/>
      <c r="DB35" s="656"/>
      <c r="DC35" s="658"/>
      <c r="DD35" s="632">
        <v>97882</v>
      </c>
      <c r="DE35" s="644"/>
      <c r="DF35" s="644"/>
      <c r="DG35" s="644"/>
      <c r="DH35" s="644"/>
      <c r="DI35" s="644"/>
      <c r="DJ35" s="644"/>
      <c r="DK35" s="645"/>
      <c r="DL35" s="632">
        <v>88089</v>
      </c>
      <c r="DM35" s="644"/>
      <c r="DN35" s="644"/>
      <c r="DO35" s="644"/>
      <c r="DP35" s="644"/>
      <c r="DQ35" s="644"/>
      <c r="DR35" s="644"/>
      <c r="DS35" s="644"/>
      <c r="DT35" s="644"/>
      <c r="DU35" s="644"/>
      <c r="DV35" s="645"/>
      <c r="DW35" s="628">
        <v>1.6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145057</v>
      </c>
      <c r="S36" s="624"/>
      <c r="T36" s="624"/>
      <c r="U36" s="624"/>
      <c r="V36" s="624"/>
      <c r="W36" s="624"/>
      <c r="X36" s="624"/>
      <c r="Y36" s="625"/>
      <c r="Z36" s="626">
        <v>1.2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1985391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34402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1553748</v>
      </c>
      <c r="CS36" s="624"/>
      <c r="CT36" s="624"/>
      <c r="CU36" s="624"/>
      <c r="CV36" s="624"/>
      <c r="CW36" s="624"/>
      <c r="CX36" s="624"/>
      <c r="CY36" s="625"/>
      <c r="CZ36" s="628">
        <v>14.1</v>
      </c>
      <c r="DA36" s="656"/>
      <c r="DB36" s="656"/>
      <c r="DC36" s="658"/>
      <c r="DD36" s="632">
        <v>1462620</v>
      </c>
      <c r="DE36" s="624"/>
      <c r="DF36" s="624"/>
      <c r="DG36" s="624"/>
      <c r="DH36" s="624"/>
      <c r="DI36" s="624"/>
      <c r="DJ36" s="624"/>
      <c r="DK36" s="625"/>
      <c r="DL36" s="632">
        <v>1226019</v>
      </c>
      <c r="DM36" s="624"/>
      <c r="DN36" s="624"/>
      <c r="DO36" s="624"/>
      <c r="DP36" s="624"/>
      <c r="DQ36" s="624"/>
      <c r="DR36" s="624"/>
      <c r="DS36" s="624"/>
      <c r="DT36" s="624"/>
      <c r="DU36" s="624"/>
      <c r="DV36" s="625"/>
      <c r="DW36" s="628">
        <v>21.7</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266830</v>
      </c>
      <c r="S37" s="624"/>
      <c r="T37" s="624"/>
      <c r="U37" s="624"/>
      <c r="V37" s="624"/>
      <c r="W37" s="624"/>
      <c r="X37" s="624"/>
      <c r="Y37" s="625"/>
      <c r="Z37" s="626">
        <v>2.2999999999999998</v>
      </c>
      <c r="AA37" s="626"/>
      <c r="AB37" s="626"/>
      <c r="AC37" s="626"/>
      <c r="AD37" s="627" t="s">
        <v>121</v>
      </c>
      <c r="AE37" s="627"/>
      <c r="AF37" s="627"/>
      <c r="AG37" s="627"/>
      <c r="AH37" s="627"/>
      <c r="AI37" s="627"/>
      <c r="AJ37" s="627"/>
      <c r="AK37" s="627"/>
      <c r="AL37" s="628" t="s">
        <v>121</v>
      </c>
      <c r="AM37" s="629"/>
      <c r="AN37" s="629"/>
      <c r="AO37" s="630"/>
      <c r="AQ37" s="686" t="s">
        <v>319</v>
      </c>
      <c r="AR37" s="687"/>
      <c r="AS37" s="687"/>
      <c r="AT37" s="687"/>
      <c r="AU37" s="687"/>
      <c r="AV37" s="687"/>
      <c r="AW37" s="687"/>
      <c r="AX37" s="687"/>
      <c r="AY37" s="688"/>
      <c r="AZ37" s="623">
        <v>594680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2360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538080</v>
      </c>
      <c r="CS37" s="644"/>
      <c r="CT37" s="644"/>
      <c r="CU37" s="644"/>
      <c r="CV37" s="644"/>
      <c r="CW37" s="644"/>
      <c r="CX37" s="644"/>
      <c r="CY37" s="645"/>
      <c r="CZ37" s="628">
        <v>4.9000000000000004</v>
      </c>
      <c r="DA37" s="656"/>
      <c r="DB37" s="656"/>
      <c r="DC37" s="658"/>
      <c r="DD37" s="632">
        <v>508291</v>
      </c>
      <c r="DE37" s="644"/>
      <c r="DF37" s="644"/>
      <c r="DG37" s="644"/>
      <c r="DH37" s="644"/>
      <c r="DI37" s="644"/>
      <c r="DJ37" s="644"/>
      <c r="DK37" s="645"/>
      <c r="DL37" s="632">
        <v>508291</v>
      </c>
      <c r="DM37" s="644"/>
      <c r="DN37" s="644"/>
      <c r="DO37" s="644"/>
      <c r="DP37" s="644"/>
      <c r="DQ37" s="644"/>
      <c r="DR37" s="644"/>
      <c r="DS37" s="644"/>
      <c r="DT37" s="644"/>
      <c r="DU37" s="644"/>
      <c r="DV37" s="645"/>
      <c r="DW37" s="628">
        <v>9</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68500</v>
      </c>
      <c r="S38" s="624"/>
      <c r="T38" s="624"/>
      <c r="U38" s="624"/>
      <c r="V38" s="624"/>
      <c r="W38" s="624"/>
      <c r="X38" s="624"/>
      <c r="Y38" s="625"/>
      <c r="Z38" s="626">
        <v>0.6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228198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2728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1094229</v>
      </c>
      <c r="CS38" s="624"/>
      <c r="CT38" s="624"/>
      <c r="CU38" s="624"/>
      <c r="CV38" s="624"/>
      <c r="CW38" s="624"/>
      <c r="CX38" s="624"/>
      <c r="CY38" s="625"/>
      <c r="CZ38" s="628">
        <v>9.9</v>
      </c>
      <c r="DA38" s="656"/>
      <c r="DB38" s="656"/>
      <c r="DC38" s="658"/>
      <c r="DD38" s="632">
        <v>953641</v>
      </c>
      <c r="DE38" s="624"/>
      <c r="DF38" s="624"/>
      <c r="DG38" s="624"/>
      <c r="DH38" s="624"/>
      <c r="DI38" s="624"/>
      <c r="DJ38" s="624"/>
      <c r="DK38" s="625"/>
      <c r="DL38" s="632">
        <v>569038</v>
      </c>
      <c r="DM38" s="624"/>
      <c r="DN38" s="624"/>
      <c r="DO38" s="624"/>
      <c r="DP38" s="624"/>
      <c r="DQ38" s="624"/>
      <c r="DR38" s="624"/>
      <c r="DS38" s="624"/>
      <c r="DT38" s="624"/>
      <c r="DU38" s="624"/>
      <c r="DV38" s="625"/>
      <c r="DW38" s="628">
        <v>10.1</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68284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4052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58586</v>
      </c>
      <c r="CS39" s="644"/>
      <c r="CT39" s="644"/>
      <c r="CU39" s="644"/>
      <c r="CV39" s="644"/>
      <c r="CW39" s="644"/>
      <c r="CX39" s="644"/>
      <c r="CY39" s="645"/>
      <c r="CZ39" s="628">
        <v>0.5</v>
      </c>
      <c r="DA39" s="656"/>
      <c r="DB39" s="656"/>
      <c r="DC39" s="658"/>
      <c r="DD39" s="632">
        <v>51394</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121</v>
      </c>
      <c r="S40" s="624"/>
      <c r="T40" s="624"/>
      <c r="U40" s="624"/>
      <c r="V40" s="624"/>
      <c r="W40" s="624"/>
      <c r="X40" s="624"/>
      <c r="Y40" s="625"/>
      <c r="Z40" s="626" t="s">
        <v>121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393949</v>
      </c>
      <c r="CS40" s="624"/>
      <c r="CT40" s="624"/>
      <c r="CU40" s="624"/>
      <c r="CV40" s="624"/>
      <c r="CW40" s="624"/>
      <c r="CX40" s="624"/>
      <c r="CY40" s="625"/>
      <c r="CZ40" s="628">
        <v>3.6</v>
      </c>
      <c r="DA40" s="656"/>
      <c r="DB40" s="656"/>
      <c r="DC40" s="658"/>
      <c r="DD40" s="632">
        <v>355949</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11631056</v>
      </c>
      <c r="S41" s="696"/>
      <c r="T41" s="696"/>
      <c r="U41" s="696"/>
      <c r="V41" s="696"/>
      <c r="W41" s="696"/>
      <c r="X41" s="696"/>
      <c r="Y41" s="700"/>
      <c r="Z41" s="701">
        <v>100</v>
      </c>
      <c r="AA41" s="701"/>
      <c r="AB41" s="701"/>
      <c r="AC41" s="701"/>
      <c r="AD41" s="702">
        <v>5641722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186546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907683</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571346</v>
      </c>
      <c r="CS42" s="644"/>
      <c r="CT42" s="644"/>
      <c r="CU42" s="644"/>
      <c r="CV42" s="644"/>
      <c r="CW42" s="644"/>
      <c r="CX42" s="644"/>
      <c r="CY42" s="645"/>
      <c r="CZ42" s="628">
        <v>5.2</v>
      </c>
      <c r="DA42" s="656"/>
      <c r="DB42" s="656"/>
      <c r="DC42" s="658"/>
      <c r="DD42" s="632">
        <v>264671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23591</v>
      </c>
      <c r="CS43" s="644"/>
      <c r="CT43" s="644"/>
      <c r="CU43" s="644"/>
      <c r="CV43" s="644"/>
      <c r="CW43" s="644"/>
      <c r="CX43" s="644"/>
      <c r="CY43" s="645"/>
      <c r="CZ43" s="628">
        <v>0.2</v>
      </c>
      <c r="DA43" s="656"/>
      <c r="DB43" s="656"/>
      <c r="DC43" s="658"/>
      <c r="DD43" s="632">
        <v>23591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571082</v>
      </c>
      <c r="CS44" s="624"/>
      <c r="CT44" s="624"/>
      <c r="CU44" s="624"/>
      <c r="CV44" s="624"/>
      <c r="CW44" s="624"/>
      <c r="CX44" s="624"/>
      <c r="CY44" s="625"/>
      <c r="CZ44" s="628">
        <v>5.2</v>
      </c>
      <c r="DA44" s="629"/>
      <c r="DB44" s="629"/>
      <c r="DC44" s="635"/>
      <c r="DD44" s="632">
        <v>264407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131495</v>
      </c>
      <c r="CS45" s="644"/>
      <c r="CT45" s="644"/>
      <c r="CU45" s="644"/>
      <c r="CV45" s="644"/>
      <c r="CW45" s="644"/>
      <c r="CX45" s="644"/>
      <c r="CY45" s="645"/>
      <c r="CZ45" s="628">
        <v>1.2</v>
      </c>
      <c r="DA45" s="656"/>
      <c r="DB45" s="656"/>
      <c r="DC45" s="658"/>
      <c r="DD45" s="632">
        <v>31543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439587</v>
      </c>
      <c r="CS46" s="624"/>
      <c r="CT46" s="624"/>
      <c r="CU46" s="624"/>
      <c r="CV46" s="624"/>
      <c r="CW46" s="624"/>
      <c r="CX46" s="624"/>
      <c r="CY46" s="625"/>
      <c r="CZ46" s="628">
        <v>4</v>
      </c>
      <c r="DA46" s="629"/>
      <c r="DB46" s="629"/>
      <c r="DC46" s="635"/>
      <c r="DD46" s="632">
        <v>232864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264</v>
      </c>
      <c r="CS47" s="644"/>
      <c r="CT47" s="644"/>
      <c r="CU47" s="644"/>
      <c r="CV47" s="644"/>
      <c r="CW47" s="644"/>
      <c r="CX47" s="644"/>
      <c r="CY47" s="645"/>
      <c r="CZ47" s="628">
        <v>0</v>
      </c>
      <c r="DA47" s="656"/>
      <c r="DB47" s="656"/>
      <c r="DC47" s="658"/>
      <c r="DD47" s="632">
        <v>264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11029677</v>
      </c>
      <c r="CS49" s="682"/>
      <c r="CT49" s="682"/>
      <c r="CU49" s="682"/>
      <c r="CV49" s="682"/>
      <c r="CW49" s="682"/>
      <c r="CX49" s="682"/>
      <c r="CY49" s="711"/>
      <c r="CZ49" s="703">
        <v>100</v>
      </c>
      <c r="DA49" s="712"/>
      <c r="DB49" s="712"/>
      <c r="DC49" s="713"/>
      <c r="DD49" s="714">
        <v>8605987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EIzjEMd7Tnr5UB5HBKvk+7SeICq5n5wfM56MYMrHxGRd/UVvB/CHi/vcefr4tBIs31sy9ugKkI0w6UQsQlW3w==" saltValue="+kJ5HfXw5Z5F2JOzz4sE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11633</v>
      </c>
      <c r="R7" s="753"/>
      <c r="S7" s="753"/>
      <c r="T7" s="753"/>
      <c r="U7" s="753"/>
      <c r="V7" s="753">
        <v>11036</v>
      </c>
      <c r="W7" s="753"/>
      <c r="X7" s="753"/>
      <c r="Y7" s="753"/>
      <c r="Z7" s="753"/>
      <c r="AA7" s="753">
        <v>598</v>
      </c>
      <c r="AB7" s="753"/>
      <c r="AC7" s="753"/>
      <c r="AD7" s="753"/>
      <c r="AE7" s="754"/>
      <c r="AF7" s="755">
        <v>588</v>
      </c>
      <c r="AG7" s="756"/>
      <c r="AH7" s="756"/>
      <c r="AI7" s="756"/>
      <c r="AJ7" s="757"/>
      <c r="AK7" s="758">
        <v>196</v>
      </c>
      <c r="AL7" s="759"/>
      <c r="AM7" s="759"/>
      <c r="AN7" s="759"/>
      <c r="AO7" s="759"/>
      <c r="AP7" s="759">
        <v>7699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1</v>
      </c>
      <c r="CI7" s="744"/>
      <c r="CJ7" s="744"/>
      <c r="CK7" s="744"/>
      <c r="CL7" s="745"/>
      <c r="CM7" s="743">
        <v>18</v>
      </c>
      <c r="CN7" s="744"/>
      <c r="CO7" s="744"/>
      <c r="CP7" s="744"/>
      <c r="CQ7" s="745"/>
      <c r="CR7" s="743">
        <v>8</v>
      </c>
      <c r="CS7" s="744"/>
      <c r="CT7" s="744"/>
      <c r="CU7" s="744"/>
      <c r="CV7" s="745"/>
      <c r="CW7" s="743" t="s">
        <v>488</v>
      </c>
      <c r="CX7" s="744"/>
      <c r="CY7" s="744"/>
      <c r="CZ7" s="744"/>
      <c r="DA7" s="745"/>
      <c r="DB7" s="743" t="s">
        <v>488</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47</v>
      </c>
      <c r="R8" s="784"/>
      <c r="S8" s="784"/>
      <c r="T8" s="784"/>
      <c r="U8" s="784"/>
      <c r="V8" s="784">
        <v>43</v>
      </c>
      <c r="W8" s="784"/>
      <c r="X8" s="784"/>
      <c r="Y8" s="784"/>
      <c r="Z8" s="784"/>
      <c r="AA8" s="784">
        <v>4</v>
      </c>
      <c r="AB8" s="784"/>
      <c r="AC8" s="784"/>
      <c r="AD8" s="784"/>
      <c r="AE8" s="785"/>
      <c r="AF8" s="786">
        <v>4</v>
      </c>
      <c r="AG8" s="787"/>
      <c r="AH8" s="787"/>
      <c r="AI8" s="787"/>
      <c r="AJ8" s="788"/>
      <c r="AK8" s="769">
        <v>15</v>
      </c>
      <c r="AL8" s="770"/>
      <c r="AM8" s="770"/>
      <c r="AN8" s="770"/>
      <c r="AO8" s="770"/>
      <c r="AP8" s="770" t="s">
        <v>563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11631</v>
      </c>
      <c r="R23" s="793"/>
      <c r="S23" s="793"/>
      <c r="T23" s="793"/>
      <c r="U23" s="793"/>
      <c r="V23" s="793">
        <v>11030</v>
      </c>
      <c r="W23" s="793"/>
      <c r="X23" s="793"/>
      <c r="Y23" s="793"/>
      <c r="Z23" s="793"/>
      <c r="AA23" s="793">
        <v>601</v>
      </c>
      <c r="AB23" s="793"/>
      <c r="AC23" s="793"/>
      <c r="AD23" s="793"/>
      <c r="AE23" s="794"/>
      <c r="AF23" s="795">
        <v>591</v>
      </c>
      <c r="AG23" s="793"/>
      <c r="AH23" s="793"/>
      <c r="AI23" s="793"/>
      <c r="AJ23" s="796"/>
      <c r="AK23" s="797"/>
      <c r="AL23" s="798"/>
      <c r="AM23" s="798"/>
      <c r="AN23" s="798"/>
      <c r="AO23" s="798"/>
      <c r="AP23" s="793">
        <v>7699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2197</v>
      </c>
      <c r="R28" s="823"/>
      <c r="S28" s="823"/>
      <c r="T28" s="823"/>
      <c r="U28" s="823"/>
      <c r="V28" s="823">
        <v>2163</v>
      </c>
      <c r="W28" s="823"/>
      <c r="X28" s="823"/>
      <c r="Y28" s="823"/>
      <c r="Z28" s="823"/>
      <c r="AA28" s="823">
        <v>34</v>
      </c>
      <c r="AB28" s="823"/>
      <c r="AC28" s="823"/>
      <c r="AD28" s="823"/>
      <c r="AE28" s="824"/>
      <c r="AF28" s="825">
        <v>34</v>
      </c>
      <c r="AG28" s="823"/>
      <c r="AH28" s="823"/>
      <c r="AI28" s="823"/>
      <c r="AJ28" s="826"/>
      <c r="AK28" s="827">
        <v>164</v>
      </c>
      <c r="AL28" s="828"/>
      <c r="AM28" s="828"/>
      <c r="AN28" s="828"/>
      <c r="AO28" s="828"/>
      <c r="AP28" s="828" t="s">
        <v>488</v>
      </c>
      <c r="AQ28" s="828"/>
      <c r="AR28" s="828"/>
      <c r="AS28" s="828"/>
      <c r="AT28" s="828"/>
      <c r="AU28" s="828" t="s">
        <v>488</v>
      </c>
      <c r="AV28" s="828"/>
      <c r="AW28" s="828"/>
      <c r="AX28" s="828"/>
      <c r="AY28" s="828"/>
      <c r="AZ28" s="829" t="s">
        <v>488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1519</v>
      </c>
      <c r="R29" s="784"/>
      <c r="S29" s="784"/>
      <c r="T29" s="784"/>
      <c r="U29" s="784"/>
      <c r="V29" s="784">
        <v>1490</v>
      </c>
      <c r="W29" s="784"/>
      <c r="X29" s="784"/>
      <c r="Y29" s="784"/>
      <c r="Z29" s="784"/>
      <c r="AA29" s="784">
        <v>28</v>
      </c>
      <c r="AB29" s="784"/>
      <c r="AC29" s="784"/>
      <c r="AD29" s="784"/>
      <c r="AE29" s="785"/>
      <c r="AF29" s="786">
        <v>28</v>
      </c>
      <c r="AG29" s="787"/>
      <c r="AH29" s="787"/>
      <c r="AI29" s="787"/>
      <c r="AJ29" s="788"/>
      <c r="AK29" s="834">
        <v>232</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328</v>
      </c>
      <c r="R30" s="784"/>
      <c r="S30" s="784"/>
      <c r="T30" s="784"/>
      <c r="U30" s="784"/>
      <c r="V30" s="784">
        <v>322</v>
      </c>
      <c r="W30" s="784"/>
      <c r="X30" s="784"/>
      <c r="Y30" s="784"/>
      <c r="Z30" s="784"/>
      <c r="AA30" s="784">
        <v>7</v>
      </c>
      <c r="AB30" s="784"/>
      <c r="AC30" s="784"/>
      <c r="AD30" s="784"/>
      <c r="AE30" s="785"/>
      <c r="AF30" s="786">
        <v>7</v>
      </c>
      <c r="AG30" s="787"/>
      <c r="AH30" s="787"/>
      <c r="AI30" s="787"/>
      <c r="AJ30" s="788"/>
      <c r="AK30" s="834">
        <v>73</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629</v>
      </c>
      <c r="R31" s="784"/>
      <c r="S31" s="784"/>
      <c r="T31" s="784"/>
      <c r="U31" s="784"/>
      <c r="V31" s="784">
        <v>506</v>
      </c>
      <c r="W31" s="784"/>
      <c r="X31" s="784"/>
      <c r="Y31" s="784"/>
      <c r="Z31" s="784"/>
      <c r="AA31" s="784">
        <v>123</v>
      </c>
      <c r="AB31" s="784"/>
      <c r="AC31" s="784"/>
      <c r="AD31" s="784"/>
      <c r="AE31" s="785"/>
      <c r="AF31" s="786">
        <v>1233</v>
      </c>
      <c r="AG31" s="787"/>
      <c r="AH31" s="787"/>
      <c r="AI31" s="787"/>
      <c r="AJ31" s="788"/>
      <c r="AK31" s="834">
        <v>1</v>
      </c>
      <c r="AL31" s="830"/>
      <c r="AM31" s="830"/>
      <c r="AN31" s="830"/>
      <c r="AO31" s="830"/>
      <c r="AP31" s="830">
        <v>1359</v>
      </c>
      <c r="AQ31" s="830"/>
      <c r="AR31" s="830"/>
      <c r="AS31" s="830"/>
      <c r="AT31" s="830"/>
      <c r="AU31" s="830" t="s">
        <v>555</v>
      </c>
      <c r="AV31" s="830"/>
      <c r="AW31" s="830"/>
      <c r="AX31" s="830"/>
      <c r="AY31" s="830"/>
      <c r="AZ31" s="831" t="s">
        <v>488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762</v>
      </c>
      <c r="R32" s="784"/>
      <c r="S32" s="784"/>
      <c r="T32" s="784"/>
      <c r="U32" s="784"/>
      <c r="V32" s="784">
        <v>564</v>
      </c>
      <c r="W32" s="784"/>
      <c r="X32" s="784"/>
      <c r="Y32" s="784"/>
      <c r="Z32" s="784"/>
      <c r="AA32" s="784">
        <v>198</v>
      </c>
      <c r="AB32" s="784"/>
      <c r="AC32" s="784"/>
      <c r="AD32" s="784"/>
      <c r="AE32" s="785"/>
      <c r="AF32" s="786">
        <v>347</v>
      </c>
      <c r="AG32" s="787"/>
      <c r="AH32" s="787"/>
      <c r="AI32" s="787"/>
      <c r="AJ32" s="788"/>
      <c r="AK32" s="834">
        <v>228</v>
      </c>
      <c r="AL32" s="830"/>
      <c r="AM32" s="830"/>
      <c r="AN32" s="830"/>
      <c r="AO32" s="830"/>
      <c r="AP32" s="830">
        <v>5050</v>
      </c>
      <c r="AQ32" s="830"/>
      <c r="AR32" s="830"/>
      <c r="AS32" s="830"/>
      <c r="AT32" s="830"/>
      <c r="AU32" s="830">
        <v>2363</v>
      </c>
      <c r="AV32" s="830"/>
      <c r="AW32" s="830"/>
      <c r="AX32" s="830"/>
      <c r="AY32" s="830"/>
      <c r="AZ32" s="831" t="s">
        <v>488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2</v>
      </c>
      <c r="R33" s="784"/>
      <c r="S33" s="784"/>
      <c r="T33" s="784"/>
      <c r="U33" s="784"/>
      <c r="V33" s="784">
        <v>1</v>
      </c>
      <c r="W33" s="784"/>
      <c r="X33" s="784"/>
      <c r="Y33" s="784"/>
      <c r="Z33" s="784"/>
      <c r="AA33" s="784">
        <v>1</v>
      </c>
      <c r="AB33" s="784"/>
      <c r="AC33" s="784"/>
      <c r="AD33" s="784"/>
      <c r="AE33" s="785"/>
      <c r="AF33" s="786">
        <v>1</v>
      </c>
      <c r="AG33" s="787"/>
      <c r="AH33" s="787"/>
      <c r="AI33" s="787"/>
      <c r="AJ33" s="788"/>
      <c r="AK33" s="834" t="s">
        <v>488</v>
      </c>
      <c r="AL33" s="830"/>
      <c r="AM33" s="830"/>
      <c r="AN33" s="830"/>
      <c r="AO33" s="830"/>
      <c r="AP33" s="830" t="s">
        <v>488</v>
      </c>
      <c r="AQ33" s="830"/>
      <c r="AR33" s="830"/>
      <c r="AS33" s="830"/>
      <c r="AT33" s="830"/>
      <c r="AU33" s="830" t="s">
        <v>488</v>
      </c>
      <c r="AV33" s="830"/>
      <c r="AW33" s="830"/>
      <c r="AX33" s="830"/>
      <c r="AY33" s="830"/>
      <c r="AZ33" s="831" t="s">
        <v>488</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1650</v>
      </c>
      <c r="AG63" s="844"/>
      <c r="AH63" s="844"/>
      <c r="AI63" s="844"/>
      <c r="AJ63" s="845"/>
      <c r="AK63" s="846"/>
      <c r="AL63" s="841"/>
      <c r="AM63" s="841"/>
      <c r="AN63" s="841"/>
      <c r="AO63" s="841"/>
      <c r="AP63" s="844">
        <v>6408</v>
      </c>
      <c r="AQ63" s="844"/>
      <c r="AR63" s="844"/>
      <c r="AS63" s="844"/>
      <c r="AT63" s="844"/>
      <c r="AU63" s="844">
        <v>2363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4875</v>
      </c>
      <c r="R68" s="866"/>
      <c r="S68" s="866"/>
      <c r="T68" s="866"/>
      <c r="U68" s="866"/>
      <c r="V68" s="866">
        <v>4699</v>
      </c>
      <c r="W68" s="866"/>
      <c r="X68" s="866"/>
      <c r="Y68" s="866"/>
      <c r="Z68" s="866"/>
      <c r="AA68" s="866">
        <v>176</v>
      </c>
      <c r="AB68" s="866"/>
      <c r="AC68" s="866"/>
      <c r="AD68" s="866"/>
      <c r="AE68" s="866"/>
      <c r="AF68" s="866">
        <v>121</v>
      </c>
      <c r="AG68" s="866"/>
      <c r="AH68" s="866"/>
      <c r="AI68" s="866"/>
      <c r="AJ68" s="866"/>
      <c r="AK68" s="866">
        <v>82</v>
      </c>
      <c r="AL68" s="866"/>
      <c r="AM68" s="866"/>
      <c r="AN68" s="866"/>
      <c r="AO68" s="866"/>
      <c r="AP68" s="866">
        <v>4009</v>
      </c>
      <c r="AQ68" s="866"/>
      <c r="AR68" s="866"/>
      <c r="AS68" s="866"/>
      <c r="AT68" s="866"/>
      <c r="AU68" s="866">
        <v>644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11209</v>
      </c>
      <c r="R69" s="830"/>
      <c r="S69" s="830"/>
      <c r="T69" s="830"/>
      <c r="U69" s="830"/>
      <c r="V69" s="830">
        <v>11800</v>
      </c>
      <c r="W69" s="830"/>
      <c r="X69" s="830"/>
      <c r="Y69" s="830"/>
      <c r="Z69" s="830"/>
      <c r="AA69" s="830">
        <v>-591</v>
      </c>
      <c r="AB69" s="830"/>
      <c r="AC69" s="830"/>
      <c r="AD69" s="830"/>
      <c r="AE69" s="830"/>
      <c r="AF69" s="830">
        <v>371</v>
      </c>
      <c r="AG69" s="830"/>
      <c r="AH69" s="830"/>
      <c r="AI69" s="830"/>
      <c r="AJ69" s="830"/>
      <c r="AK69" s="830">
        <v>1709</v>
      </c>
      <c r="AL69" s="830"/>
      <c r="AM69" s="830"/>
      <c r="AN69" s="830"/>
      <c r="AO69" s="830"/>
      <c r="AP69" s="830">
        <v>6308</v>
      </c>
      <c r="AQ69" s="830"/>
      <c r="AR69" s="830"/>
      <c r="AS69" s="830"/>
      <c r="AT69" s="830"/>
      <c r="AU69" s="830">
        <v>2725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558</v>
      </c>
      <c r="C70" s="874"/>
      <c r="D70" s="874"/>
      <c r="E70" s="874"/>
      <c r="F70" s="874"/>
      <c r="G70" s="874"/>
      <c r="H70" s="874"/>
      <c r="I70" s="874"/>
      <c r="J70" s="874"/>
      <c r="K70" s="874"/>
      <c r="L70" s="874"/>
      <c r="M70" s="874"/>
      <c r="N70" s="874"/>
      <c r="O70" s="874"/>
      <c r="P70" s="875"/>
      <c r="Q70" s="876">
        <v>879</v>
      </c>
      <c r="R70" s="830"/>
      <c r="S70" s="830"/>
      <c r="T70" s="830"/>
      <c r="U70" s="830"/>
      <c r="V70" s="830">
        <v>876</v>
      </c>
      <c r="W70" s="830"/>
      <c r="X70" s="830"/>
      <c r="Y70" s="830"/>
      <c r="Z70" s="830"/>
      <c r="AA70" s="830">
        <v>2</v>
      </c>
      <c r="AB70" s="830"/>
      <c r="AC70" s="830"/>
      <c r="AD70" s="830"/>
      <c r="AE70" s="830"/>
      <c r="AF70" s="830">
        <v>2</v>
      </c>
      <c r="AG70" s="830"/>
      <c r="AH70" s="830"/>
      <c r="AI70" s="830"/>
      <c r="AJ70" s="830"/>
      <c r="AK70" s="830">
        <v>3</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559</v>
      </c>
      <c r="C71" s="874"/>
      <c r="D71" s="874"/>
      <c r="E71" s="874"/>
      <c r="F71" s="874"/>
      <c r="G71" s="874"/>
      <c r="H71" s="874"/>
      <c r="I71" s="874"/>
      <c r="J71" s="874"/>
      <c r="K71" s="874"/>
      <c r="L71" s="874"/>
      <c r="M71" s="874"/>
      <c r="N71" s="874"/>
      <c r="O71" s="874"/>
      <c r="P71" s="875"/>
      <c r="Q71" s="876">
        <v>247</v>
      </c>
      <c r="R71" s="830"/>
      <c r="S71" s="830"/>
      <c r="T71" s="830"/>
      <c r="U71" s="830"/>
      <c r="V71" s="830">
        <v>242</v>
      </c>
      <c r="W71" s="830"/>
      <c r="X71" s="830"/>
      <c r="Y71" s="830"/>
      <c r="Z71" s="830"/>
      <c r="AA71" s="830">
        <v>5</v>
      </c>
      <c r="AB71" s="830"/>
      <c r="AC71" s="830"/>
      <c r="AD71" s="830"/>
      <c r="AE71" s="830"/>
      <c r="AF71" s="830">
        <v>5</v>
      </c>
      <c r="AG71" s="830"/>
      <c r="AH71" s="830"/>
      <c r="AI71" s="830"/>
      <c r="AJ71" s="830"/>
      <c r="AK71" s="830">
        <v>4</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560</v>
      </c>
      <c r="C72" s="874"/>
      <c r="D72" s="874"/>
      <c r="E72" s="874"/>
      <c r="F72" s="874"/>
      <c r="G72" s="874"/>
      <c r="H72" s="874"/>
      <c r="I72" s="874"/>
      <c r="J72" s="874"/>
      <c r="K72" s="874"/>
      <c r="L72" s="874"/>
      <c r="M72" s="874"/>
      <c r="N72" s="874"/>
      <c r="O72" s="874"/>
      <c r="P72" s="875"/>
      <c r="Q72" s="876">
        <v>756</v>
      </c>
      <c r="R72" s="830"/>
      <c r="S72" s="830"/>
      <c r="T72" s="830"/>
      <c r="U72" s="830"/>
      <c r="V72" s="830">
        <v>659</v>
      </c>
      <c r="W72" s="830"/>
      <c r="X72" s="830"/>
      <c r="Y72" s="830"/>
      <c r="Z72" s="830"/>
      <c r="AA72" s="830">
        <v>97</v>
      </c>
      <c r="AB72" s="830"/>
      <c r="AC72" s="830"/>
      <c r="AD72" s="830"/>
      <c r="AE72" s="830"/>
      <c r="AF72" s="830">
        <v>97</v>
      </c>
      <c r="AG72" s="830"/>
      <c r="AH72" s="830"/>
      <c r="AI72" s="830"/>
      <c r="AJ72" s="830"/>
      <c r="AK72" s="830">
        <v>536</v>
      </c>
      <c r="AL72" s="830"/>
      <c r="AM72" s="830"/>
      <c r="AN72" s="830"/>
      <c r="AO72" s="830"/>
      <c r="AP72" s="830" t="s">
        <v>488</v>
      </c>
      <c r="AQ72" s="830"/>
      <c r="AR72" s="830"/>
      <c r="AS72" s="830"/>
      <c r="AT72" s="830"/>
      <c r="AU72" s="830" t="s">
        <v>488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561</v>
      </c>
      <c r="C73" s="874"/>
      <c r="D73" s="874"/>
      <c r="E73" s="874"/>
      <c r="F73" s="874"/>
      <c r="G73" s="874"/>
      <c r="H73" s="874"/>
      <c r="I73" s="874"/>
      <c r="J73" s="874"/>
      <c r="K73" s="874"/>
      <c r="L73" s="874"/>
      <c r="M73" s="874"/>
      <c r="N73" s="874"/>
      <c r="O73" s="874"/>
      <c r="P73" s="875"/>
      <c r="Q73" s="876">
        <v>284221</v>
      </c>
      <c r="R73" s="830"/>
      <c r="S73" s="830"/>
      <c r="T73" s="830"/>
      <c r="U73" s="830"/>
      <c r="V73" s="830">
        <v>278602</v>
      </c>
      <c r="W73" s="830"/>
      <c r="X73" s="830"/>
      <c r="Y73" s="830"/>
      <c r="Z73" s="830"/>
      <c r="AA73" s="830">
        <v>5619</v>
      </c>
      <c r="AB73" s="830"/>
      <c r="AC73" s="830"/>
      <c r="AD73" s="830"/>
      <c r="AE73" s="830"/>
      <c r="AF73" s="830">
        <v>5619</v>
      </c>
      <c r="AG73" s="830"/>
      <c r="AH73" s="830"/>
      <c r="AI73" s="830"/>
      <c r="AJ73" s="830"/>
      <c r="AK73" s="830">
        <v>6621</v>
      </c>
      <c r="AL73" s="830"/>
      <c r="AM73" s="830"/>
      <c r="AN73" s="830"/>
      <c r="AO73" s="830"/>
      <c r="AP73" s="830" t="s">
        <v>488</v>
      </c>
      <c r="AQ73" s="830"/>
      <c r="AR73" s="830"/>
      <c r="AS73" s="830"/>
      <c r="AT73" s="830"/>
      <c r="AU73" s="830" t="s">
        <v>488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562</v>
      </c>
      <c r="C74" s="874"/>
      <c r="D74" s="874"/>
      <c r="E74" s="874"/>
      <c r="F74" s="874"/>
      <c r="G74" s="874"/>
      <c r="H74" s="874"/>
      <c r="I74" s="874"/>
      <c r="J74" s="874"/>
      <c r="K74" s="874"/>
      <c r="L74" s="874"/>
      <c r="M74" s="874"/>
      <c r="N74" s="874"/>
      <c r="O74" s="874"/>
      <c r="P74" s="875"/>
      <c r="Q74" s="876">
        <v>10136</v>
      </c>
      <c r="R74" s="830"/>
      <c r="S74" s="830"/>
      <c r="T74" s="830"/>
      <c r="U74" s="830"/>
      <c r="V74" s="830">
        <v>9277</v>
      </c>
      <c r="W74" s="830"/>
      <c r="X74" s="830"/>
      <c r="Y74" s="830"/>
      <c r="Z74" s="830"/>
      <c r="AA74" s="830">
        <v>859</v>
      </c>
      <c r="AB74" s="830"/>
      <c r="AC74" s="830"/>
      <c r="AD74" s="830"/>
      <c r="AE74" s="830"/>
      <c r="AF74" s="830">
        <v>859</v>
      </c>
      <c r="AG74" s="830"/>
      <c r="AH74" s="830"/>
      <c r="AI74" s="830"/>
      <c r="AJ74" s="830"/>
      <c r="AK74" s="830">
        <v>110</v>
      </c>
      <c r="AL74" s="830"/>
      <c r="AM74" s="830"/>
      <c r="AN74" s="830"/>
      <c r="AO74" s="830"/>
      <c r="AP74" s="830" t="s">
        <v>555</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7073</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504250</v>
      </c>
      <c r="AB110" s="900"/>
      <c r="AC110" s="900"/>
      <c r="AD110" s="900"/>
      <c r="AE110" s="901"/>
      <c r="AF110" s="902">
        <v>608804</v>
      </c>
      <c r="AG110" s="900"/>
      <c r="AH110" s="900"/>
      <c r="AI110" s="900"/>
      <c r="AJ110" s="901"/>
      <c r="AK110" s="902">
        <v>636140</v>
      </c>
      <c r="AL110" s="900"/>
      <c r="AM110" s="900"/>
      <c r="AN110" s="900"/>
      <c r="AO110" s="901"/>
      <c r="AP110" s="903">
        <v>13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8738793</v>
      </c>
      <c r="BR110" s="931"/>
      <c r="BS110" s="931"/>
      <c r="BT110" s="931"/>
      <c r="BU110" s="931"/>
      <c r="BV110" s="931">
        <v>8242879</v>
      </c>
      <c r="BW110" s="931"/>
      <c r="BX110" s="931"/>
      <c r="BY110" s="931"/>
      <c r="BZ110" s="931"/>
      <c r="CA110" s="931">
        <v>7699105</v>
      </c>
      <c r="CB110" s="931"/>
      <c r="CC110" s="931"/>
      <c r="CD110" s="931"/>
      <c r="CE110" s="931"/>
      <c r="CF110" s="944">
        <v>157.30000000000001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2554920</v>
      </c>
      <c r="BR112" s="926"/>
      <c r="BS112" s="926"/>
      <c r="BT112" s="926"/>
      <c r="BU112" s="926"/>
      <c r="BV112" s="926">
        <v>2472139</v>
      </c>
      <c r="BW112" s="926"/>
      <c r="BX112" s="926"/>
      <c r="BY112" s="926"/>
      <c r="BZ112" s="926"/>
      <c r="CA112" s="926">
        <v>2363290</v>
      </c>
      <c r="CB112" s="926"/>
      <c r="CC112" s="926"/>
      <c r="CD112" s="926"/>
      <c r="CE112" s="926"/>
      <c r="CF112" s="920">
        <v>48.3</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153101</v>
      </c>
      <c r="AB113" s="938"/>
      <c r="AC113" s="938"/>
      <c r="AD113" s="938"/>
      <c r="AE113" s="939"/>
      <c r="AF113" s="940">
        <v>147823</v>
      </c>
      <c r="AG113" s="938"/>
      <c r="AH113" s="938"/>
      <c r="AI113" s="938"/>
      <c r="AJ113" s="939"/>
      <c r="AK113" s="940">
        <v>195507</v>
      </c>
      <c r="AL113" s="938"/>
      <c r="AM113" s="938"/>
      <c r="AN113" s="938"/>
      <c r="AO113" s="939"/>
      <c r="AP113" s="941">
        <v>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3965076</v>
      </c>
      <c r="BR113" s="926"/>
      <c r="BS113" s="926"/>
      <c r="BT113" s="926"/>
      <c r="BU113" s="926"/>
      <c r="BV113" s="926">
        <v>3638054</v>
      </c>
      <c r="BW113" s="926"/>
      <c r="BX113" s="926"/>
      <c r="BY113" s="926"/>
      <c r="BZ113" s="926"/>
      <c r="CA113" s="926">
        <v>3368601</v>
      </c>
      <c r="CB113" s="926"/>
      <c r="CC113" s="926"/>
      <c r="CD113" s="926"/>
      <c r="CE113" s="926"/>
      <c r="CF113" s="920">
        <v>68.8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272239</v>
      </c>
      <c r="AB114" s="959"/>
      <c r="AC114" s="959"/>
      <c r="AD114" s="959"/>
      <c r="AE114" s="960"/>
      <c r="AF114" s="961">
        <v>264832</v>
      </c>
      <c r="AG114" s="959"/>
      <c r="AH114" s="959"/>
      <c r="AI114" s="959"/>
      <c r="AJ114" s="960"/>
      <c r="AK114" s="961">
        <v>266160</v>
      </c>
      <c r="AL114" s="959"/>
      <c r="AM114" s="959"/>
      <c r="AN114" s="959"/>
      <c r="AO114" s="960"/>
      <c r="AP114" s="962">
        <v>5.4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810350</v>
      </c>
      <c r="BR114" s="926"/>
      <c r="BS114" s="926"/>
      <c r="BT114" s="926"/>
      <c r="BU114" s="926"/>
      <c r="BV114" s="926">
        <v>810979</v>
      </c>
      <c r="BW114" s="926"/>
      <c r="BX114" s="926"/>
      <c r="BY114" s="926"/>
      <c r="BZ114" s="926"/>
      <c r="CA114" s="926">
        <v>794449</v>
      </c>
      <c r="CB114" s="926"/>
      <c r="CC114" s="926"/>
      <c r="CD114" s="926"/>
      <c r="CE114" s="926"/>
      <c r="CF114" s="920">
        <v>16.2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929590</v>
      </c>
      <c r="AB117" s="979"/>
      <c r="AC117" s="979"/>
      <c r="AD117" s="979"/>
      <c r="AE117" s="980"/>
      <c r="AF117" s="981">
        <v>1021459</v>
      </c>
      <c r="AG117" s="979"/>
      <c r="AH117" s="979"/>
      <c r="AI117" s="979"/>
      <c r="AJ117" s="980"/>
      <c r="AK117" s="981">
        <v>1097807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16069139</v>
      </c>
      <c r="BR119" s="1000"/>
      <c r="BS119" s="1000"/>
      <c r="BT119" s="1000"/>
      <c r="BU119" s="1000"/>
      <c r="BV119" s="1000">
        <v>15164051</v>
      </c>
      <c r="BW119" s="1000"/>
      <c r="BX119" s="1000"/>
      <c r="BY119" s="1000"/>
      <c r="BZ119" s="1000"/>
      <c r="CA119" s="1000">
        <v>14225445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3859520</v>
      </c>
      <c r="BR120" s="931"/>
      <c r="BS120" s="931"/>
      <c r="BT120" s="931"/>
      <c r="BU120" s="931"/>
      <c r="BV120" s="931">
        <v>4543796</v>
      </c>
      <c r="BW120" s="931"/>
      <c r="BX120" s="931"/>
      <c r="BY120" s="931"/>
      <c r="BZ120" s="931"/>
      <c r="CA120" s="931">
        <v>4756498</v>
      </c>
      <c r="CB120" s="931"/>
      <c r="CC120" s="931"/>
      <c r="CD120" s="931"/>
      <c r="CE120" s="931"/>
      <c r="CF120" s="944">
        <v>97.2</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2554920</v>
      </c>
      <c r="DH120" s="931"/>
      <c r="DI120" s="931"/>
      <c r="DJ120" s="931"/>
      <c r="DK120" s="931"/>
      <c r="DL120" s="931">
        <v>2472139</v>
      </c>
      <c r="DM120" s="931"/>
      <c r="DN120" s="931"/>
      <c r="DO120" s="931"/>
      <c r="DP120" s="931"/>
      <c r="DQ120" s="931">
        <v>2363290</v>
      </c>
      <c r="DR120" s="931"/>
      <c r="DS120" s="931"/>
      <c r="DT120" s="931"/>
      <c r="DU120" s="931"/>
      <c r="DV120" s="932">
        <v>48.3</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2405797</v>
      </c>
      <c r="BR121" s="926"/>
      <c r="BS121" s="926"/>
      <c r="BT121" s="926"/>
      <c r="BU121" s="926"/>
      <c r="BV121" s="926">
        <v>2338228</v>
      </c>
      <c r="BW121" s="926"/>
      <c r="BX121" s="926"/>
      <c r="BY121" s="926"/>
      <c r="BZ121" s="926"/>
      <c r="CA121" s="926">
        <v>1803956</v>
      </c>
      <c r="CB121" s="926"/>
      <c r="CC121" s="926"/>
      <c r="CD121" s="926"/>
      <c r="CE121" s="926"/>
      <c r="CF121" s="920">
        <v>36.9</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8692364</v>
      </c>
      <c r="BR122" s="1000"/>
      <c r="BS122" s="1000"/>
      <c r="BT122" s="1000"/>
      <c r="BU122" s="1000"/>
      <c r="BV122" s="1000">
        <v>8352954</v>
      </c>
      <c r="BW122" s="1000"/>
      <c r="BX122" s="1000"/>
      <c r="BY122" s="1000"/>
      <c r="BZ122" s="1000"/>
      <c r="CA122" s="1000">
        <v>7843282</v>
      </c>
      <c r="CB122" s="1000"/>
      <c r="CC122" s="1000"/>
      <c r="CD122" s="1000"/>
      <c r="CE122" s="1000"/>
      <c r="CF122" s="1017">
        <v>160.19999999999999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14957681</v>
      </c>
      <c r="BR123" s="1064"/>
      <c r="BS123" s="1064"/>
      <c r="BT123" s="1064"/>
      <c r="BU123" s="1064"/>
      <c r="BV123" s="1064">
        <v>15234978</v>
      </c>
      <c r="BW123" s="1064"/>
      <c r="BX123" s="1064"/>
      <c r="BY123" s="1064"/>
      <c r="BZ123" s="1064"/>
      <c r="CA123" s="1064">
        <v>14403736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22.7</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130294</v>
      </c>
      <c r="AB128" s="1046"/>
      <c r="AC128" s="1046"/>
      <c r="AD128" s="1046"/>
      <c r="AE128" s="1047"/>
      <c r="AF128" s="1048">
        <v>116767</v>
      </c>
      <c r="AG128" s="1046"/>
      <c r="AH128" s="1046"/>
      <c r="AI128" s="1046"/>
      <c r="AJ128" s="1047"/>
      <c r="AK128" s="1048">
        <v>123977</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14.62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5596946</v>
      </c>
      <c r="AB129" s="959"/>
      <c r="AC129" s="959"/>
      <c r="AD129" s="959"/>
      <c r="AE129" s="960"/>
      <c r="AF129" s="961">
        <v>5528513</v>
      </c>
      <c r="AG129" s="959"/>
      <c r="AH129" s="959"/>
      <c r="AI129" s="959"/>
      <c r="AJ129" s="960"/>
      <c r="AK129" s="961">
        <v>5635341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19.62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718153</v>
      </c>
      <c r="AB130" s="959"/>
      <c r="AC130" s="959"/>
      <c r="AD130" s="959"/>
      <c r="AE130" s="960"/>
      <c r="AF130" s="961">
        <v>730349</v>
      </c>
      <c r="AG130" s="959"/>
      <c r="AH130" s="959"/>
      <c r="AI130" s="959"/>
      <c r="AJ130" s="960"/>
      <c r="AK130" s="961">
        <v>740356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3.3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4878793</v>
      </c>
      <c r="AB131" s="986"/>
      <c r="AC131" s="986"/>
      <c r="AD131" s="986"/>
      <c r="AE131" s="987"/>
      <c r="AF131" s="985">
        <v>4798164</v>
      </c>
      <c r="AG131" s="986"/>
      <c r="AH131" s="986"/>
      <c r="AI131" s="986"/>
      <c r="AJ131" s="987"/>
      <c r="AK131" s="985">
        <v>4894985</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1.6631777569999999</v>
      </c>
      <c r="AB132" s="1097"/>
      <c r="AC132" s="1097"/>
      <c r="AD132" s="1097"/>
      <c r="AE132" s="1098"/>
      <c r="AF132" s="1099">
        <v>3.6335356609999998</v>
      </c>
      <c r="AG132" s="1097"/>
      <c r="AH132" s="1097"/>
      <c r="AI132" s="1097"/>
      <c r="AJ132" s="1098"/>
      <c r="AK132" s="1099">
        <v>4.7696571079999996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0.4</v>
      </c>
      <c r="AB133" s="1080"/>
      <c r="AC133" s="1080"/>
      <c r="AD133" s="1080"/>
      <c r="AE133" s="1081"/>
      <c r="AF133" s="1079">
        <v>1.8</v>
      </c>
      <c r="AG133" s="1080"/>
      <c r="AH133" s="1080"/>
      <c r="AI133" s="1080"/>
      <c r="AJ133" s="1081"/>
      <c r="AK133" s="1079">
        <v>3.3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RRhcL/rzOSsA3m/ymMSR/bokLnZJz1twt/Dt+DHYjjh9ecQ/mfwX1+rDc7sOwrQNlKQvNSEm9hAM7qdiT1umg==" saltValue="Yd04240NcOiqJQClHNZr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DJ3R+80ucfyMK5XAR8BTE7QrkMCFfP413YALcpaQa0gOu293jjbuW9483qYhC13HBjDjeHOnBl/qtfvDZOelg==" saltValue="OLTBhasGZzMV/csUd1ILf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Xi1420bLqKrzYOjiysEM1sVSFOZF7Ud3hnKgXEvE9ExUhy4oGjFLn2SE718sun+wNf+/vlGpinIxM5WKbo8w==" saltValue="b31CZpRUjOsCup+mIvzT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1629037</v>
      </c>
      <c r="AP9" s="281">
        <v>69229</v>
      </c>
      <c r="AQ9" s="282">
        <v>67248</v>
      </c>
      <c r="AR9" s="283">
        <v>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297558</v>
      </c>
      <c r="AP10" s="284">
        <v>12645</v>
      </c>
      <c r="AQ10" s="285">
        <v>9038</v>
      </c>
      <c r="AR10" s="286">
        <v>39.9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320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59223</v>
      </c>
      <c r="AP13" s="284">
        <v>2517</v>
      </c>
      <c r="AQ13" s="285">
        <v>2764</v>
      </c>
      <c r="AR13" s="286">
        <v>-8.9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23591</v>
      </c>
      <c r="AP14" s="284">
        <v>1003</v>
      </c>
      <c r="AQ14" s="285">
        <v>1165</v>
      </c>
      <c r="AR14" s="286">
        <v>-13.9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-116281</v>
      </c>
      <c r="AP15" s="284">
        <v>-4942</v>
      </c>
      <c r="AQ15" s="285">
        <v>-3941</v>
      </c>
      <c r="AR15" s="286">
        <v>25.4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1893128</v>
      </c>
      <c r="AP16" s="284">
        <v>80453</v>
      </c>
      <c r="AQ16" s="285">
        <v>76616</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8.07</v>
      </c>
      <c r="AP21" s="298">
        <v>6.73</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96.5</v>
      </c>
      <c r="AP22" s="303">
        <v>96.9</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636140</v>
      </c>
      <c r="AP32" s="312">
        <v>27034</v>
      </c>
      <c r="AQ32" s="313">
        <v>33390</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195507</v>
      </c>
      <c r="AP35" s="312">
        <v>8308</v>
      </c>
      <c r="AQ35" s="313">
        <v>8851</v>
      </c>
      <c r="AR35" s="314">
        <v>-6.1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266160</v>
      </c>
      <c r="AP36" s="312">
        <v>11311</v>
      </c>
      <c r="AQ36" s="313">
        <v>2033</v>
      </c>
      <c r="AR36" s="314">
        <v>456.4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640</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-123977</v>
      </c>
      <c r="AP39" s="312">
        <v>-5269</v>
      </c>
      <c r="AQ39" s="313">
        <v>-3025</v>
      </c>
      <c r="AR39" s="314">
        <v>74.2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-740356</v>
      </c>
      <c r="AP40" s="312">
        <v>-31463</v>
      </c>
      <c r="AQ40" s="313">
        <v>-26876</v>
      </c>
      <c r="AR40" s="314">
        <v>17.100000000000001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233474</v>
      </c>
      <c r="AP41" s="312">
        <v>9922</v>
      </c>
      <c r="AQ41" s="313">
        <v>15015</v>
      </c>
      <c r="AR41" s="314">
        <v>-33.9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1685359</v>
      </c>
      <c r="AN51" s="334">
        <v>71082</v>
      </c>
      <c r="AO51" s="335">
        <v>19.600000000000001</v>
      </c>
      <c r="AP51" s="336">
        <v>51264</v>
      </c>
      <c r="AQ51" s="337">
        <v>8.1999999999999993</v>
      </c>
      <c r="AR51" s="338">
        <v>11.4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1217977</v>
      </c>
      <c r="AN52" s="342">
        <v>51370</v>
      </c>
      <c r="AO52" s="343">
        <v>38.700000000000003</v>
      </c>
      <c r="AP52" s="344">
        <v>26040</v>
      </c>
      <c r="AQ52" s="345">
        <v>4.5</v>
      </c>
      <c r="AR52" s="346">
        <v>34.200000000000003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1716350</v>
      </c>
      <c r="AN53" s="334">
        <v>72829</v>
      </c>
      <c r="AO53" s="335">
        <v>2.5</v>
      </c>
      <c r="AP53" s="336">
        <v>52068</v>
      </c>
      <c r="AQ53" s="337">
        <v>1.6</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1146608</v>
      </c>
      <c r="AN54" s="342">
        <v>48653</v>
      </c>
      <c r="AO54" s="343">
        <v>-5.3</v>
      </c>
      <c r="AP54" s="344">
        <v>26936</v>
      </c>
      <c r="AQ54" s="345">
        <v>3.4</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1758801</v>
      </c>
      <c r="AN55" s="334">
        <v>74336</v>
      </c>
      <c r="AO55" s="335">
        <v>2.1</v>
      </c>
      <c r="AP55" s="336">
        <v>47161</v>
      </c>
      <c r="AQ55" s="337">
        <v>-9.4</v>
      </c>
      <c r="AR55" s="338">
        <v>11.5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1347934</v>
      </c>
      <c r="AN56" s="342">
        <v>56971</v>
      </c>
      <c r="AO56" s="343">
        <v>17.100000000000001</v>
      </c>
      <c r="AP56" s="344">
        <v>24595</v>
      </c>
      <c r="AQ56" s="345">
        <v>-8.6999999999999993</v>
      </c>
      <c r="AR56" s="346">
        <v>25.8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730486</v>
      </c>
      <c r="AN57" s="334">
        <v>30982</v>
      </c>
      <c r="AO57" s="335">
        <v>-58.3</v>
      </c>
      <c r="AP57" s="336">
        <v>43423</v>
      </c>
      <c r="AQ57" s="337">
        <v>-7.9</v>
      </c>
      <c r="AR57" s="338">
        <v>-50.4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595269</v>
      </c>
      <c r="AN58" s="342">
        <v>25247</v>
      </c>
      <c r="AO58" s="343">
        <v>-55.7</v>
      </c>
      <c r="AP58" s="344">
        <v>22207</v>
      </c>
      <c r="AQ58" s="345">
        <v>-9.6999999999999993</v>
      </c>
      <c r="AR58" s="346">
        <v>-46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571082</v>
      </c>
      <c r="AN59" s="334">
        <v>24269</v>
      </c>
      <c r="AO59" s="335">
        <v>-21.7</v>
      </c>
      <c r="AP59" s="336">
        <v>45265</v>
      </c>
      <c r="AQ59" s="337">
        <v>4.2</v>
      </c>
      <c r="AR59" s="338">
        <v>-25.9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439587</v>
      </c>
      <c r="AN60" s="342">
        <v>18681</v>
      </c>
      <c r="AO60" s="343">
        <v>-26</v>
      </c>
      <c r="AP60" s="344">
        <v>22600</v>
      </c>
      <c r="AQ60" s="345">
        <v>1.8</v>
      </c>
      <c r="AR60" s="346">
        <v>-27.8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1292416</v>
      </c>
      <c r="AN61" s="349">
        <v>54700</v>
      </c>
      <c r="AO61" s="350">
        <v>-11.2</v>
      </c>
      <c r="AP61" s="351">
        <v>47836</v>
      </c>
      <c r="AQ61" s="352">
        <v>-0.7</v>
      </c>
      <c r="AR61" s="338">
        <v>-10.5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949475</v>
      </c>
      <c r="AN62" s="342">
        <v>40184</v>
      </c>
      <c r="AO62" s="343">
        <v>-6.2</v>
      </c>
      <c r="AP62" s="344">
        <v>24476</v>
      </c>
      <c r="AQ62" s="345">
        <v>-1.7</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Ql4XZe8sppMc/jHlqCfxMGfs2VrYPhblDJtDK/UCUHB+FLrfcP1c//h0oWeOAEYAKxKIm85WdZVXIxSIhjivQ==" saltValue="f1jkCn09meb48wOXP9dY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Q5InKm9gMSm4JZhDL6xoUuIR+AoIzVyao7mIhEz9T+Uo+dJ0X+Ew1fi4cqzBtk94fnVoSBd+QgI28HfGprNhng==" saltValue="CzDgJvXhzcv+8asDxU6G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jE+u8PdbdyuE7cgnefWd+FBz8FNx0Zn+VdbSmm6nHvFS6fHHxaRmzqR7W/tCemVya8LAtz9TT1d0ehPKHNVaXA==" saltValue="nRHwQGegzuFXpsuHPGer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29.97</v>
      </c>
      <c r="G47" s="12">
        <v>34.56</v>
      </c>
      <c r="H47" s="12">
        <v>40.380000000000003</v>
      </c>
      <c r="I47" s="12">
        <v>47.79</v>
      </c>
      <c r="J47" s="13">
        <v>51.45</v>
      </c>
    </row>
    <row r="48" spans="2:10" ht="57.75" customHeight="1" x14ac:dyDescent="0.15">
      <c r="B48" s="14"/>
      <c r="C48" s="1141" t="s">
        <v>4</v>
      </c>
      <c r="D48" s="1141"/>
      <c r="E48" s="1142"/>
      <c r="F48" s="15">
        <v>8.2799999999999994</v>
      </c>
      <c r="G48" s="16">
        <v>4.79</v>
      </c>
      <c r="H48" s="16">
        <v>6.33</v>
      </c>
      <c r="I48" s="16">
        <v>7.07</v>
      </c>
      <c r="J48" s="17">
        <v>10.5</v>
      </c>
    </row>
    <row r="49" spans="2:10" ht="57.75" customHeight="1" thickBot="1" x14ac:dyDescent="0.2">
      <c r="B49" s="18"/>
      <c r="C49" s="1143" t="s">
        <v>5</v>
      </c>
      <c r="D49" s="1143"/>
      <c r="E49" s="1144"/>
      <c r="F49" s="19" t="s">
        <v>532</v>
      </c>
      <c r="G49" s="20" t="s">
        <v>533</v>
      </c>
      <c r="H49" s="20">
        <v>7.13</v>
      </c>
      <c r="I49" s="20">
        <v>3.05</v>
      </c>
      <c r="J49" s="21">
        <v>3.68</v>
      </c>
    </row>
    <row r="50" spans="2:10" x14ac:dyDescent="0.15"/>
  </sheetData>
  <sheetProtection algorithmName="SHA-512" hashValue="Bb/rTFmCY3itnZpvTHDpLy6Qq+jSoywZBrhrEDd2ygnVVS2zYfVyhuKIzAAK3QHo5yb9p3G7ALD+l4UPFzAc8Q==" saltValue="ROXap29mAHU5sjo1mr2j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22.44</v>
      </c>
      <c r="G34" s="33">
        <v>22.34</v>
      </c>
      <c r="H34" s="33">
        <v>21.25</v>
      </c>
      <c r="I34" s="33">
        <v>22.04</v>
      </c>
      <c r="J34" s="34">
        <v>21.88</v>
      </c>
      <c r="K34" s="22"/>
      <c r="L34" s="22"/>
      <c r="M34" s="22"/>
      <c r="N34" s="22"/>
      <c r="O34" s="22"/>
      <c r="P34" s="22"/>
    </row>
    <row r="35" spans="1:16" ht="39" customHeight="1" x14ac:dyDescent="0.15">
      <c r="A35" s="22"/>
      <c r="B35" s="35"/>
      <c r="C35" s="1145" t="s">
        <v>535</v>
      </c>
      <c r="D35" s="1146"/>
      <c r="E35" s="1147"/>
      <c r="F35" s="36">
        <v>8.23</v>
      </c>
      <c r="G35" s="37">
        <v>4.7</v>
      </c>
      <c r="H35" s="37">
        <v>6.27</v>
      </c>
      <c r="I35" s="37">
        <v>6.95</v>
      </c>
      <c r="J35" s="38">
        <v>10.42</v>
      </c>
      <c r="K35" s="22"/>
      <c r="L35" s="22"/>
      <c r="M35" s="22"/>
      <c r="N35" s="22"/>
      <c r="O35" s="22"/>
      <c r="P35" s="22"/>
    </row>
    <row r="36" spans="1:16" ht="39" customHeight="1" x14ac:dyDescent="0.15">
      <c r="A36" s="22"/>
      <c r="B36" s="35"/>
      <c r="C36" s="1145" t="s">
        <v>536</v>
      </c>
      <c r="D36" s="1146"/>
      <c r="E36" s="1147"/>
      <c r="F36" s="36" t="s">
        <v>488</v>
      </c>
      <c r="G36" s="37">
        <v>2.68</v>
      </c>
      <c r="H36" s="37">
        <v>3.56</v>
      </c>
      <c r="I36" s="37">
        <v>4.71</v>
      </c>
      <c r="J36" s="38">
        <v>6.16</v>
      </c>
      <c r="K36" s="22"/>
      <c r="L36" s="22"/>
      <c r="M36" s="22"/>
      <c r="N36" s="22"/>
      <c r="O36" s="22"/>
      <c r="P36" s="22"/>
    </row>
    <row r="37" spans="1:16" ht="39" customHeight="1" x14ac:dyDescent="0.15">
      <c r="A37" s="22"/>
      <c r="B37" s="35"/>
      <c r="C37" s="1145" t="s">
        <v>537</v>
      </c>
      <c r="D37" s="1146"/>
      <c r="E37" s="1147"/>
      <c r="F37" s="36">
        <v>0.63</v>
      </c>
      <c r="G37" s="37">
        <v>0.64</v>
      </c>
      <c r="H37" s="37">
        <v>0.76</v>
      </c>
      <c r="I37" s="37">
        <v>0.55000000000000004</v>
      </c>
      <c r="J37" s="38">
        <v>0.61</v>
      </c>
      <c r="K37" s="22"/>
      <c r="L37" s="22"/>
      <c r="M37" s="22"/>
      <c r="N37" s="22"/>
      <c r="O37" s="22"/>
      <c r="P37" s="22"/>
    </row>
    <row r="38" spans="1:16" ht="39" customHeight="1" x14ac:dyDescent="0.15">
      <c r="A38" s="22"/>
      <c r="B38" s="35"/>
      <c r="C38" s="1145" t="s">
        <v>538</v>
      </c>
      <c r="D38" s="1146"/>
      <c r="E38" s="1147"/>
      <c r="F38" s="36">
        <v>1.87</v>
      </c>
      <c r="G38" s="37">
        <v>0.61</v>
      </c>
      <c r="H38" s="37">
        <v>0.53</v>
      </c>
      <c r="I38" s="37">
        <v>0.57999999999999996</v>
      </c>
      <c r="J38" s="38">
        <v>0.5</v>
      </c>
      <c r="K38" s="22"/>
      <c r="L38" s="22"/>
      <c r="M38" s="22"/>
      <c r="N38" s="22"/>
      <c r="O38" s="22"/>
      <c r="P38" s="22"/>
    </row>
    <row r="39" spans="1:16" ht="39" customHeight="1" x14ac:dyDescent="0.15">
      <c r="A39" s="22"/>
      <c r="B39" s="35"/>
      <c r="C39" s="1145" t="s">
        <v>539</v>
      </c>
      <c r="D39" s="1146"/>
      <c r="E39" s="1147"/>
      <c r="F39" s="36">
        <v>0.06</v>
      </c>
      <c r="G39" s="37">
        <v>0.12</v>
      </c>
      <c r="H39" s="37">
        <v>0.12</v>
      </c>
      <c r="I39" s="37">
        <v>0.13</v>
      </c>
      <c r="J39" s="38">
        <v>0.11</v>
      </c>
      <c r="K39" s="22"/>
      <c r="L39" s="22"/>
      <c r="M39" s="22"/>
      <c r="N39" s="22"/>
      <c r="O39" s="22"/>
      <c r="P39" s="22"/>
    </row>
    <row r="40" spans="1:16" ht="39" customHeight="1" x14ac:dyDescent="0.15">
      <c r="A40" s="22"/>
      <c r="B40" s="35"/>
      <c r="C40" s="1145" t="s">
        <v>540</v>
      </c>
      <c r="D40" s="1146"/>
      <c r="E40" s="1147"/>
      <c r="F40" s="36">
        <v>0.04</v>
      </c>
      <c r="G40" s="37">
        <v>0.08</v>
      </c>
      <c r="H40" s="37">
        <v>0.05</v>
      </c>
      <c r="I40" s="37">
        <v>0.11</v>
      </c>
      <c r="J40" s="38">
        <v>0.06</v>
      </c>
      <c r="K40" s="22"/>
      <c r="L40" s="22"/>
      <c r="M40" s="22"/>
      <c r="N40" s="22"/>
      <c r="O40" s="22"/>
      <c r="P40" s="22"/>
    </row>
    <row r="41" spans="1:16" ht="39" customHeight="1" x14ac:dyDescent="0.15">
      <c r="A41" s="22"/>
      <c r="B41" s="35"/>
      <c r="C41" s="1145" t="s">
        <v>541</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0.1</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5+BudMq08BXgXlIrgtWclPgrutVWDjrcvW7pJZKekVpIHrVKvWPFuKMzXAKSjzU3WCKp85snQ1nn81mA+Pc7w==" saltValue="C6b8hmP4+5/XpWdZAgui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470</v>
      </c>
      <c r="L45" s="60">
        <v>453</v>
      </c>
      <c r="M45" s="60">
        <v>504</v>
      </c>
      <c r="N45" s="60">
        <v>609</v>
      </c>
      <c r="O45" s="61">
        <v>636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147</v>
      </c>
      <c r="L48" s="64">
        <v>164</v>
      </c>
      <c r="M48" s="64">
        <v>153</v>
      </c>
      <c r="N48" s="64">
        <v>148</v>
      </c>
      <c r="O48" s="65">
        <v>196</v>
      </c>
      <c r="P48" s="48"/>
      <c r="Q48" s="48"/>
      <c r="R48" s="48"/>
      <c r="S48" s="48"/>
      <c r="T48" s="48"/>
      <c r="U48" s="48"/>
    </row>
    <row r="49" spans="1:21" ht="30.75" customHeight="1" x14ac:dyDescent="0.15">
      <c r="A49" s="48"/>
      <c r="B49" s="1155"/>
      <c r="C49" s="1156"/>
      <c r="D49" s="62"/>
      <c r="E49" s="1161" t="s">
        <v>14</v>
      </c>
      <c r="F49" s="1161"/>
      <c r="G49" s="1161"/>
      <c r="H49" s="1161"/>
      <c r="I49" s="1161"/>
      <c r="J49" s="1162"/>
      <c r="K49" s="63">
        <v>256</v>
      </c>
      <c r="L49" s="64">
        <v>264</v>
      </c>
      <c r="M49" s="64">
        <v>272</v>
      </c>
      <c r="N49" s="64">
        <v>265</v>
      </c>
      <c r="O49" s="65">
        <v>266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892</v>
      </c>
      <c r="L52" s="64">
        <v>869</v>
      </c>
      <c r="M52" s="64">
        <v>849</v>
      </c>
      <c r="N52" s="64">
        <v>852</v>
      </c>
      <c r="O52" s="65">
        <v>864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v>
      </c>
      <c r="L53" s="69">
        <v>12</v>
      </c>
      <c r="M53" s="69">
        <v>80</v>
      </c>
      <c r="N53" s="69">
        <v>170</v>
      </c>
      <c r="O53" s="70">
        <v>234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sheetData>
  <sheetProtection algorithmName="SHA-512" hashValue="ToT7PwDYM7lvSMZEm56I1EDkmZoYPFB/6K1t0B6kRx6h1MDyMettHlkJCAO7SCmYwLDd3KrkMFNRJ8YpZMi36A==" saltValue="7R+rKy+WvhUV5aSK3sI+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7379</v>
      </c>
      <c r="J41" s="356">
        <v>8376</v>
      </c>
      <c r="K41" s="356">
        <v>8739</v>
      </c>
      <c r="L41" s="356">
        <v>8243</v>
      </c>
      <c r="M41" s="357">
        <v>7699</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1876</v>
      </c>
      <c r="J43" s="359">
        <v>2715</v>
      </c>
      <c r="K43" s="359">
        <v>2555</v>
      </c>
      <c r="L43" s="359">
        <v>2472</v>
      </c>
      <c r="M43" s="360">
        <v>2363</v>
      </c>
    </row>
    <row r="44" spans="2:13" ht="27.75" customHeight="1" x14ac:dyDescent="0.15">
      <c r="B44" s="1186"/>
      <c r="C44" s="1187"/>
      <c r="D44" s="106"/>
      <c r="E44" s="1192" t="s">
        <v>34</v>
      </c>
      <c r="F44" s="1192"/>
      <c r="G44" s="1192"/>
      <c r="H44" s="1193"/>
      <c r="I44" s="358">
        <v>4640</v>
      </c>
      <c r="J44" s="359">
        <v>4304</v>
      </c>
      <c r="K44" s="359">
        <v>3965</v>
      </c>
      <c r="L44" s="359">
        <v>3638</v>
      </c>
      <c r="M44" s="360">
        <v>3369</v>
      </c>
    </row>
    <row r="45" spans="2:13" ht="27.75" customHeight="1" x14ac:dyDescent="0.15">
      <c r="B45" s="1186"/>
      <c r="C45" s="1187"/>
      <c r="D45" s="106"/>
      <c r="E45" s="1192" t="s">
        <v>35</v>
      </c>
      <c r="F45" s="1192"/>
      <c r="G45" s="1192"/>
      <c r="H45" s="1193"/>
      <c r="I45" s="358">
        <v>821</v>
      </c>
      <c r="J45" s="359">
        <v>832</v>
      </c>
      <c r="K45" s="359">
        <v>810</v>
      </c>
      <c r="L45" s="359">
        <v>811</v>
      </c>
      <c r="M45" s="360">
        <v>794</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v>339</v>
      </c>
      <c r="J49" s="359">
        <v>242</v>
      </c>
      <c r="K49" s="359" t="s">
        <v>488</v>
      </c>
      <c r="L49" s="359" t="s">
        <v>488</v>
      </c>
      <c r="M49" s="360" t="s">
        <v>488</v>
      </c>
    </row>
    <row r="50" spans="2:13" ht="27.75" customHeight="1" x14ac:dyDescent="0.15">
      <c r="B50" s="1197" t="s">
        <v>40</v>
      </c>
      <c r="C50" s="1198"/>
      <c r="D50" s="109"/>
      <c r="E50" s="1192" t="s">
        <v>41</v>
      </c>
      <c r="F50" s="1192"/>
      <c r="G50" s="1192"/>
      <c r="H50" s="1193"/>
      <c r="I50" s="358">
        <v>3039</v>
      </c>
      <c r="J50" s="359">
        <v>3236</v>
      </c>
      <c r="K50" s="359">
        <v>3860</v>
      </c>
      <c r="L50" s="359">
        <v>4544</v>
      </c>
      <c r="M50" s="360">
        <v>4756</v>
      </c>
    </row>
    <row r="51" spans="2:13" ht="27.75" customHeight="1" x14ac:dyDescent="0.15">
      <c r="B51" s="1186"/>
      <c r="C51" s="1187"/>
      <c r="D51" s="106"/>
      <c r="E51" s="1192" t="s">
        <v>42</v>
      </c>
      <c r="F51" s="1192"/>
      <c r="G51" s="1192"/>
      <c r="H51" s="1193"/>
      <c r="I51" s="358">
        <v>1502</v>
      </c>
      <c r="J51" s="359">
        <v>2017</v>
      </c>
      <c r="K51" s="359">
        <v>2406</v>
      </c>
      <c r="L51" s="359">
        <v>2338</v>
      </c>
      <c r="M51" s="360">
        <v>1804</v>
      </c>
    </row>
    <row r="52" spans="2:13" ht="27.75" customHeight="1" x14ac:dyDescent="0.15">
      <c r="B52" s="1188"/>
      <c r="C52" s="1189"/>
      <c r="D52" s="106"/>
      <c r="E52" s="1192" t="s">
        <v>43</v>
      </c>
      <c r="F52" s="1192"/>
      <c r="G52" s="1192"/>
      <c r="H52" s="1193"/>
      <c r="I52" s="358">
        <v>8529</v>
      </c>
      <c r="J52" s="359">
        <v>8604</v>
      </c>
      <c r="K52" s="359">
        <v>8692</v>
      </c>
      <c r="L52" s="359">
        <v>8353</v>
      </c>
      <c r="M52" s="360">
        <v>7843</v>
      </c>
    </row>
    <row r="53" spans="2:13" ht="27.75" customHeight="1" thickBot="1" x14ac:dyDescent="0.2">
      <c r="B53" s="1199" t="s">
        <v>19</v>
      </c>
      <c r="C53" s="1200"/>
      <c r="D53" s="110"/>
      <c r="E53" s="1201" t="s">
        <v>44</v>
      </c>
      <c r="F53" s="1201"/>
      <c r="G53" s="1201"/>
      <c r="H53" s="1202"/>
      <c r="I53" s="361">
        <v>1986</v>
      </c>
      <c r="J53" s="362">
        <v>2612</v>
      </c>
      <c r="K53" s="362">
        <v>1111</v>
      </c>
      <c r="L53" s="362">
        <v>-71</v>
      </c>
      <c r="M53" s="363">
        <v>-178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CtBRxNrtx4FgRg9sBtTDvfacuepf5dyNLvieLk6dDh9G2LKHoob8Z74lTMBnhWLuG9sYOMQEcITvKNNLAnJMg==" saltValue="zcDKgYKFgsdXchS+8PXd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2260</v>
      </c>
      <c r="G55" s="122">
        <v>2642</v>
      </c>
      <c r="H55" s="123">
        <v>2899</v>
      </c>
    </row>
    <row r="56" spans="2:8" ht="52.5" customHeight="1" x14ac:dyDescent="0.15">
      <c r="B56" s="124"/>
      <c r="C56" s="1213" t="s">
        <v>47</v>
      </c>
      <c r="D56" s="1213"/>
      <c r="E56" s="1214"/>
      <c r="F56" s="125">
        <v>27</v>
      </c>
      <c r="G56" s="125">
        <v>27</v>
      </c>
      <c r="H56" s="126">
        <v>74</v>
      </c>
    </row>
    <row r="57" spans="2:8" ht="53.25" customHeight="1" x14ac:dyDescent="0.15">
      <c r="B57" s="124"/>
      <c r="C57" s="1215" t="s">
        <v>48</v>
      </c>
      <c r="D57" s="1215"/>
      <c r="E57" s="1216"/>
      <c r="F57" s="127">
        <v>519</v>
      </c>
      <c r="G57" s="127">
        <v>803</v>
      </c>
      <c r="H57" s="128">
        <v>635</v>
      </c>
    </row>
    <row r="58" spans="2:8" ht="45.75" customHeight="1" x14ac:dyDescent="0.15">
      <c r="B58" s="129"/>
      <c r="C58" s="1203" t="s">
        <v>549</v>
      </c>
      <c r="D58" s="1204"/>
      <c r="E58" s="1205"/>
      <c r="F58" s="130">
        <v>412</v>
      </c>
      <c r="G58" s="130">
        <v>596</v>
      </c>
      <c r="H58" s="131">
        <v>429</v>
      </c>
    </row>
    <row r="59" spans="2:8" ht="45.75" customHeight="1" x14ac:dyDescent="0.15">
      <c r="B59" s="129"/>
      <c r="C59" s="1203" t="s">
        <v>550</v>
      </c>
      <c r="D59" s="1204"/>
      <c r="E59" s="1205"/>
      <c r="F59" s="130">
        <v>2</v>
      </c>
      <c r="G59" s="130">
        <v>102</v>
      </c>
      <c r="H59" s="131">
        <v>101</v>
      </c>
    </row>
    <row r="60" spans="2:8" ht="45.75" customHeight="1" x14ac:dyDescent="0.15">
      <c r="B60" s="129"/>
      <c r="C60" s="1203" t="s">
        <v>551</v>
      </c>
      <c r="D60" s="1204"/>
      <c r="E60" s="1205"/>
      <c r="F60" s="130">
        <v>60</v>
      </c>
      <c r="G60" s="130">
        <v>58</v>
      </c>
      <c r="H60" s="131">
        <v>56</v>
      </c>
    </row>
    <row r="61" spans="2:8" ht="45.75" customHeight="1" x14ac:dyDescent="0.15">
      <c r="B61" s="129"/>
      <c r="C61" s="1203" t="s">
        <v>552</v>
      </c>
      <c r="D61" s="1204"/>
      <c r="E61" s="1205"/>
      <c r="F61" s="130">
        <v>7</v>
      </c>
      <c r="G61" s="130">
        <v>13</v>
      </c>
      <c r="H61" s="131">
        <v>18</v>
      </c>
    </row>
    <row r="62" spans="2:8" ht="45.75" customHeight="1" thickBot="1" x14ac:dyDescent="0.2">
      <c r="B62" s="132"/>
      <c r="C62" s="1206" t="s">
        <v>553</v>
      </c>
      <c r="D62" s="1207"/>
      <c r="E62" s="1208"/>
      <c r="F62" s="133">
        <v>22</v>
      </c>
      <c r="G62" s="133">
        <v>20</v>
      </c>
      <c r="H62" s="134">
        <v>17</v>
      </c>
    </row>
    <row r="63" spans="2:8" ht="52.5" customHeight="1" thickBot="1" x14ac:dyDescent="0.2">
      <c r="B63" s="135"/>
      <c r="C63" s="1209" t="s">
        <v>49</v>
      </c>
      <c r="D63" s="1209"/>
      <c r="E63" s="1210"/>
      <c r="F63" s="136">
        <v>2806</v>
      </c>
      <c r="G63" s="136">
        <v>3473</v>
      </c>
      <c r="H63" s="137">
        <v>3608</v>
      </c>
    </row>
    <row r="64" spans="2:8" x14ac:dyDescent="0.15"/>
  </sheetData>
  <sheetProtection algorithmName="SHA-512" hashValue="i0txkMfwIAYqj8EMl0q3+uxmFdIFlkw1nF5t8/0TambBDk18yFZqxxgKFnxy8grCDsFqpFPPvbz06yY2EP8+/Q==" saltValue="HyqjWdaoY+nWsqxm+W8G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71082</v>
      </c>
      <c r="E3" s="156"/>
      <c r="F3" s="157">
        <v>51264</v>
      </c>
      <c r="G3" s="158"/>
      <c r="H3" s="159"/>
    </row>
    <row r="4" spans="1:8" x14ac:dyDescent="0.15">
      <c r="A4" s="160"/>
      <c r="B4" s="161"/>
      <c r="C4" s="162"/>
      <c r="D4" s="163">
        <v>51370</v>
      </c>
      <c r="E4" s="164"/>
      <c r="F4" s="165">
        <v>26040</v>
      </c>
      <c r="G4" s="166"/>
      <c r="H4" s="167"/>
    </row>
    <row r="5" spans="1:8" x14ac:dyDescent="0.15">
      <c r="A5" s="148" t="s">
        <v>521</v>
      </c>
      <c r="B5" s="153"/>
      <c r="C5" s="154"/>
      <c r="D5" s="155">
        <v>72829</v>
      </c>
      <c r="E5" s="156"/>
      <c r="F5" s="157">
        <v>52068</v>
      </c>
      <c r="G5" s="158"/>
      <c r="H5" s="159"/>
    </row>
    <row r="6" spans="1:8" x14ac:dyDescent="0.15">
      <c r="A6" s="160"/>
      <c r="B6" s="161"/>
      <c r="C6" s="162"/>
      <c r="D6" s="163">
        <v>48653</v>
      </c>
      <c r="E6" s="164"/>
      <c r="F6" s="165">
        <v>26936</v>
      </c>
      <c r="G6" s="166"/>
      <c r="H6" s="167"/>
    </row>
    <row r="7" spans="1:8" x14ac:dyDescent="0.15">
      <c r="A7" s="148" t="s">
        <v>522</v>
      </c>
      <c r="B7" s="153"/>
      <c r="C7" s="154"/>
      <c r="D7" s="155">
        <v>74336</v>
      </c>
      <c r="E7" s="156"/>
      <c r="F7" s="157">
        <v>47161</v>
      </c>
      <c r="G7" s="158"/>
      <c r="H7" s="159"/>
    </row>
    <row r="8" spans="1:8" x14ac:dyDescent="0.15">
      <c r="A8" s="160"/>
      <c r="B8" s="161"/>
      <c r="C8" s="162"/>
      <c r="D8" s="163">
        <v>56971</v>
      </c>
      <c r="E8" s="164"/>
      <c r="F8" s="165">
        <v>24595</v>
      </c>
      <c r="G8" s="166"/>
      <c r="H8" s="167"/>
    </row>
    <row r="9" spans="1:8" x14ac:dyDescent="0.15">
      <c r="A9" s="148" t="s">
        <v>523</v>
      </c>
      <c r="B9" s="153"/>
      <c r="C9" s="154"/>
      <c r="D9" s="155">
        <v>30982</v>
      </c>
      <c r="E9" s="156"/>
      <c r="F9" s="157">
        <v>43423</v>
      </c>
      <c r="G9" s="158"/>
      <c r="H9" s="159"/>
    </row>
    <row r="10" spans="1:8" x14ac:dyDescent="0.15">
      <c r="A10" s="160"/>
      <c r="B10" s="161"/>
      <c r="C10" s="162"/>
      <c r="D10" s="163">
        <v>25247</v>
      </c>
      <c r="E10" s="164"/>
      <c r="F10" s="165">
        <v>22207</v>
      </c>
      <c r="G10" s="166"/>
      <c r="H10" s="167"/>
    </row>
    <row r="11" spans="1:8" x14ac:dyDescent="0.15">
      <c r="A11" s="148" t="s">
        <v>524</v>
      </c>
      <c r="B11" s="153"/>
      <c r="C11" s="154"/>
      <c r="D11" s="155">
        <v>24269</v>
      </c>
      <c r="E11" s="156"/>
      <c r="F11" s="157">
        <v>45265</v>
      </c>
      <c r="G11" s="158"/>
      <c r="H11" s="159"/>
    </row>
    <row r="12" spans="1:8" x14ac:dyDescent="0.15">
      <c r="A12" s="160"/>
      <c r="B12" s="161"/>
      <c r="C12" s="168"/>
      <c r="D12" s="163">
        <v>18681</v>
      </c>
      <c r="E12" s="164"/>
      <c r="F12" s="165">
        <v>22600</v>
      </c>
      <c r="G12" s="166"/>
      <c r="H12" s="167"/>
    </row>
    <row r="13" spans="1:8" x14ac:dyDescent="0.15">
      <c r="A13" s="148"/>
      <c r="B13" s="153"/>
      <c r="C13" s="169"/>
      <c r="D13" s="170">
        <v>54700</v>
      </c>
      <c r="E13" s="171"/>
      <c r="F13" s="172">
        <v>47836</v>
      </c>
      <c r="G13" s="173"/>
      <c r="H13" s="159"/>
    </row>
    <row r="14" spans="1:8" x14ac:dyDescent="0.15">
      <c r="A14" s="160"/>
      <c r="B14" s="161"/>
      <c r="C14" s="162"/>
      <c r="D14" s="163">
        <v>40184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8.2799999999999994</v>
      </c>
      <c r="C19" s="174">
        <f>ROUND(VALUE(SUBSTITUTE(実質収支比率等に係る経年分析!G$48,"▲","-")),2)</f>
        <v>4.79</v>
      </c>
      <c r="D19" s="174">
        <f>ROUND(VALUE(SUBSTITUTE(実質収支比率等に係る経年分析!H$48,"▲","-")),2)</f>
        <v>6.33</v>
      </c>
      <c r="E19" s="174">
        <f>ROUND(VALUE(SUBSTITUTE(実質収支比率等に係る経年分析!I$48,"▲","-")),2)</f>
        <v>7.07</v>
      </c>
      <c r="F19" s="174">
        <f>ROUND(VALUE(SUBSTITUTE(実質収支比率等に係る経年分析!J$48,"▲","-")),2)</f>
        <v>10.5</v>
      </c>
    </row>
    <row r="20" spans="1:11" x14ac:dyDescent="0.15">
      <c r="A20" s="174" t="s">
        <v>53</v>
      </c>
      <c r="B20" s="174">
        <f>ROUND(VALUE(SUBSTITUTE(実質収支比率等に係る経年分析!F$47,"▲","-")),2)</f>
        <v>29.97</v>
      </c>
      <c r="C20" s="174">
        <f>ROUND(VALUE(SUBSTITUTE(実質収支比率等に係る経年分析!G$47,"▲","-")),2)</f>
        <v>34.56</v>
      </c>
      <c r="D20" s="174">
        <f>ROUND(VALUE(SUBSTITUTE(実質収支比率等に係る経年分析!H$47,"▲","-")),2)</f>
        <v>40.380000000000003</v>
      </c>
      <c r="E20" s="174">
        <f>ROUND(VALUE(SUBSTITUTE(実質収支比率等に係る経年分析!I$47,"▲","-")),2)</f>
        <v>47.79</v>
      </c>
      <c r="F20" s="174">
        <f>ROUND(VALUE(SUBSTITUTE(実質収支比率等に係る経年分析!J$47,"▲","-")),2)</f>
        <v>51.45</v>
      </c>
    </row>
    <row r="21" spans="1:11" x14ac:dyDescent="0.15">
      <c r="A21" s="174" t="s">
        <v>54</v>
      </c>
      <c r="B21" s="174">
        <f>IF(ISNUMBER(VALUE(SUBSTITUTE(実質収支比率等に係る経年分析!F$49,"▲","-"))),ROUND(VALUE(SUBSTITUTE(実質収支比率等に係る経年分析!F$49,"▲","-")),2),NA())</f>
        <v>-10.19</v>
      </c>
      <c r="C21" s="174">
        <f>IF(ISNUMBER(VALUE(SUBSTITUTE(実質収支比率等に係る経年分析!G$49,"▲","-"))),ROUND(VALUE(SUBSTITUTE(実質収支比率等に係る経年分析!G$49,"▲","-")),2),NA())</f>
        <v>-3.16</v>
      </c>
      <c r="D21" s="174">
        <f>IF(ISNUMBER(VALUE(SUBSTITUTE(実質収支比率等に係る経年分析!H$49,"▲","-"))),ROUND(VALUE(SUBSTITUTE(実質収支比率等に係る経年分析!H$49,"▲","-")),2),NA())</f>
        <v>7.13</v>
      </c>
      <c r="E21" s="174">
        <f>IF(ISNUMBER(VALUE(SUBSTITUTE(実質収支比率等に係る経年分析!I$49,"▲","-"))),ROUND(VALUE(SUBSTITUTE(実質収支比率等に係る経年分析!I$49,"▲","-")),2),NA())</f>
        <v>3.05</v>
      </c>
      <c r="F21" s="174">
        <f>IF(ISNUMBER(VALUE(SUBSTITUTE(実質収支比率等に係る経年分析!J$49,"▲","-"))),ROUND(VALUE(SUBSTITUTE(実質収支比率等に係る経年分析!J$49,"▲","-")),2),NA())</f>
        <v>3.68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仙南夜間初期急患センター事業特別会計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892</v>
      </c>
      <c r="E42" s="176"/>
      <c r="F42" s="176"/>
      <c r="G42" s="176">
        <f>'実質公債費比率（分子）の構造'!L$52</f>
        <v>869</v>
      </c>
      <c r="H42" s="176"/>
      <c r="I42" s="176"/>
      <c r="J42" s="176">
        <f>'実質公債費比率（分子）の構造'!M$52</f>
        <v>849</v>
      </c>
      <c r="K42" s="176"/>
      <c r="L42" s="176"/>
      <c r="M42" s="176">
        <f>'実質公債費比率（分子）の構造'!N$52</f>
        <v>852</v>
      </c>
      <c r="N42" s="176"/>
      <c r="O42" s="176"/>
      <c r="P42" s="176">
        <f>'実質公債費比率（分子）の構造'!O$52</f>
        <v>864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256</v>
      </c>
      <c r="C45" s="176"/>
      <c r="D45" s="176"/>
      <c r="E45" s="176">
        <f>'実質公債費比率（分子）の構造'!L$49</f>
        <v>264</v>
      </c>
      <c r="F45" s="176"/>
      <c r="G45" s="176"/>
      <c r="H45" s="176">
        <f>'実質公債費比率（分子）の構造'!M$49</f>
        <v>272</v>
      </c>
      <c r="I45" s="176"/>
      <c r="J45" s="176"/>
      <c r="K45" s="176">
        <f>'実質公債費比率（分子）の構造'!N$49</f>
        <v>265</v>
      </c>
      <c r="L45" s="176"/>
      <c r="M45" s="176"/>
      <c r="N45" s="176">
        <f>'実質公債費比率（分子）の構造'!O$49</f>
        <v>266</v>
      </c>
      <c r="O45" s="176"/>
      <c r="P45" s="176"/>
    </row>
    <row r="46" spans="1:16" x14ac:dyDescent="0.15">
      <c r="A46" s="176" t="s">
        <v>64</v>
      </c>
      <c r="B46" s="176">
        <f>'実質公債費比率（分子）の構造'!K$48</f>
        <v>147</v>
      </c>
      <c r="C46" s="176"/>
      <c r="D46" s="176"/>
      <c r="E46" s="176">
        <f>'実質公債費比率（分子）の構造'!L$48</f>
        <v>164</v>
      </c>
      <c r="F46" s="176"/>
      <c r="G46" s="176"/>
      <c r="H46" s="176">
        <f>'実質公債費比率（分子）の構造'!M$48</f>
        <v>153</v>
      </c>
      <c r="I46" s="176"/>
      <c r="J46" s="176"/>
      <c r="K46" s="176">
        <f>'実質公債費比率（分子）の構造'!N$48</f>
        <v>148</v>
      </c>
      <c r="L46" s="176"/>
      <c r="M46" s="176"/>
      <c r="N46" s="176">
        <f>'実質公債費比率（分子）の構造'!O$48</f>
        <v>196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470</v>
      </c>
      <c r="C49" s="176"/>
      <c r="D49" s="176"/>
      <c r="E49" s="176">
        <f>'実質公債費比率（分子）の構造'!L$45</f>
        <v>453</v>
      </c>
      <c r="F49" s="176"/>
      <c r="G49" s="176"/>
      <c r="H49" s="176">
        <f>'実質公債費比率（分子）の構造'!M$45</f>
        <v>504</v>
      </c>
      <c r="I49" s="176"/>
      <c r="J49" s="176"/>
      <c r="K49" s="176">
        <f>'実質公債費比率（分子）の構造'!N$45</f>
        <v>609</v>
      </c>
      <c r="L49" s="176"/>
      <c r="M49" s="176"/>
      <c r="N49" s="176">
        <f>'実質公債費比率（分子）の構造'!O$45</f>
        <v>636</v>
      </c>
      <c r="O49" s="176"/>
      <c r="P49" s="176"/>
    </row>
    <row r="50" spans="1:16" x14ac:dyDescent="0.15">
      <c r="A50" s="176" t="s">
        <v>67</v>
      </c>
      <c r="B50" s="176" t="e">
        <f>NA()</f>
        <v>#N/A</v>
      </c>
      <c r="C50" s="176">
        <f>IF(ISNUMBER('実質公債費比率（分子）の構造'!K$53),'実質公債費比率（分子）の構造'!K$53,NA())</f>
        <v>-19</v>
      </c>
      <c r="D50" s="176" t="e">
        <f>NA()</f>
        <v>#N/A</v>
      </c>
      <c r="E50" s="176" t="e">
        <f>NA()</f>
        <v>#N/A</v>
      </c>
      <c r="F50" s="176">
        <f>IF(ISNUMBER('実質公債費比率（分子）の構造'!L$53),'実質公債費比率（分子）の構造'!L$53,NA())</f>
        <v>12</v>
      </c>
      <c r="G50" s="176" t="e">
        <f>NA()</f>
        <v>#N/A</v>
      </c>
      <c r="H50" s="176" t="e">
        <f>NA()</f>
        <v>#N/A</v>
      </c>
      <c r="I50" s="176">
        <f>IF(ISNUMBER('実質公債費比率（分子）の構造'!M$53),'実質公債費比率（分子）の構造'!M$53,NA())</f>
        <v>80</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234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8529</v>
      </c>
      <c r="E56" s="175"/>
      <c r="F56" s="175"/>
      <c r="G56" s="175">
        <f>'将来負担比率（分子）の構造'!J$52</f>
        <v>8604</v>
      </c>
      <c r="H56" s="175"/>
      <c r="I56" s="175"/>
      <c r="J56" s="175">
        <f>'将来負担比率（分子）の構造'!K$52</f>
        <v>8692</v>
      </c>
      <c r="K56" s="175"/>
      <c r="L56" s="175"/>
      <c r="M56" s="175">
        <f>'将来負担比率（分子）の構造'!L$52</f>
        <v>8353</v>
      </c>
      <c r="N56" s="175"/>
      <c r="O56" s="175"/>
      <c r="P56" s="175">
        <f>'将来負担比率（分子）の構造'!M$52</f>
        <v>7843</v>
      </c>
    </row>
    <row r="57" spans="1:16" x14ac:dyDescent="0.15">
      <c r="A57" s="175" t="s">
        <v>42</v>
      </c>
      <c r="B57" s="175"/>
      <c r="C57" s="175"/>
      <c r="D57" s="175">
        <f>'将来負担比率（分子）の構造'!I$51</f>
        <v>1502</v>
      </c>
      <c r="E57" s="175"/>
      <c r="F57" s="175"/>
      <c r="G57" s="175">
        <f>'将来負担比率（分子）の構造'!J$51</f>
        <v>2017</v>
      </c>
      <c r="H57" s="175"/>
      <c r="I57" s="175"/>
      <c r="J57" s="175">
        <f>'将来負担比率（分子）の構造'!K$51</f>
        <v>2406</v>
      </c>
      <c r="K57" s="175"/>
      <c r="L57" s="175"/>
      <c r="M57" s="175">
        <f>'将来負担比率（分子）の構造'!L$51</f>
        <v>2338</v>
      </c>
      <c r="N57" s="175"/>
      <c r="O57" s="175"/>
      <c r="P57" s="175">
        <f>'将来負担比率（分子）の構造'!M$51</f>
        <v>1804</v>
      </c>
    </row>
    <row r="58" spans="1:16" x14ac:dyDescent="0.15">
      <c r="A58" s="175" t="s">
        <v>41</v>
      </c>
      <c r="B58" s="175"/>
      <c r="C58" s="175"/>
      <c r="D58" s="175">
        <f>'将来負担比率（分子）の構造'!I$50</f>
        <v>3039</v>
      </c>
      <c r="E58" s="175"/>
      <c r="F58" s="175"/>
      <c r="G58" s="175">
        <f>'将来負担比率（分子）の構造'!J$50</f>
        <v>3236</v>
      </c>
      <c r="H58" s="175"/>
      <c r="I58" s="175"/>
      <c r="J58" s="175">
        <f>'将来負担比率（分子）の構造'!K$50</f>
        <v>3860</v>
      </c>
      <c r="K58" s="175"/>
      <c r="L58" s="175"/>
      <c r="M58" s="175">
        <f>'将来負担比率（分子）の構造'!L$50</f>
        <v>4544</v>
      </c>
      <c r="N58" s="175"/>
      <c r="O58" s="175"/>
      <c r="P58" s="175">
        <f>'将来負担比率（分子）の構造'!M$50</f>
        <v>4756</v>
      </c>
    </row>
    <row r="59" spans="1:16" x14ac:dyDescent="0.15">
      <c r="A59" s="175" t="s">
        <v>39</v>
      </c>
      <c r="B59" s="175">
        <f>'将来負担比率（分子）の構造'!I$49</f>
        <v>339</v>
      </c>
      <c r="C59" s="175"/>
      <c r="D59" s="175"/>
      <c r="E59" s="175">
        <f>'将来負担比率（分子）の構造'!J$49</f>
        <v>242</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821</v>
      </c>
      <c r="C62" s="175"/>
      <c r="D62" s="175"/>
      <c r="E62" s="175">
        <f>'将来負担比率（分子）の構造'!J$45</f>
        <v>832</v>
      </c>
      <c r="F62" s="175"/>
      <c r="G62" s="175"/>
      <c r="H62" s="175">
        <f>'将来負担比率（分子）の構造'!K$45</f>
        <v>810</v>
      </c>
      <c r="I62" s="175"/>
      <c r="J62" s="175"/>
      <c r="K62" s="175">
        <f>'将来負担比率（分子）の構造'!L$45</f>
        <v>811</v>
      </c>
      <c r="L62" s="175"/>
      <c r="M62" s="175"/>
      <c r="N62" s="175">
        <f>'将来負担比率（分子）の構造'!M$45</f>
        <v>794</v>
      </c>
      <c r="O62" s="175"/>
      <c r="P62" s="175"/>
    </row>
    <row r="63" spans="1:16" x14ac:dyDescent="0.15">
      <c r="A63" s="175" t="s">
        <v>34</v>
      </c>
      <c r="B63" s="175">
        <f>'将来負担比率（分子）の構造'!I$44</f>
        <v>4640</v>
      </c>
      <c r="C63" s="175"/>
      <c r="D63" s="175"/>
      <c r="E63" s="175">
        <f>'将来負担比率（分子）の構造'!J$44</f>
        <v>4304</v>
      </c>
      <c r="F63" s="175"/>
      <c r="G63" s="175"/>
      <c r="H63" s="175">
        <f>'将来負担比率（分子）の構造'!K$44</f>
        <v>3965</v>
      </c>
      <c r="I63" s="175"/>
      <c r="J63" s="175"/>
      <c r="K63" s="175">
        <f>'将来負担比率（分子）の構造'!L$44</f>
        <v>3638</v>
      </c>
      <c r="L63" s="175"/>
      <c r="M63" s="175"/>
      <c r="N63" s="175">
        <f>'将来負担比率（分子）の構造'!M$44</f>
        <v>3369</v>
      </c>
      <c r="O63" s="175"/>
      <c r="P63" s="175"/>
    </row>
    <row r="64" spans="1:16" x14ac:dyDescent="0.15">
      <c r="A64" s="175" t="s">
        <v>33</v>
      </c>
      <c r="B64" s="175">
        <f>'将来負担比率（分子）の構造'!I$43</f>
        <v>1876</v>
      </c>
      <c r="C64" s="175"/>
      <c r="D64" s="175"/>
      <c r="E64" s="175">
        <f>'将来負担比率（分子）の構造'!J$43</f>
        <v>2715</v>
      </c>
      <c r="F64" s="175"/>
      <c r="G64" s="175"/>
      <c r="H64" s="175">
        <f>'将来負担比率（分子）の構造'!K$43</f>
        <v>2555</v>
      </c>
      <c r="I64" s="175"/>
      <c r="J64" s="175"/>
      <c r="K64" s="175">
        <f>'将来負担比率（分子）の構造'!L$43</f>
        <v>2472</v>
      </c>
      <c r="L64" s="175"/>
      <c r="M64" s="175"/>
      <c r="N64" s="175">
        <f>'将来負担比率（分子）の構造'!M$43</f>
        <v>2363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7379</v>
      </c>
      <c r="C66" s="175"/>
      <c r="D66" s="175"/>
      <c r="E66" s="175">
        <f>'将来負担比率（分子）の構造'!J$41</f>
        <v>8376</v>
      </c>
      <c r="F66" s="175"/>
      <c r="G66" s="175"/>
      <c r="H66" s="175">
        <f>'将来負担比率（分子）の構造'!K$41</f>
        <v>8739</v>
      </c>
      <c r="I66" s="175"/>
      <c r="J66" s="175"/>
      <c r="K66" s="175">
        <f>'将来負担比率（分子）の構造'!L$41</f>
        <v>8243</v>
      </c>
      <c r="L66" s="175"/>
      <c r="M66" s="175"/>
      <c r="N66" s="175">
        <f>'将来負担比率（分子）の構造'!M$41</f>
        <v>7699</v>
      </c>
      <c r="O66" s="175"/>
      <c r="P66" s="175"/>
    </row>
    <row r="67" spans="1:16" x14ac:dyDescent="0.15">
      <c r="A67" s="175" t="s">
        <v>71</v>
      </c>
      <c r="B67" s="175" t="e">
        <f>NA()</f>
        <v>#N/A</v>
      </c>
      <c r="C67" s="175">
        <f>IF(ISNUMBER('将来負担比率（分子）の構造'!I$53), IF('将来負担比率（分子）の構造'!I$53 &lt; 0, 0, '将来負担比率（分子）の構造'!I$53), NA())</f>
        <v>1986</v>
      </c>
      <c r="D67" s="175" t="e">
        <f>NA()</f>
        <v>#N/A</v>
      </c>
      <c r="E67" s="175" t="e">
        <f>NA()</f>
        <v>#N/A</v>
      </c>
      <c r="F67" s="175">
        <f>IF(ISNUMBER('将来負担比率（分子）の構造'!J$53), IF('将来負担比率（分子）の構造'!J$53 &lt; 0, 0, '将来負担比率（分子）の構造'!J$53), NA())</f>
        <v>2612</v>
      </c>
      <c r="G67" s="175" t="e">
        <f>NA()</f>
        <v>#N/A</v>
      </c>
      <c r="H67" s="175" t="e">
        <f>NA()</f>
        <v>#N/A</v>
      </c>
      <c r="I67" s="175">
        <f>IF(ISNUMBER('将来負担比率（分子）の構造'!K$53), IF('将来負担比率（分子）の構造'!K$53 &lt; 0, 0, '将来負担比率（分子）の構造'!K$53), NA())</f>
        <v>1111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2260</v>
      </c>
      <c r="C72" s="179">
        <f>基金残高に係る経年分析!G55</f>
        <v>2642</v>
      </c>
      <c r="D72" s="179">
        <f>基金残高に係る経年分析!H55</f>
        <v>2899</v>
      </c>
    </row>
    <row r="73" spans="1:16" x14ac:dyDescent="0.15">
      <c r="A73" s="178" t="s">
        <v>74</v>
      </c>
      <c r="B73" s="179">
        <f>基金残高に係る経年分析!F56</f>
        <v>27</v>
      </c>
      <c r="C73" s="179">
        <f>基金残高に係る経年分析!G56</f>
        <v>27</v>
      </c>
      <c r="D73" s="179">
        <f>基金残高に係る経年分析!H56</f>
        <v>74</v>
      </c>
    </row>
    <row r="74" spans="1:16" x14ac:dyDescent="0.15">
      <c r="A74" s="178" t="s">
        <v>75</v>
      </c>
      <c r="B74" s="179">
        <f>基金残高に係る経年分析!F57</f>
        <v>519</v>
      </c>
      <c r="C74" s="179">
        <f>基金残高に係る経年分析!G57</f>
        <v>803</v>
      </c>
      <c r="D74" s="179">
        <f>基金残高に係る経年分析!H57</f>
        <v>635</v>
      </c>
    </row>
  </sheetData>
  <sheetProtection algorithmName="SHA-512" hashValue="kpdzdekYmkejby0LMyOBbEAHSCG80wHN50ftMC//fZNM59NyDZir4PuWasHp/dqWiivBM/ArX0hENlHC0aQa+Q==" saltValue="8g9gJgSdCM0FKL+r3yvY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2025-03-05T07:55:23Z</cp:lastPrinted>
  <dcterms:created xsi:type="dcterms:W3CDTF">2025-02-19T00:40:44Z</dcterms:created>
  <dcterms:modified xsi:type="dcterms:W3CDTF">2025-03-19T04:29:26Z</dcterms:modified>
  <cp:category/>
</cp:coreProperties>
</file>