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6 七ヶ宿町★\"/>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O36" i="10"/>
  <c r="BE36" i="10"/>
  <c r="AM36" i="10"/>
  <c r="AM35" i="10"/>
  <c r="BW34" i="10"/>
  <c r="BW35" i="10" s="1"/>
  <c r="BW36" i="10" s="1"/>
  <c r="BW37" i="10" s="1"/>
  <c r="BW38" i="10" s="1"/>
  <c r="BW39" i="10" s="1"/>
  <c r="AM34" i="10"/>
  <c r="C34" i="10"/>
  <c r="CO34" i="10" l="1"/>
  <c r="CO35"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c r="BE35" i="10" s="1"/>
</calcChain>
</file>

<file path=xl/sharedStrings.xml><?xml version="1.0" encoding="utf-8"?>
<sst xmlns="http://schemas.openxmlformats.org/spreadsheetml/2006/main" count="1125" uniqueCount="567">
  <si>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</si>
  <si>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</si>
  <si>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</si>
  <si>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</si>
  <si>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</si>
  <si>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</si>
  <si>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</si>
  <si>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</si>
  <si>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</si>
  <si>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</si>
  <si>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</si>
  <si>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</si>
  <si>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</si>
  <si>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</si>
  <si>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</si>
  <si>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</si>
  <si>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</si>
  <si>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</si>
  <si>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</si>
  <si>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</si>
  <si>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</si>
  <si>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</si>
  <si>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</si>
  <si>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</si>
  <si>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</si>
  <si>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</si>
  <si>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</si>
  <si>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</si>
  <si>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</si>
  <si>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</si>
  <si>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</si>
  <si>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</si>
  <si>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</si>
  <si>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</si>
  <si>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</si>
  <si>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</si>
  <si>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</si>
  <si>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</si>
  <si>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</si>
  <si>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</si>
  <si>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</si>
  <si>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</si>
  <si>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</si>
  <si>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</si>
  <si>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</si>
  <si>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</si>
  <si>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</si>
  <si>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</si>
  <si>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</si>
  <si>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</si>
  <si>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</si>
  <si>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</si>
  <si>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</si>
  <si>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</si>
  <si>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</si>
  <si>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</si>
  <si>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</si>
  <si>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</si>
  <si>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</si>
  <si>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</si>
  <si>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</si>
  <si>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</si>
  <si>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</si>
  <si>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</si>
  <si>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</si>
  <si>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</si>
  <si>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</si>
  <si>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</si>
  <si>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</si>
  <si>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</si>
  <si>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</si>
  <si>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</si>
  <si>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</si>
  <si>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</si>
  <si>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</si>
  <si>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</si>
  <si>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</si>
  <si>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</si>
  <si>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</si>
  <si>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</si>
  <si>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</si>
  <si>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</si>
  <si>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</si>
  <si>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</si>
  <si>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</si>
  <si>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</si>
  <si>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</si>
  <si>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</si>
  <si>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</si>
  <si>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</si>
  <si>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</si>
  <si>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</si>
  <si>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</si>
  <si>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</si>
  <si>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七ケ宿町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</si>
  <si>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</si>
  <si>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</si>
  <si>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</si>
  <si>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</si>
  <si>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</si>
  <si>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</si>
  <si>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</si>
  <si>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</si>
  <si>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</si>
  <si>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</si>
  <si>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</si>
  <si>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</si>
  <si>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</si>
  <si>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</si>
  <si>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</si>
  <si>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</si>
  <si>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</si>
  <si>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</si>
  <si>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</si>
  <si>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</si>
  <si>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</si>
  <si>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</si>
  <si>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</si>
  <si>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</si>
  <si>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</si>
  <si>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</si>
  <si>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</si>
  <si>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</si>
  <si>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</si>
  <si>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</si>
  <si>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</si>
  <si>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</si>
  <si>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</si>
  <si>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</si>
  <si>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</si>
  <si>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</si>
  <si>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</si>
  <si>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</si>
  <si>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</si>
  <si>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</si>
  <si>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</si>
  <si>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</si>
  <si>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</si>
  <si>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</si>
  <si>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</si>
  <si>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</si>
  <si>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</si>
  <si>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</si>
  <si>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</si>
  <si>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</si>
  <si>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</si>
  <si>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</si>
  <si>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</si>
  <si>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</si>
  <si>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</si>
  <si>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</si>
  <si>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</si>
  <si>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</si>
  <si>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</si>
  <si>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</si>
  <si>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</si>
  <si>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</si>
  <si>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</si>
  <si>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</si>
  <si>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</si>
  <si>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</si>
  <si>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</si>
  <si>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</si>
  <si>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</si>
  <si>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</si>
  <si>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</si>
  <si>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</si>
  <si>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</si>
  <si>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</si>
  <si>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</si>
  <si>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</si>
  <si>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</si>
  <si>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</si>
  <si>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</si>
  <si>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</si>
  <si>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</si>
  <si>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</si>
  <si>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</si>
  <si>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</si>
  <si>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</si>
  <si>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</si>
  <si>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</si>
  <si>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</si>
  <si>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</si>
  <si>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</si>
  <si>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</si>
  <si>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</si>
  <si>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</si>
  <si>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</si>
  <si>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</si>
  <si>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</si>
  <si>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</si>
  <si>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</si>
  <si>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</si>
  <si>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</si>
  <si>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</si>
  <si>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</si>
  <si>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</si>
  <si>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</si>
  <si>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</si>
  <si>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</si>
  <si>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</si>
  <si>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</si>
  <si>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</si>
  <si>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宮城県七ケ宿町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</si>
  <si>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</si>
  <si>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</si>
  <si>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</si>
  <si>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</si>
  <si>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</si>
  <si>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</si>
  <si>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</si>
  <si>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</si>
  <si>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</si>
  <si>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</si>
  <si>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</si>
  <si>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</si>
  <si>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</si>
  <si>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</si>
  <si>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</si>
  <si>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</si>
  <si>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</si>
  <si>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</si>
  <si>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</si>
  <si>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</si>
  <si>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</si>
  <si>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</si>
  <si>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</si>
  <si>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</si>
  <si>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</si>
  <si>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</si>
  <si>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</si>
  <si>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</si>
  <si>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</si>
  <si>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</si>
  <si>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</si>
  <si>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</si>
  <si>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</si>
  <si>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</si>
  <si>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</si>
  <si>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</si>
  <si>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</si>
  <si>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</si>
  <si>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</si>
  <si>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</si>
  <si>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</si>
  <si>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</si>
  <si>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</si>
  <si>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</si>
  <si>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</si>
  <si>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</si>
  <si>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</si>
  <si>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</si>
  <si>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</si>
  <si>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</si>
  <si>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</si>
  <si>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</si>
  <si>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</si>
  <si>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</si>
  <si>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</si>
  <si>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</si>
  <si>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</si>
  <si>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</si>
  <si>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</si>
  <si>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</si>
  <si>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</si>
  <si>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</si>
  <si>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</si>
  <si>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</si>
  <si>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</si>
  <si>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</si>
  <si>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</si>
  <si>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</si>
  <si>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</si>
  <si>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</si>
  <si>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</si>
  <si>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</si>
  <si>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</si>
  <si>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</si>
  <si>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</si>
  <si>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</si>
  <si>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</si>
  <si>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</si>
  <si>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</si>
  <si>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</si>
  <si>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</si>
  <si>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</si>
  <si>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</si>
  <si>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</si>
  <si>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</si>
  <si>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</si>
  <si>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</si>
  <si>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</si>
  <si>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</si>
  <si>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</si>
  <si>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</si>
  <si>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</si>
  <si>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</si>
  <si>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</si>
  <si>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</si>
  <si>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</si>
  <si>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</si>
  <si>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</si>
  <si>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</si>
  <si>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</si>
  <si>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</si>
  <si>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</si>
  <si>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</si>
  <si>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</si>
  <si>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</si>
  <si>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</si>
  <si>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</si>
  <si>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</si>
  <si>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</si>
  <si>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</si>
  <si>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</si>
  <si>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</si>
  <si>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</si>
  <si>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</si>
  <si>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</si>
  <si>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</si>
  <si>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</si>
  <si>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</si>
  <si>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</si>
  <si>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</si>
  <si>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</si>
  <si>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</si>
  <si>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</si>
  <si>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</si>
  <si>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</si>
  <si>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</si>
  <si>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</si>
  <si>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</si>
  <si>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</si>
  <si>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</si>
  <si>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</si>
  <si>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</si>
  <si>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</si>
  <si>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</si>
  <si>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</si>
  <si>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</si>
  <si>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</si>
  <si>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</si>
  <si>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</si>
  <si>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</si>
  <si>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</si>
  <si>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</si>
  <si>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</si>
  <si>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</si>
  <si>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</si>
  <si>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</si>
  <si>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</si>
  <si>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</si>
  <si>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</si>
  <si>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</si>
  <si>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宮城県七ケ宿町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</si>
  <si>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</si>
  <si>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</si>
  <si>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</si>
  <si>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</si>
  <si>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</si>
  <si>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</si>
  <si>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</si>
  <si>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</si>
  <si>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</si>
  <si>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</si>
  <si>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</si>
  <si>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</si>
  <si>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</si>
  <si>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</si>
  <si>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</si>
  <si>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</si>
  <si>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</si>
  <si>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</si>
  <si>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</si>
  <si>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</si>
  <si>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</si>
  <si>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介護サービス特別会計</t>
    <phoneticPr fontId="5"/>
  </si>
  <si>
    <t>七ヶ宿ダム自然休養公園特別会計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</si>
  <si>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</si>
  <si>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</si>
  <si>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</si>
  <si>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</si>
  <si>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</si>
  <si>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</si>
  <si>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</si>
  <si>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</si>
  <si>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</si>
  <si>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</si>
  <si>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</si>
  <si>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</si>
  <si>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</si>
  <si>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</si>
  <si>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</si>
  <si>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</si>
  <si>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</si>
  <si>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</si>
  <si>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</si>
  <si>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</si>
  <si>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</si>
  <si>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</si>
  <si>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</si>
  <si>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</si>
  <si>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</si>
  <si>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</si>
  <si>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</si>
  <si>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</si>
  <si>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</si>
  <si>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</si>
  <si>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</si>
  <si>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</si>
  <si>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</si>
  <si>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</si>
  <si>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</si>
  <si>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</si>
  <si>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</si>
  <si>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</si>
  <si>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</si>
  <si>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</si>
  <si>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</si>
  <si>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</si>
  <si>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</si>
  <si>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</si>
  <si>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</si>
  <si>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</si>
  <si>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</si>
  <si>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</si>
  <si>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</si>
  <si>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</si>
  <si>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</si>
  <si>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</si>
  <si>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</si>
  <si>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</si>
  <si>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</si>
  <si>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</si>
  <si>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</si>
  <si>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</si>
  <si>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</si>
  <si>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</si>
  <si>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</si>
  <si>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</si>
  <si>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</si>
  <si>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</si>
  <si>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</si>
  <si>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</si>
  <si>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</si>
  <si>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</si>
  <si>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</si>
  <si>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</si>
  <si>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</si>
  <si>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</si>
  <si>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</si>
  <si>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</si>
  <si>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</si>
  <si>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</si>
  <si>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</si>
  <si>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</si>
  <si>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</si>
  <si>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</si>
  <si>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</si>
  <si>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</si>
  <si>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</si>
  <si>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</si>
  <si>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</si>
  <si>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</si>
  <si>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</si>
  <si>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</si>
  <si>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</si>
  <si>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</si>
  <si>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</si>
  <si>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</si>
  <si>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</si>
  <si>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</si>
  <si>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</si>
  <si>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</si>
  <si>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</si>
  <si>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</si>
  <si>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</si>
  <si>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</si>
  <si>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</si>
  <si>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</si>
  <si>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</si>
  <si>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</si>
  <si>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</si>
  <si>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</si>
  <si>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</si>
  <si>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</si>
  <si>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</si>
  <si>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</si>
  <si>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</si>
  <si>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</si>
  <si>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</si>
  <si>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</si>
  <si>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</si>
  <si>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</si>
  <si>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</si>
  <si>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</si>
  <si>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</si>
  <si>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</si>
  <si>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</si>
  <si>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</si>
  <si>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</si>
  <si>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</si>
  <si>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</si>
  <si>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</si>
  <si>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</si>
  <si>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</si>
  <si>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</si>
  <si>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</si>
  <si>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</si>
  <si>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</si>
  <si>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</si>
  <si>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</si>
  <si>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</si>
  <si>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</si>
  <si>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</si>
  <si>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</si>
  <si>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</si>
  <si>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</si>
  <si>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</si>
  <si>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</si>
  <si>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</si>
  <si>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</si>
  <si>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</si>
  <si>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</si>
  <si>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</si>
  <si>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</si>
  <si>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</si>
  <si>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</si>
  <si>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</si>
  <si>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</si>
  <si>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</si>
  <si>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</si>
  <si>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7.40</t>
  </si>
  <si>
    <t>▲ 3.17</t>
  </si>
  <si>
    <t>▲ 2.68</t>
  </si>
  <si>
    <t>▲ 0.10</t>
  </si>
  <si>
    <t>一般会計</t>
  </si>
  <si>
    <t>介護保険特別会計</t>
  </si>
  <si>
    <t>公共下水道特別会計</t>
  </si>
  <si>
    <t>簡易水道特別会計</t>
  </si>
  <si>
    <t>国民健康保険事業特別会計</t>
  </si>
  <si>
    <t>七ヶ宿ダム自然休養公園特別会計</t>
  </si>
  <si>
    <t>後期高齢者医療特別会計</t>
  </si>
  <si>
    <t>介護サービス特別会計</t>
  </si>
  <si>
    <t>その他会計（赤字）</t>
  </si>
  <si>
    <t>その他会計（黒字）</t>
  </si>
  <si>
    <t>R01</t>
    <phoneticPr fontId="5"/>
  </si>
  <si>
    <t>R02</t>
    <phoneticPr fontId="5"/>
  </si>
  <si>
    <t>R03</t>
    <phoneticPr fontId="5"/>
  </si>
  <si>
    <t>R04</t>
    <phoneticPr fontId="5"/>
  </si>
  <si>
    <t>R05</t>
    <phoneticPr fontId="5"/>
  </si>
  <si>
    <t>振興基金</t>
    <rPh sb="0" eb="2">
      <t>シンコウ</t>
    </rPh>
    <rPh sb="2" eb="4">
      <t>キキン</t>
    </rPh>
    <phoneticPr fontId="5"/>
  </si>
  <si>
    <t>七ヶ宿ダム自然休養公園基金</t>
    <rPh sb="0" eb="3">
      <t>シチカシュク</t>
    </rPh>
    <rPh sb="5" eb="7">
      <t>シゼン</t>
    </rPh>
    <rPh sb="7" eb="9">
      <t>キュウヨウ</t>
    </rPh>
    <rPh sb="9" eb="11">
      <t>コウエン</t>
    </rPh>
    <rPh sb="11" eb="13">
      <t>キキン</t>
    </rPh>
    <phoneticPr fontId="5"/>
  </si>
  <si>
    <t>世代間交流対策基金</t>
    <rPh sb="0" eb="3">
      <t>セダイカン</t>
    </rPh>
    <rPh sb="3" eb="5">
      <t>コウリュウ</t>
    </rPh>
    <rPh sb="5" eb="7">
      <t>タイサク</t>
    </rPh>
    <rPh sb="7" eb="9">
      <t>キキン</t>
    </rPh>
    <phoneticPr fontId="5"/>
  </si>
  <si>
    <t>担い手づくり基金</t>
    <rPh sb="0" eb="1">
      <t>ニナ</t>
    </rPh>
    <rPh sb="2" eb="3">
      <t>テ</t>
    </rPh>
    <rPh sb="6" eb="8">
      <t>キキン</t>
    </rPh>
    <phoneticPr fontId="5"/>
  </si>
  <si>
    <t>森林環境譲与税基金</t>
    <rPh sb="0" eb="7">
      <t>シンリンカンキョウジョウヨゼイ</t>
    </rPh>
    <rPh sb="7" eb="9">
      <t>キキン</t>
    </rPh>
    <phoneticPr fontId="5"/>
  </si>
  <si>
    <t>-</t>
    <phoneticPr fontId="2"/>
  </si>
  <si>
    <t>宮城県市町村職員退職手当組合</t>
    <phoneticPr fontId="10"/>
  </si>
  <si>
    <t>-</t>
    <phoneticPr fontId="10"/>
  </si>
  <si>
    <t>宮城県市町村非常勤消防団員補償報償組合</t>
    <phoneticPr fontId="10"/>
  </si>
  <si>
    <t>仙南地域広域行政事務組合</t>
    <phoneticPr fontId="10"/>
  </si>
  <si>
    <t>宮城県市町村自治振興センター</t>
    <phoneticPr fontId="10"/>
  </si>
  <si>
    <t>宮城県後期高齢者医療広域連合</t>
    <phoneticPr fontId="10"/>
  </si>
  <si>
    <t>宮城県後期高齢者医療事業会計</t>
    <phoneticPr fontId="10"/>
  </si>
  <si>
    <t>七ヶ宿町観光開発</t>
    <rPh sb="0" eb="4">
      <t>シチカシュクマチ</t>
    </rPh>
    <rPh sb="4" eb="8">
      <t>カンコウカイハツ</t>
    </rPh>
    <phoneticPr fontId="10"/>
  </si>
  <si>
    <t>七ヶ宿まちづくり</t>
    <rPh sb="0" eb="3">
      <t>シチカシュク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</si>
</sst>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7AF1-4ECA-9624-99B37E5B5D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334427</c:v>
                </c:pt>
                <c:pt idx="1">
                  <c:v>323407</c:v>
                </c:pt>
                <c:pt idx="2">
                  <c:v>203311</c:v>
                </c:pt>
                <c:pt idx="3">
                  <c:v>267968</c:v>
                </c:pt>
                <c:pt idx="4">
                  <c:v>842445</c:v>
                </c:pt>
              </c:numCache>
            </c:numRef>
          </c:val>
          <c:smooth val="0"/>
          <c:extLst>
            <c:ext xmlns:c16="http://schemas.microsoft.com/office/drawing/2014/chart" uri="{C3380CC4-5D6E-409C-BE32-E72D297353CC}">
              <c16:uniqueId val="{00000001-7AF1-4ECA-9624-99B37E5B5D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5.94</c:v>
                </c:pt>
                <c:pt idx="1">
                  <c:v>6.38</c:v>
                </c:pt>
                <c:pt idx="2">
                  <c:v>5.99</c:v>
                </c:pt>
                <c:pt idx="3">
                  <c:v>4.34</c:v>
                </c:pt>
                <c:pt idx="4">
                  <c:v>5.52</c:v>
                </c:pt>
              </c:numCache>
            </c:numRef>
          </c:val>
          <c:extLst>
            <c:ext xmlns:c16="http://schemas.microsoft.com/office/drawing/2014/chart" uri="{C3380CC4-5D6E-409C-BE32-E72D297353CC}">
              <c16:uniqueId val="{00000000-F9D7-47CF-B1BC-E3A3480772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59.07</c:v>
                </c:pt>
                <c:pt idx="1">
                  <c:v>57.53</c:v>
                </c:pt>
                <c:pt idx="2">
                  <c:v>60.75</c:v>
                </c:pt>
                <c:pt idx="3">
                  <c:v>65.83</c:v>
                </c:pt>
                <c:pt idx="4">
                  <c:v>69.73</c:v>
                </c:pt>
              </c:numCache>
            </c:numRef>
          </c:val>
          <c:extLst>
            <c:ext xmlns:c16="http://schemas.microsoft.com/office/drawing/2014/chart" uri="{C3380CC4-5D6E-409C-BE32-E72D297353CC}">
              <c16:uniqueId val="{00000001-F9D7-47CF-B1BC-E3A3480772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c:v>
                </c:pt>
                <c:pt idx="1">
                  <c:v>-3.17</c:v>
                </c:pt>
                <c:pt idx="2">
                  <c:v>3.85</c:v>
                </c:pt>
                <c:pt idx="3">
                  <c:v>-2.68</c:v>
                </c:pt>
                <c:pt idx="4">
                  <c:v>-0.1</c:v>
                </c:pt>
              </c:numCache>
            </c:numRef>
          </c:val>
          <c:smooth val="0"/>
          <c:extLst>
            <c:ext xmlns:c16="http://schemas.microsoft.com/office/drawing/2014/chart" uri="{C3380CC4-5D6E-409C-BE32-E72D297353CC}">
              <c16:uniqueId val="{00000002-F9D7-47CF-B1BC-E3A3480772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0.04</c:v>
                </c:pt>
                <c:pt idx="4">
                  <c:v>#N/A</c:v>
                </c:pt>
                <c:pt idx="5">
                  <c:v>0.03</c:v>
                </c:pt>
                <c:pt idx="6">
                  <c:v>#N/A</c:v>
                </c:pt>
                <c:pt idx="7">
                  <c:v>0.08</c:v>
                </c:pt>
                <c:pt idx="8">
                  <c:v>#N/A</c:v>
                </c:pt>
                <c:pt idx="9">
                  <c:v>0.02</c:v>
                </c:pt>
              </c:numCache>
            </c:numRef>
          </c:val>
          <c:extLst>
            <c:ext xmlns:c16="http://schemas.microsoft.com/office/drawing/2014/chart" uri="{C3380CC4-5D6E-409C-BE32-E72D297353CC}">
              <c16:uniqueId val="{00000000-3E2F-4FFB-9DD3-C25D0270AB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2F-4FFB-9DD3-C25D0270ABE7}"/>
            </c:ext>
          </c:extLst>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2-3E2F-4FFB-9DD3-C25D0270ABE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3-3E2F-4FFB-9DD3-C25D0270ABE7}"/>
            </c:ext>
          </c:extLst>
        </c:ser>
        <c:ser>
          <c:idx val="4"/>
          <c:order val="4"/>
          <c:tx>
            <c:strRef>
              <c:f>データシート!$A$31</c:f>
              <c:strCache>
                <c:ptCount val="1"/>
                <c:pt idx="0">
                  <c:v>七ヶ宿ダム自然休養公園特別会計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3E2F-4FFB-9DD3-C25D0270ABE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0.3</c:v>
                </c:pt>
                <c:pt idx="4">
                  <c:v>#N/A</c:v>
                </c:pt>
                <c:pt idx="5">
                  <c:v>0.57999999999999996</c:v>
                </c:pt>
                <c:pt idx="6">
                  <c:v>#N/A</c:v>
                </c:pt>
                <c:pt idx="7">
                  <c:v>0.3</c:v>
                </c:pt>
                <c:pt idx="8">
                  <c:v>#N/A</c:v>
                </c:pt>
                <c:pt idx="9">
                  <c:v>0.19</c:v>
                </c:pt>
              </c:numCache>
            </c:numRef>
          </c:val>
          <c:extLst>
            <c:ext xmlns:c16="http://schemas.microsoft.com/office/drawing/2014/chart" uri="{C3380CC4-5D6E-409C-BE32-E72D297353CC}">
              <c16:uniqueId val="{00000005-3E2F-4FFB-9DD3-C25D0270ABE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0.01</c:v>
                </c:pt>
                <c:pt idx="4">
                  <c:v>#N/A</c:v>
                </c:pt>
                <c:pt idx="5">
                  <c:v>0.04</c:v>
                </c:pt>
                <c:pt idx="6">
                  <c:v>#N/A</c:v>
                </c:pt>
                <c:pt idx="7">
                  <c:v>0.03</c:v>
                </c:pt>
                <c:pt idx="8">
                  <c:v>#N/A</c:v>
                </c:pt>
                <c:pt idx="9">
                  <c:v>0.56999999999999995</c:v>
                </c:pt>
              </c:numCache>
            </c:numRef>
          </c:val>
          <c:extLst>
            <c:ext xmlns:c16="http://schemas.microsoft.com/office/drawing/2014/chart" uri="{C3380CC4-5D6E-409C-BE32-E72D297353CC}">
              <c16:uniqueId val="{00000006-3E2F-4FFB-9DD3-C25D0270ABE7}"/>
            </c:ext>
          </c:extLst>
        </c:ser>
        <c:ser>
          <c:idx val="7"/>
          <c:order val="7"/>
          <c:tx>
            <c:strRef>
              <c:f>データシート!$A$34</c:f>
              <c:strCache>
                <c:ptCount val="1"/>
                <c:pt idx="0">
                  <c:v>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0.03</c:v>
                </c:pt>
                <c:pt idx="4">
                  <c:v>#N/A</c:v>
                </c:pt>
                <c:pt idx="5">
                  <c:v>0.02</c:v>
                </c:pt>
                <c:pt idx="6">
                  <c:v>#N/A</c:v>
                </c:pt>
                <c:pt idx="7">
                  <c:v>0.04</c:v>
                </c:pt>
                <c:pt idx="8">
                  <c:v>#N/A</c:v>
                </c:pt>
                <c:pt idx="9">
                  <c:v>0.64</c:v>
                </c:pt>
              </c:numCache>
            </c:numRef>
          </c:val>
          <c:extLst>
            <c:ext xmlns:c16="http://schemas.microsoft.com/office/drawing/2014/chart" uri="{C3380CC4-5D6E-409C-BE32-E72D297353CC}">
              <c16:uniqueId val="{00000007-3E2F-4FFB-9DD3-C25D0270ABE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0.87</c:v>
                </c:pt>
                <c:pt idx="2">
                  <c:v>#N/A</c:v>
                </c:pt>
                <c:pt idx="3">
                  <c:v>1.2</c:v>
                </c:pt>
                <c:pt idx="4">
                  <c:v>#N/A</c:v>
                </c:pt>
                <c:pt idx="5">
                  <c:v>0.66</c:v>
                </c:pt>
                <c:pt idx="6">
                  <c:v>#N/A</c:v>
                </c:pt>
                <c:pt idx="7">
                  <c:v>0.56000000000000005</c:v>
                </c:pt>
                <c:pt idx="8">
                  <c:v>#N/A</c:v>
                </c:pt>
                <c:pt idx="9">
                  <c:v>0.78</c:v>
                </c:pt>
              </c:numCache>
            </c:numRef>
          </c:val>
          <c:extLst>
            <c:ext xmlns:c16="http://schemas.microsoft.com/office/drawing/2014/chart" uri="{C3380CC4-5D6E-409C-BE32-E72D297353CC}">
              <c16:uniqueId val="{00000008-3E2F-4FFB-9DD3-C25D0270AB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5.89</c:v>
                </c:pt>
                <c:pt idx="2">
                  <c:v>#N/A</c:v>
                </c:pt>
                <c:pt idx="3">
                  <c:v>6.29</c:v>
                </c:pt>
                <c:pt idx="4">
                  <c:v>#N/A</c:v>
                </c:pt>
                <c:pt idx="5">
                  <c:v>5.9</c:v>
                </c:pt>
                <c:pt idx="6">
                  <c:v>#N/A</c:v>
                </c:pt>
                <c:pt idx="7">
                  <c:v>4.17</c:v>
                </c:pt>
                <c:pt idx="8">
                  <c:v>#N/A</c:v>
                </c:pt>
                <c:pt idx="9">
                  <c:v>5.42</c:v>
                </c:pt>
              </c:numCache>
            </c:numRef>
          </c:val>
          <c:extLst>
            <c:ext xmlns:c16="http://schemas.microsoft.com/office/drawing/2014/chart" uri="{C3380CC4-5D6E-409C-BE32-E72D297353CC}">
              <c16:uniqueId val="{00000009-3E2F-4FFB-9DD3-C25D0270AB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223</c:v>
                </c:pt>
                <c:pt idx="5">
                  <c:v>221</c:v>
                </c:pt>
                <c:pt idx="8">
                  <c:v>227</c:v>
                </c:pt>
                <c:pt idx="11">
                  <c:v>222</c:v>
                </c:pt>
                <c:pt idx="14">
                  <c:v>196</c:v>
                </c:pt>
              </c:numCache>
            </c:numRef>
          </c:val>
          <c:extLst>
            <c:ext xmlns:c16="http://schemas.microsoft.com/office/drawing/2014/chart" uri="{C3380CC4-5D6E-409C-BE32-E72D297353CC}">
              <c16:uniqueId val="{00000000-BCAF-4E0B-B7CB-651801A2DD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AF-4E0B-B7CB-651801A2DD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AF-4E0B-B7CB-651801A2DD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29</c:v>
                </c:pt>
                <c:pt idx="6">
                  <c:v>22</c:v>
                </c:pt>
                <c:pt idx="9">
                  <c:v>22</c:v>
                </c:pt>
                <c:pt idx="12">
                  <c:v>8</c:v>
                </c:pt>
              </c:numCache>
            </c:numRef>
          </c:val>
          <c:extLst>
            <c:ext xmlns:c16="http://schemas.microsoft.com/office/drawing/2014/chart" uri="{C3380CC4-5D6E-409C-BE32-E72D297353CC}">
              <c16:uniqueId val="{00000003-BCAF-4E0B-B7CB-651801A2DD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c:v>
                </c:pt>
                <c:pt idx="3">
                  <c:v>61</c:v>
                </c:pt>
                <c:pt idx="6">
                  <c:v>67</c:v>
                </c:pt>
                <c:pt idx="9">
                  <c:v>70</c:v>
                </c:pt>
                <c:pt idx="12">
                  <c:v>59</c:v>
                </c:pt>
              </c:numCache>
            </c:numRef>
          </c:val>
          <c:extLst>
            <c:ext xmlns:c16="http://schemas.microsoft.com/office/drawing/2014/chart" uri="{C3380CC4-5D6E-409C-BE32-E72D297353CC}">
              <c16:uniqueId val="{00000004-BCAF-4E0B-B7CB-651801A2DD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AF-4E0B-B7CB-651801A2DD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AF-4E0B-B7CB-651801A2DD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c:v>
                </c:pt>
                <c:pt idx="3">
                  <c:v>228</c:v>
                </c:pt>
                <c:pt idx="6">
                  <c:v>229</c:v>
                </c:pt>
                <c:pt idx="9">
                  <c:v>238</c:v>
                </c:pt>
                <c:pt idx="12">
                  <c:v>227</c:v>
                </c:pt>
              </c:numCache>
            </c:numRef>
          </c:val>
          <c:extLst>
            <c:ext xmlns:c16="http://schemas.microsoft.com/office/drawing/2014/chart" uri="{C3380CC4-5D6E-409C-BE32-E72D297353CC}">
              <c16:uniqueId val="{00000007-BCAF-4E0B-B7CB-651801A2DD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97</c:v>
                </c:pt>
                <c:pt idx="5">
                  <c:v>#N/A</c:v>
                </c:pt>
                <c:pt idx="6">
                  <c:v>#N/A</c:v>
                </c:pt>
                <c:pt idx="7">
                  <c:v>91</c:v>
                </c:pt>
                <c:pt idx="8">
                  <c:v>#N/A</c:v>
                </c:pt>
                <c:pt idx="9">
                  <c:v>#N/A</c:v>
                </c:pt>
                <c:pt idx="10">
                  <c:v>108</c:v>
                </c:pt>
                <c:pt idx="11">
                  <c:v>#N/A</c:v>
                </c:pt>
                <c:pt idx="12">
                  <c:v>#N/A</c:v>
                </c:pt>
                <c:pt idx="13">
                  <c:v>98</c:v>
                </c:pt>
                <c:pt idx="14">
                  <c:v>#N/A</c:v>
                </c:pt>
              </c:numCache>
            </c:numRef>
          </c:val>
          <c:smooth val="0"/>
          <c:extLst>
            <c:ext xmlns:c16="http://schemas.microsoft.com/office/drawing/2014/chart" uri="{C3380CC4-5D6E-409C-BE32-E72D297353CC}">
              <c16:uniqueId val="{00000008-BCAF-4E0B-B7CB-651801A2DD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2071</c:v>
                </c:pt>
                <c:pt idx="5">
                  <c:v>1940</c:v>
                </c:pt>
                <c:pt idx="8">
                  <c:v>1891</c:v>
                </c:pt>
                <c:pt idx="11">
                  <c:v>1767</c:v>
                </c:pt>
                <c:pt idx="14">
                  <c:v>1994</c:v>
                </c:pt>
              </c:numCache>
            </c:numRef>
          </c:val>
          <c:extLst>
            <c:ext xmlns:c16="http://schemas.microsoft.com/office/drawing/2014/chart" uri="{C3380CC4-5D6E-409C-BE32-E72D297353CC}">
              <c16:uniqueId val="{00000000-2F1D-4742-B10F-BBF3024B91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17</c:v>
                </c:pt>
                <c:pt idx="8">
                  <c:v>13</c:v>
                </c:pt>
                <c:pt idx="11">
                  <c:v>10</c:v>
                </c:pt>
                <c:pt idx="14">
                  <c:v>7</c:v>
                </c:pt>
              </c:numCache>
            </c:numRef>
          </c:val>
          <c:extLst>
            <c:ext xmlns:c16="http://schemas.microsoft.com/office/drawing/2014/chart" uri="{C3380CC4-5D6E-409C-BE32-E72D297353CC}">
              <c16:uniqueId val="{00000001-2F1D-4742-B10F-BBF3024B91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2309</c:v>
                </c:pt>
                <c:pt idx="5">
                  <c:v>2212</c:v>
                </c:pt>
                <c:pt idx="8">
                  <c:v>2307</c:v>
                </c:pt>
                <c:pt idx="11">
                  <c:v>2144</c:v>
                </c:pt>
                <c:pt idx="14">
                  <c:v>2182</c:v>
                </c:pt>
              </c:numCache>
            </c:numRef>
          </c:val>
          <c:extLst>
            <c:ext xmlns:c16="http://schemas.microsoft.com/office/drawing/2014/chart" uri="{C3380CC4-5D6E-409C-BE32-E72D297353CC}">
              <c16:uniqueId val="{00000002-2F1D-4742-B10F-BBF3024B91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18</c:v>
                </c:pt>
                <c:pt idx="3">
                  <c:v>10</c:v>
                </c:pt>
                <c:pt idx="6">
                  <c:v>0</c:v>
                </c:pt>
                <c:pt idx="9">
                  <c:v>0</c:v>
                </c:pt>
                <c:pt idx="12">
                  <c:v>0</c:v>
                </c:pt>
              </c:numCache>
            </c:numRef>
          </c:val>
          <c:extLst>
            <c:ext xmlns:c16="http://schemas.microsoft.com/office/drawing/2014/chart" uri="{C3380CC4-5D6E-409C-BE32-E72D297353CC}">
              <c16:uniqueId val="{00000003-2F1D-4742-B10F-BBF3024B91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D-4742-B10F-BBF3024B91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1D-4742-B10F-BBF3024B91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342</c:v>
                </c:pt>
                <c:pt idx="3">
                  <c:v>380</c:v>
                </c:pt>
                <c:pt idx="6">
                  <c:v>388</c:v>
                </c:pt>
                <c:pt idx="9">
                  <c:v>344</c:v>
                </c:pt>
                <c:pt idx="12">
                  <c:v>340</c:v>
                </c:pt>
              </c:numCache>
            </c:numRef>
          </c:val>
          <c:extLst>
            <c:ext xmlns:c16="http://schemas.microsoft.com/office/drawing/2014/chart" uri="{C3380CC4-5D6E-409C-BE32-E72D297353CC}">
              <c16:uniqueId val="{00000006-2F1D-4742-B10F-BBF3024B91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294</c:v>
                </c:pt>
                <c:pt idx="3">
                  <c:v>290</c:v>
                </c:pt>
                <c:pt idx="6">
                  <c:v>272</c:v>
                </c:pt>
                <c:pt idx="9">
                  <c:v>253</c:v>
                </c:pt>
                <c:pt idx="12">
                  <c:v>72</c:v>
                </c:pt>
              </c:numCache>
            </c:numRef>
          </c:val>
          <c:extLst>
            <c:ext xmlns:c16="http://schemas.microsoft.com/office/drawing/2014/chart" uri="{C3380CC4-5D6E-409C-BE32-E72D297353CC}">
              <c16:uniqueId val="{00000007-2F1D-4742-B10F-BBF3024B91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c:v>
                </c:pt>
                <c:pt idx="3">
                  <c:v>407</c:v>
                </c:pt>
                <c:pt idx="6">
                  <c:v>399</c:v>
                </c:pt>
                <c:pt idx="9">
                  <c:v>387</c:v>
                </c:pt>
                <c:pt idx="12">
                  <c:v>411</c:v>
                </c:pt>
              </c:numCache>
            </c:numRef>
          </c:val>
          <c:extLst>
            <c:ext xmlns:c16="http://schemas.microsoft.com/office/drawing/2014/chart" uri="{C3380CC4-5D6E-409C-BE32-E72D297353CC}">
              <c16:uniqueId val="{00000008-2F1D-4742-B10F-BBF3024B91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1D-4742-B10F-BBF3024B91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2059</c:v>
                </c:pt>
                <c:pt idx="3">
                  <c:v>1914</c:v>
                </c:pt>
                <c:pt idx="6">
                  <c:v>1952</c:v>
                </c:pt>
                <c:pt idx="9">
                  <c:v>1912</c:v>
                </c:pt>
                <c:pt idx="12">
                  <c:v>2330</c:v>
                </c:pt>
              </c:numCache>
            </c:numRef>
          </c:val>
          <c:extLst>
            <c:ext xmlns:c16="http://schemas.microsoft.com/office/drawing/2014/chart" uri="{C3380CC4-5D6E-409C-BE32-E72D297353CC}">
              <c16:uniqueId val="{0000000A-2F1D-4742-B10F-BBF3024B91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1D-4742-B10F-BBF3024B91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1020</c:v>
                </c:pt>
                <c:pt idx="1">
                  <c:v>1085</c:v>
                </c:pt>
                <c:pt idx="2">
                  <c:v>1117</c:v>
                </c:pt>
              </c:numCache>
            </c:numRef>
          </c:val>
          <c:extLst>
            <c:ext xmlns:c16="http://schemas.microsoft.com/office/drawing/2014/chart" uri="{C3380CC4-5D6E-409C-BE32-E72D297353CC}">
              <c16:uniqueId val="{00000000-FD77-4356-B464-621A488DF5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322</c:v>
                </c:pt>
                <c:pt idx="1">
                  <c:v>285</c:v>
                </c:pt>
                <c:pt idx="2">
                  <c:v>249</c:v>
                </c:pt>
              </c:numCache>
            </c:numRef>
          </c:val>
          <c:extLst>
            <c:ext xmlns:c16="http://schemas.microsoft.com/office/drawing/2014/chart" uri="{C3380CC4-5D6E-409C-BE32-E72D297353CC}">
              <c16:uniqueId val="{00000001-FD77-4356-B464-621A488DF5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856</c:v>
                </c:pt>
                <c:pt idx="1">
                  <c:v>753</c:v>
                </c:pt>
                <c:pt idx="2">
                  <c:v>745</c:v>
                </c:pt>
              </c:numCache>
            </c:numRef>
          </c:val>
          <c:extLst>
            <c:ext xmlns:c16="http://schemas.microsoft.com/office/drawing/2014/chart" uri="{C3380CC4-5D6E-409C-BE32-E72D297353CC}">
              <c16:uniqueId val="{00000002-FD77-4356-B464-621A488DF5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
1,186
263.09
3,342,485
3,244,884
88,379
1,601,328
2,329,793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類似団体の０．１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を上回る０．３１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なっている。地方税収入に当たるダム所在市町村交付金２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百万円が交付されていることで収入額が類似団体を上回る要因となっている。ダム所在市町村交付金も減価償却により年々減少していることや少子高齢化により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先行きの不透明さは増大しており、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税収の伸びを期待することは困難である。滞納整理の強化による税収の確保・税負担の公平性を図るとともに、自主財源の確実な確保に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８４．２を上回り、８５．６となっている。前年度と比較すると０．２ポイント増加している。義務的経費では、扶助費が増加している。公債費は減少しているが、償還終了による一時的な減であり、今後増加が見込まれることと、定年引上げ及び給与改定等による人件費の増加が予測されることから、適切な定員管理による人件費の抑制と公債費の平準化及び事務の効率化等により経費の削減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47413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1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77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77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24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令和６年１月１日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の人口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人となっており、毎年人口が減少している状況にあるが、財政規模は横ばいで推移しているため、１人当たりの決算額は年々上昇している。類似団体と比較しても上回って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、費用の抑制に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131815</xdr:rowOff>
    </xdr:from>
    <xdr:to>
      <xdr:col>23</xdr:col>
      <xdr:colOff>133350</xdr:colOff>
      <xdr:row>84</xdr:row>
      <xdr:rowOff>137886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33615"/>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106063</xdr:rowOff>
    </xdr:from>
    <xdr:to>
      <xdr:col>19</xdr:col>
      <xdr:colOff>133350</xdr:colOff>
      <xdr:row>84</xdr:row>
      <xdr:rowOff>131815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07863"/>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106063</xdr:rowOff>
    </xdr:from>
    <xdr:to>
      <xdr:col>15</xdr:col>
      <xdr:colOff>82550</xdr:colOff>
      <xdr:row>84</xdr:row>
      <xdr:rowOff>129617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07863"/>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13410</xdr:rowOff>
    </xdr:from>
    <xdr:to>
      <xdr:col>11</xdr:col>
      <xdr:colOff>31750</xdr:colOff>
      <xdr:row>84</xdr:row>
      <xdr:rowOff>129617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15210"/>
          <a:ext cx="889000" cy="1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87086</xdr:rowOff>
    </xdr:from>
    <xdr:to>
      <xdr:col>23</xdr:col>
      <xdr:colOff>184150</xdr:colOff>
      <xdr:row>85</xdr:row>
      <xdr:rowOff>17236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59163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81015</xdr:rowOff>
    </xdr:from>
    <xdr:to>
      <xdr:col>19</xdr:col>
      <xdr:colOff>184150</xdr:colOff>
      <xdr:row>85</xdr:row>
      <xdr:rowOff>11165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167392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55263</xdr:rowOff>
    </xdr:from>
    <xdr:to>
      <xdr:col>15</xdr:col>
      <xdr:colOff>133350</xdr:colOff>
      <xdr:row>84</xdr:row>
      <xdr:rowOff>156863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141640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4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78817</xdr:rowOff>
    </xdr:from>
    <xdr:to>
      <xdr:col>11</xdr:col>
      <xdr:colOff>82550</xdr:colOff>
      <xdr:row>85</xdr:row>
      <xdr:rowOff>8967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165194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6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134060</xdr:rowOff>
    </xdr:from>
    <xdr:to>
      <xdr:col>7</xdr:col>
      <xdr:colOff>31750</xdr:colOff>
      <xdr:row>84</xdr:row>
      <xdr:rowOff>64210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48987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5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横ばいであったラスパイレス指数だが、前年度より１．２ポイント上昇し類似団体を２．９ポイント上回っている。類似団体を上回っている要因として、再任用職員の起用や定年延長等により職員年齢階層に偏りが生じていること等が考えられる。引き続き適正な人事運営及び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88</xdr:row>
      <xdr:rowOff>18098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3330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147320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87</xdr:row>
      <xdr:rowOff>153352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634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87</xdr:row>
      <xdr:rowOff>153352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69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138748</xdr:rowOff>
    </xdr:from>
    <xdr:to>
      <xdr:col>81</xdr:col>
      <xdr:colOff>95250</xdr:colOff>
      <xdr:row>88</xdr:row>
      <xdr:rowOff>68898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34625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5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102552</xdr:rowOff>
    </xdr:from>
    <xdr:to>
      <xdr:col>68</xdr:col>
      <xdr:colOff>203200</xdr:colOff>
      <xdr:row>88</xdr:row>
      <xdr:rowOff>32702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17479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１９．８３ポイント上回っている。事務分担の見直し、民間委託による事務量の削減等行っているものの、人口減少対策に係る事業や多様化する行政ニーズにより業務量の増加が見込まれる。今後の町づくりを担う職員を計画的に採用しながら、少ない職員数で住民サービスの低下を招かぬよう、職員の資質、能力を活用した適正配置と適正補充を図りながら費用効率の良い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57896</xdr:rowOff>
    </xdr:from>
    <xdr:to>
      <xdr:col>81</xdr:col>
      <xdr:colOff>44450</xdr:colOff>
      <xdr:row>63</xdr:row>
      <xdr:rowOff>116713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9246"/>
          <a:ext cx="8382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31353</xdr:rowOff>
    </xdr:from>
    <xdr:to>
      <xdr:col>77</xdr:col>
      <xdr:colOff>44450</xdr:colOff>
      <xdr:row>63</xdr:row>
      <xdr:rowOff>57896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3270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168719</xdr:rowOff>
    </xdr:from>
    <xdr:to>
      <xdr:col>72</xdr:col>
      <xdr:colOff>203200</xdr:colOff>
      <xdr:row>63</xdr:row>
      <xdr:rowOff>31353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98619"/>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54705</xdr:rowOff>
    </xdr:from>
    <xdr:to>
      <xdr:col>68</xdr:col>
      <xdr:colOff>152400</xdr:colOff>
      <xdr:row>62</xdr:row>
      <xdr:rowOff>168719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84605"/>
          <a:ext cx="8890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65913</xdr:rowOff>
    </xdr:from>
    <xdr:to>
      <xdr:col>81</xdr:col>
      <xdr:colOff>95250</xdr:colOff>
      <xdr:row>63</xdr:row>
      <xdr:rowOff>167513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37990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7096</xdr:rowOff>
    </xdr:from>
    <xdr:to>
      <xdr:col>77</xdr:col>
      <xdr:colOff>95250</xdr:colOff>
      <xdr:row>63</xdr:row>
      <xdr:rowOff>108696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93473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152003</xdr:rowOff>
    </xdr:from>
    <xdr:to>
      <xdr:col>73</xdr:col>
      <xdr:colOff>44450</xdr:colOff>
      <xdr:row>63</xdr:row>
      <xdr:rowOff>82153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66930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117919</xdr:rowOff>
    </xdr:from>
    <xdr:to>
      <xdr:col>68</xdr:col>
      <xdr:colOff>203200</xdr:colOff>
      <xdr:row>63</xdr:row>
      <xdr:rowOff>48069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32846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3905</xdr:rowOff>
    </xdr:from>
    <xdr:to>
      <xdr:col>64</xdr:col>
      <xdr:colOff>152400</xdr:colOff>
      <xdr:row>62</xdr:row>
      <xdr:rowOff>105505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90282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０．９ポイント下回り、前年度より０．２ポイント減となっているが、令和５年度の建設事業に伴う起債の発行により、令和６年度以後の公債費の増加が見込まれていることと、施設の長寿命化対策や学校施設の建築などによる起債借入額及び公債費比率の増加が予想されるため、普通会計のみならず、特別会計や一部事務組合等構成団体への繰出金や財政状況も意識した財政運営を心がけていく必要がある。</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2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116417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1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4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前年度に続き、指標では現れていない。安易な起債や基金の取り崩しは、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につながる恐れがあるため、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慎重な財政運営を心がけ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
1,186
263.09
3,342,485
3,244,884
88,379
1,601,328
2,329,793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６．１ポイント上回っている。人事院勧告に則った給与改定、職員数、委員報酬を含めた人件費の削減に努めているものの、増加傾向にある。この課題は、短期間での解決は困難なことから、長期的なプラン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18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1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19558</xdr:rowOff>
    </xdr:from>
    <xdr:to>
      <xdr:col>11</xdr:col>
      <xdr:colOff>9525</xdr:colOff>
      <xdr:row>39</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153924</xdr:rowOff>
    </xdr:from>
    <xdr:to>
      <xdr:col>6</xdr:col>
      <xdr:colOff>171450</xdr:colOff>
      <xdr:row>39</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６．３ポイント上回っており、前年度より１．２ポイント増加した。新型コロナ感染症の影響で前年度まで移動が制限され、抑制されていた旅費の増や、物価高騰等が要因となっている。今後も引き続きコスト意識の啓発や無駄の排除を心がける等、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359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18</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35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03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5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153924</xdr:rowOff>
    </xdr:from>
    <xdr:to>
      <xdr:col>82</xdr:col>
      <xdr:colOff>158750</xdr:colOff>
      <xdr:row>19</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126001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１．７ポイント下回っている。人口減少に伴う少子化、高齢者の増加も大きく影響しており、過疎化、少子高齢化が進む地域として福祉施策は益々重要となってきており、充実した行政サービス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繰出金と一部事務組合に対する繰出金が主な支出となっており、繰出金の総額は前年度から減少しているものの、一部事務組合等の構成団体については、経営の健全化を求めるとともに繰出金等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75565</xdr:rowOff>
    </xdr:from>
    <xdr:to>
      <xdr:col>82</xdr:col>
      <xdr:colOff>107950</xdr:colOff>
      <xdr:row>57</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482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81280</xdr:rowOff>
    </xdr:from>
    <xdr:to>
      <xdr:col>78</xdr:col>
      <xdr:colOff>69850</xdr:colOff>
      <xdr:row>57</xdr:row>
      <xdr:rowOff>86995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53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59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18415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882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24765</xdr:rowOff>
    </xdr:from>
    <xdr:to>
      <xdr:col>82</xdr:col>
      <xdr:colOff>158750</xdr:colOff>
      <xdr:row>57</xdr:row>
      <xdr:rowOff>126365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41292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30480</xdr:rowOff>
    </xdr:from>
    <xdr:to>
      <xdr:col>78</xdr:col>
      <xdr:colOff>120650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４．７ポイント下回っている。各種団体の補助金等については、当初の目的を達成した団体への補助金の削減、減額等を行うとともに、積極的な見直しを行っていく。新たな団体に対する補助金等については、費用対効果を充分検証するとともに、終期を設定するなど、増加となる要因を最小限にしていくよう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４．３ポイント下回っており前年度より０．２ポイント減少したが、令和５年度建設事業における借入等により令和６年度以後の公債費は増加が見込まれる。適債性の正確な判断と必要な事業の選択、償還額の平準化、抑制に努め、将来負担の軽減に努める必要があ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3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類似団体を５．７ポイント上回っている。人件費及び物件費の影響が大きな要因となっており、公債費以外の経常経費に係る費用についてもさらに削減に努める。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05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111761</xdr:rowOff>
    </xdr:from>
    <xdr:to>
      <xdr:col>78</xdr:col>
      <xdr:colOff>69850</xdr:colOff>
      <xdr:row>79</xdr:row>
      <xdr:rowOff>161289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563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56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40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69477</xdr:rowOff>
    </xdr:from>
    <xdr:to>
      <xdr:col>29</xdr:col>
      <xdr:colOff>127000</xdr:colOff>
      <xdr:row>15</xdr:row>
      <xdr:rowOff>76826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688852"/>
          <a:ext cx="647700" cy="7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69477</xdr:rowOff>
    </xdr:from>
    <xdr:to>
      <xdr:col>26</xdr:col>
      <xdr:colOff>50800</xdr:colOff>
      <xdr:row>15</xdr:row>
      <xdr:rowOff>97589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88852"/>
          <a:ext cx="698500" cy="28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97589</xdr:rowOff>
    </xdr:from>
    <xdr:to>
      <xdr:col>22</xdr:col>
      <xdr:colOff>114300</xdr:colOff>
      <xdr:row>15</xdr:row>
      <xdr:rowOff>126291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16964"/>
          <a:ext cx="698500" cy="2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126291</xdr:rowOff>
    </xdr:from>
    <xdr:to>
      <xdr:col>18</xdr:col>
      <xdr:colOff>177800</xdr:colOff>
      <xdr:row>15</xdr:row>
      <xdr:rowOff>128690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45666"/>
          <a:ext cx="698500" cy="2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26026</xdr:rowOff>
    </xdr:from>
    <xdr:to>
      <xdr:col>29</xdr:col>
      <xdr:colOff>177800</xdr:colOff>
      <xdr:row>15</xdr:row>
      <xdr:rowOff>127626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4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42553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9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18677</xdr:rowOff>
    </xdr:from>
    <xdr:to>
      <xdr:col>26</xdr:col>
      <xdr:colOff>101600</xdr:colOff>
      <xdr:row>15</xdr:row>
      <xdr:rowOff>120277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3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130454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0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46789</xdr:rowOff>
    </xdr:from>
    <xdr:to>
      <xdr:col>22</xdr:col>
      <xdr:colOff>165100</xdr:colOff>
      <xdr:row>15</xdr:row>
      <xdr:rowOff>148389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6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158566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75491</xdr:rowOff>
    </xdr:from>
    <xdr:to>
      <xdr:col>19</xdr:col>
      <xdr:colOff>38100</xdr:colOff>
      <xdr:row>16</xdr:row>
      <xdr:rowOff>5641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6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6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77890</xdr:rowOff>
    </xdr:from>
    <xdr:to>
      <xdr:col>15</xdr:col>
      <xdr:colOff>101600</xdr:colOff>
      <xdr:row>16</xdr:row>
      <xdr:rowOff>8040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9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18217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6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25218</xdr:rowOff>
    </xdr:from>
    <xdr:to>
      <xdr:col>29</xdr:col>
      <xdr:colOff>127000</xdr:colOff>
      <xdr:row>35</xdr:row>
      <xdr:rowOff>46862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35568"/>
          <a:ext cx="647700" cy="2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25218</xdr:rowOff>
    </xdr:from>
    <xdr:to>
      <xdr:col>26</xdr:col>
      <xdr:colOff>50800</xdr:colOff>
      <xdr:row>35</xdr:row>
      <xdr:rowOff>92358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35568"/>
          <a:ext cx="698500" cy="6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75890</xdr:rowOff>
    </xdr:from>
    <xdr:to>
      <xdr:col>22</xdr:col>
      <xdr:colOff>114300</xdr:colOff>
      <xdr:row>35</xdr:row>
      <xdr:rowOff>92358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86240"/>
          <a:ext cx="698500" cy="16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75890</xdr:rowOff>
    </xdr:from>
    <xdr:to>
      <xdr:col>18</xdr:col>
      <xdr:colOff>177800</xdr:colOff>
      <xdr:row>35</xdr:row>
      <xdr:rowOff>146070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86240"/>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338962</xdr:rowOff>
    </xdr:from>
    <xdr:to>
      <xdr:col>29</xdr:col>
      <xdr:colOff>177800</xdr:colOff>
      <xdr:row>35</xdr:row>
      <xdr:rowOff>97662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184039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317318</xdr:rowOff>
    </xdr:from>
    <xdr:to>
      <xdr:col>26</xdr:col>
      <xdr:colOff>101600</xdr:colOff>
      <xdr:row>35</xdr:row>
      <xdr:rowOff>76018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8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86195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5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41558</xdr:rowOff>
    </xdr:from>
    <xdr:to>
      <xdr:col>22</xdr:col>
      <xdr:colOff>165100</xdr:colOff>
      <xdr:row>35</xdr:row>
      <xdr:rowOff>143158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153335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25090</xdr:rowOff>
    </xdr:from>
    <xdr:to>
      <xdr:col>19</xdr:col>
      <xdr:colOff>38100</xdr:colOff>
      <xdr:row>35</xdr:row>
      <xdr:rowOff>126690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136867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95270</xdr:rowOff>
    </xdr:from>
    <xdr:to>
      <xdr:col>15</xdr:col>
      <xdr:colOff>101600</xdr:colOff>
      <xdr:row>35</xdr:row>
      <xdr:rowOff>196870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0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207047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
1,186
263.09
3,342,485
3,244,884
88,379
1,601,328
2,329,793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109327</xdr:rowOff>
    </xdr:from>
    <xdr:to>
      <xdr:col>24</xdr:col>
      <xdr:colOff>63500</xdr:colOff>
      <xdr:row>34</xdr:row>
      <xdr:rowOff>111226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38627"/>
          <a:ext cx="8382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109327</xdr:rowOff>
    </xdr:from>
    <xdr:to>
      <xdr:col>19</xdr:col>
      <xdr:colOff>177800</xdr:colOff>
      <xdr:row>34</xdr:row>
      <xdr:rowOff>111053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38627"/>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111053</xdr:rowOff>
    </xdr:from>
    <xdr:to>
      <xdr:col>15</xdr:col>
      <xdr:colOff>50800</xdr:colOff>
      <xdr:row>34</xdr:row>
      <xdr:rowOff>144375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4035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144375</xdr:rowOff>
    </xdr:from>
    <xdr:to>
      <xdr:col>10</xdr:col>
      <xdr:colOff>114300</xdr:colOff>
      <xdr:row>35</xdr:row>
      <xdr:rowOff>4420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73675"/>
          <a:ext cx="8890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60426</xdr:rowOff>
    </xdr:from>
    <xdr:to>
      <xdr:col>24</xdr:col>
      <xdr:colOff>114300</xdr:colOff>
      <xdr:row>34</xdr:row>
      <xdr:rowOff>162026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83303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58527</xdr:rowOff>
    </xdr:from>
    <xdr:to>
      <xdr:col>20</xdr:col>
      <xdr:colOff>38100</xdr:colOff>
      <xdr:row>34</xdr:row>
      <xdr:rowOff>160127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5204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60253</xdr:rowOff>
    </xdr:from>
    <xdr:to>
      <xdr:col>15</xdr:col>
      <xdr:colOff>101600</xdr:colOff>
      <xdr:row>34</xdr:row>
      <xdr:rowOff>161853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6930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6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93575</xdr:rowOff>
    </xdr:from>
    <xdr:to>
      <xdr:col>10</xdr:col>
      <xdr:colOff>165100</xdr:colOff>
      <xdr:row>35</xdr:row>
      <xdr:rowOff>23725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40252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9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125070</xdr:rowOff>
    </xdr:from>
    <xdr:to>
      <xdr:col>6</xdr:col>
      <xdr:colOff>38100</xdr:colOff>
      <xdr:row>35</xdr:row>
      <xdr:rowOff>55220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71747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2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104784</xdr:rowOff>
    </xdr:from>
    <xdr:to>
      <xdr:col>24</xdr:col>
      <xdr:colOff>63500</xdr:colOff>
      <xdr:row>55</xdr:row>
      <xdr:rowOff>107071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3453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104784</xdr:rowOff>
    </xdr:from>
    <xdr:to>
      <xdr:col>19</xdr:col>
      <xdr:colOff>177800</xdr:colOff>
      <xdr:row>55</xdr:row>
      <xdr:rowOff>147578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34534"/>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84606</xdr:rowOff>
    </xdr:from>
    <xdr:to>
      <xdr:col>15</xdr:col>
      <xdr:colOff>50800</xdr:colOff>
      <xdr:row>55</xdr:row>
      <xdr:rowOff>147578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514356"/>
          <a:ext cx="889000" cy="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84606</xdr:rowOff>
    </xdr:from>
    <xdr:to>
      <xdr:col>10</xdr:col>
      <xdr:colOff>114300</xdr:colOff>
      <xdr:row>56</xdr:row>
      <xdr:rowOff>55708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14356"/>
          <a:ext cx="889000" cy="1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56271</xdr:rowOff>
    </xdr:from>
    <xdr:to>
      <xdr:col>24</xdr:col>
      <xdr:colOff>114300</xdr:colOff>
      <xdr:row>55</xdr:row>
      <xdr:rowOff>157871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79148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53984</xdr:rowOff>
    </xdr:from>
    <xdr:to>
      <xdr:col>20</xdr:col>
      <xdr:colOff>38100</xdr:colOff>
      <xdr:row>55</xdr:row>
      <xdr:rowOff>155584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661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5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96778</xdr:rowOff>
    </xdr:from>
    <xdr:to>
      <xdr:col>15</xdr:col>
      <xdr:colOff>101600</xdr:colOff>
      <xdr:row>56</xdr:row>
      <xdr:rowOff>26928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43455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0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33806</xdr:rowOff>
    </xdr:from>
    <xdr:to>
      <xdr:col>10</xdr:col>
      <xdr:colOff>165100</xdr:colOff>
      <xdr:row>55</xdr:row>
      <xdr:rowOff>135406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151933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3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4908</xdr:rowOff>
    </xdr:from>
    <xdr:to>
      <xdr:col>6</xdr:col>
      <xdr:colOff>38100</xdr:colOff>
      <xdr:row>56</xdr:row>
      <xdr:rowOff>106508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123035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8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11547</xdr:rowOff>
    </xdr:from>
    <xdr:to>
      <xdr:col>24</xdr:col>
      <xdr:colOff>63500</xdr:colOff>
      <xdr:row>78</xdr:row>
      <xdr:rowOff>19881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4647"/>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161747</xdr:rowOff>
    </xdr:from>
    <xdr:to>
      <xdr:col>19</xdr:col>
      <xdr:colOff>177800</xdr:colOff>
      <xdr:row>78</xdr:row>
      <xdr:rowOff>11547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63397"/>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161747</xdr:rowOff>
    </xdr:from>
    <xdr:to>
      <xdr:col>15</xdr:col>
      <xdr:colOff>50800</xdr:colOff>
      <xdr:row>78</xdr:row>
      <xdr:rowOff>13221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3397"/>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13221</xdr:rowOff>
    </xdr:from>
    <xdr:to>
      <xdr:col>10</xdr:col>
      <xdr:colOff>114300</xdr:colOff>
      <xdr:row>78</xdr:row>
      <xdr:rowOff>59708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6321"/>
          <a:ext cx="889000" cy="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140531</xdr:rowOff>
    </xdr:from>
    <xdr:to>
      <xdr:col>24</xdr:col>
      <xdr:colOff>114300</xdr:colOff>
      <xdr:row>78</xdr:row>
      <xdr:rowOff>70681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55458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132197</xdr:rowOff>
    </xdr:from>
    <xdr:to>
      <xdr:col>20</xdr:col>
      <xdr:colOff>38100</xdr:colOff>
      <xdr:row>78</xdr:row>
      <xdr:rowOff>62347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53474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110947</xdr:rowOff>
    </xdr:from>
    <xdr:to>
      <xdr:col>15</xdr:col>
      <xdr:colOff>101600</xdr:colOff>
      <xdr:row>78</xdr:row>
      <xdr:rowOff>41097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32224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133871</xdr:rowOff>
    </xdr:from>
    <xdr:to>
      <xdr:col>10</xdr:col>
      <xdr:colOff>165100</xdr:colOff>
      <xdr:row>78</xdr:row>
      <xdr:rowOff>64021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55148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8908</xdr:rowOff>
    </xdr:from>
    <xdr:to>
      <xdr:col>6</xdr:col>
      <xdr:colOff>38100</xdr:colOff>
      <xdr:row>78</xdr:row>
      <xdr:rowOff>110508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101635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119262</xdr:rowOff>
    </xdr:from>
    <xdr:to>
      <xdr:col>24</xdr:col>
      <xdr:colOff>63500</xdr:colOff>
      <xdr:row>96</xdr:row>
      <xdr:rowOff>133620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78462"/>
          <a:ext cx="8382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123379</xdr:rowOff>
    </xdr:from>
    <xdr:to>
      <xdr:col>19</xdr:col>
      <xdr:colOff>177800</xdr:colOff>
      <xdr:row>96</xdr:row>
      <xdr:rowOff>133620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8257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123379</xdr:rowOff>
    </xdr:from>
    <xdr:to>
      <xdr:col>15</xdr:col>
      <xdr:colOff>50800</xdr:colOff>
      <xdr:row>97</xdr:row>
      <xdr:rowOff>170324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82579"/>
          <a:ext cx="889000" cy="2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170324</xdr:rowOff>
    </xdr:from>
    <xdr:to>
      <xdr:col>10</xdr:col>
      <xdr:colOff>114300</xdr:colOff>
      <xdr:row>98</xdr:row>
      <xdr:rowOff>15044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00974"/>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68462</xdr:rowOff>
    </xdr:from>
    <xdr:to>
      <xdr:col>24</xdr:col>
      <xdr:colOff>114300</xdr:colOff>
      <xdr:row>96</xdr:row>
      <xdr:rowOff>170062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46889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82820</xdr:rowOff>
    </xdr:from>
    <xdr:to>
      <xdr:col>20</xdr:col>
      <xdr:colOff>38100</xdr:colOff>
      <xdr:row>97</xdr:row>
      <xdr:rowOff>12970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72579</xdr:rowOff>
    </xdr:from>
    <xdr:to>
      <xdr:col>15</xdr:col>
      <xdr:colOff>101600</xdr:colOff>
      <xdr:row>97</xdr:row>
      <xdr:rowOff>2729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165306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119524</xdr:rowOff>
    </xdr:from>
    <xdr:to>
      <xdr:col>10</xdr:col>
      <xdr:colOff>165100</xdr:colOff>
      <xdr:row>98</xdr:row>
      <xdr:rowOff>49674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40801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135694</xdr:rowOff>
    </xdr:from>
    <xdr:to>
      <xdr:col>6</xdr:col>
      <xdr:colOff>38100</xdr:colOff>
      <xdr:row>98</xdr:row>
      <xdr:rowOff>65844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56971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88608</xdr:rowOff>
    </xdr:from>
    <xdr:to>
      <xdr:col>55</xdr:col>
      <xdr:colOff>0</xdr:colOff>
      <xdr:row>36</xdr:row>
      <xdr:rowOff>71385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17908"/>
          <a:ext cx="838200" cy="32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88608</xdr:rowOff>
    </xdr:from>
    <xdr:to>
      <xdr:col>50</xdr:col>
      <xdr:colOff>114300</xdr:colOff>
      <xdr:row>36</xdr:row>
      <xdr:rowOff>34211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17908"/>
          <a:ext cx="889000" cy="2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104294</xdr:rowOff>
    </xdr:from>
    <xdr:to>
      <xdr:col>45</xdr:col>
      <xdr:colOff>177800</xdr:colOff>
      <xdr:row>36</xdr:row>
      <xdr:rowOff>34211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05044"/>
          <a:ext cx="889000" cy="10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104294</xdr:rowOff>
    </xdr:from>
    <xdr:to>
      <xdr:col>41</xdr:col>
      <xdr:colOff>50800</xdr:colOff>
      <xdr:row>36</xdr:row>
      <xdr:rowOff>156481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05044"/>
          <a:ext cx="889000" cy="2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20585</xdr:rowOff>
    </xdr:from>
    <xdr:to>
      <xdr:col>55</xdr:col>
      <xdr:colOff>50800</xdr:colOff>
      <xdr:row>36</xdr:row>
      <xdr:rowOff>122185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170462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37808</xdr:rowOff>
    </xdr:from>
    <xdr:to>
      <xdr:col>50</xdr:col>
      <xdr:colOff>165100</xdr:colOff>
      <xdr:row>34</xdr:row>
      <xdr:rowOff>139408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155935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154861</xdr:rowOff>
    </xdr:from>
    <xdr:to>
      <xdr:col>46</xdr:col>
      <xdr:colOff>38100</xdr:colOff>
      <xdr:row>36</xdr:row>
      <xdr:rowOff>85011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101538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53494</xdr:rowOff>
    </xdr:from>
    <xdr:to>
      <xdr:col>41</xdr:col>
      <xdr:colOff>101600</xdr:colOff>
      <xdr:row>35</xdr:row>
      <xdr:rowOff>155094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146221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105681</xdr:rowOff>
    </xdr:from>
    <xdr:to>
      <xdr:col>36</xdr:col>
      <xdr:colOff>165100</xdr:colOff>
      <xdr:row>37</xdr:row>
      <xdr:rowOff>35831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52358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88307</xdr:rowOff>
    </xdr:from>
    <xdr:to>
      <xdr:col>55</xdr:col>
      <xdr:colOff>0</xdr:colOff>
      <xdr:row>58</xdr:row>
      <xdr:rowOff>11709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18057"/>
          <a:ext cx="838200" cy="4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11709</xdr:rowOff>
    </xdr:from>
    <xdr:to>
      <xdr:col>50</xdr:col>
      <xdr:colOff>114300</xdr:colOff>
      <xdr:row>58</xdr:row>
      <xdr:rowOff>60977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55809"/>
          <a:ext cx="889000" cy="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140914</xdr:rowOff>
    </xdr:from>
    <xdr:to>
      <xdr:col>45</xdr:col>
      <xdr:colOff>177800</xdr:colOff>
      <xdr:row>58</xdr:row>
      <xdr:rowOff>60977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13564"/>
          <a:ext cx="889000" cy="9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132517</xdr:rowOff>
    </xdr:from>
    <xdr:to>
      <xdr:col>41</xdr:col>
      <xdr:colOff>50800</xdr:colOff>
      <xdr:row>57</xdr:row>
      <xdr:rowOff>140914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05167"/>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37507</xdr:rowOff>
    </xdr:from>
    <xdr:to>
      <xdr:col>55</xdr:col>
      <xdr:colOff>50800</xdr:colOff>
      <xdr:row>55</xdr:row>
      <xdr:rowOff>139107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60384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132359</xdr:rowOff>
    </xdr:from>
    <xdr:to>
      <xdr:col>50</xdr:col>
      <xdr:colOff>165100</xdr:colOff>
      <xdr:row>58</xdr:row>
      <xdr:rowOff>62509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53636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99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10177</xdr:rowOff>
    </xdr:from>
    <xdr:to>
      <xdr:col>46</xdr:col>
      <xdr:colOff>38100</xdr:colOff>
      <xdr:row>58</xdr:row>
      <xdr:rowOff>111777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102904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90114</xdr:rowOff>
    </xdr:from>
    <xdr:to>
      <xdr:col>41</xdr:col>
      <xdr:colOff>101600</xdr:colOff>
      <xdr:row>58</xdr:row>
      <xdr:rowOff>20264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36791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81717</xdr:rowOff>
    </xdr:from>
    <xdr:to>
      <xdr:col>36</xdr:col>
      <xdr:colOff>165100</xdr:colOff>
      <xdr:row>58</xdr:row>
      <xdr:rowOff>11867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28394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2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141874</xdr:rowOff>
    </xdr:from>
    <xdr:to>
      <xdr:col>55</xdr:col>
      <xdr:colOff>0</xdr:colOff>
      <xdr:row>79</xdr:row>
      <xdr:rowOff>10632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43524"/>
          <a:ext cx="838200" cy="2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2290</xdr:rowOff>
    </xdr:from>
    <xdr:to>
      <xdr:col>50</xdr:col>
      <xdr:colOff>114300</xdr:colOff>
      <xdr:row>79</xdr:row>
      <xdr:rowOff>10632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6840"/>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90402</xdr:rowOff>
    </xdr:from>
    <xdr:to>
      <xdr:col>45</xdr:col>
      <xdr:colOff>177800</xdr:colOff>
      <xdr:row>79</xdr:row>
      <xdr:rowOff>2290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3502"/>
          <a:ext cx="889000" cy="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90402</xdr:rowOff>
    </xdr:from>
    <xdr:to>
      <xdr:col>41</xdr:col>
      <xdr:colOff>50800</xdr:colOff>
      <xdr:row>78</xdr:row>
      <xdr:rowOff>149552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3502"/>
          <a:ext cx="8890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91074</xdr:rowOff>
    </xdr:from>
    <xdr:to>
      <xdr:col>55</xdr:col>
      <xdr:colOff>50800</xdr:colOff>
      <xdr:row>78</xdr:row>
      <xdr:rowOff>21224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113951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4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131282</xdr:rowOff>
    </xdr:from>
    <xdr:to>
      <xdr:col>50</xdr:col>
      <xdr:colOff>165100</xdr:colOff>
      <xdr:row>79</xdr:row>
      <xdr:rowOff>61432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77959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7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122940</xdr:rowOff>
    </xdr:from>
    <xdr:to>
      <xdr:col>46</xdr:col>
      <xdr:colOff>38100</xdr:colOff>
      <xdr:row>79</xdr:row>
      <xdr:rowOff>53090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69617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39602</xdr:rowOff>
    </xdr:from>
    <xdr:to>
      <xdr:col>41</xdr:col>
      <xdr:colOff>101600</xdr:colOff>
      <xdr:row>78</xdr:row>
      <xdr:rowOff>141202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157729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98752</xdr:rowOff>
    </xdr:from>
    <xdr:to>
      <xdr:col>36</xdr:col>
      <xdr:colOff>165100</xdr:colOff>
      <xdr:row>79</xdr:row>
      <xdr:rowOff>28902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45429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4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42694</xdr:rowOff>
    </xdr:from>
    <xdr:to>
      <xdr:col>55</xdr:col>
      <xdr:colOff>0</xdr:colOff>
      <xdr:row>98</xdr:row>
      <xdr:rowOff>116455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01894"/>
          <a:ext cx="838200" cy="4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116455</xdr:rowOff>
    </xdr:from>
    <xdr:to>
      <xdr:col>50</xdr:col>
      <xdr:colOff>114300</xdr:colOff>
      <xdr:row>99</xdr:row>
      <xdr:rowOff>12923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18555"/>
          <a:ext cx="889000" cy="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127104</xdr:rowOff>
    </xdr:from>
    <xdr:to>
      <xdr:col>45</xdr:col>
      <xdr:colOff>177800</xdr:colOff>
      <xdr:row>99</xdr:row>
      <xdr:rowOff>12923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29204"/>
          <a:ext cx="8890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60015</xdr:rowOff>
    </xdr:from>
    <xdr:to>
      <xdr:col>41</xdr:col>
      <xdr:colOff>50800</xdr:colOff>
      <xdr:row>98</xdr:row>
      <xdr:rowOff>127104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62115"/>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163344</xdr:rowOff>
    </xdr:from>
    <xdr:to>
      <xdr:col>55</xdr:col>
      <xdr:colOff>50800</xdr:colOff>
      <xdr:row>96</xdr:row>
      <xdr:rowOff>93494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14771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65655</xdr:rowOff>
    </xdr:from>
    <xdr:to>
      <xdr:col>50</xdr:col>
      <xdr:colOff>165100</xdr:colOff>
      <xdr:row>98</xdr:row>
      <xdr:rowOff>167255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158382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6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133573</xdr:rowOff>
    </xdr:from>
    <xdr:to>
      <xdr:col>46</xdr:col>
      <xdr:colOff>38100</xdr:colOff>
      <xdr:row>99</xdr:row>
      <xdr:rowOff>63723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54850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76304</xdr:rowOff>
    </xdr:from>
    <xdr:to>
      <xdr:col>41</xdr:col>
      <xdr:colOff>101600</xdr:colOff>
      <xdr:row>99</xdr:row>
      <xdr:rowOff>6454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169031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7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9215</xdr:rowOff>
    </xdr:from>
    <xdr:to>
      <xdr:col>36</xdr:col>
      <xdr:colOff>165100</xdr:colOff>
      <xdr:row>98</xdr:row>
      <xdr:rowOff>110815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127342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8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37795</xdr:rowOff>
    </xdr:from>
    <xdr:to>
      <xdr:col>85</xdr:col>
      <xdr:colOff>127000</xdr:colOff>
      <xdr:row>39</xdr:row>
      <xdr:rowOff>39019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4345"/>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37795</xdr:rowOff>
    </xdr:from>
    <xdr:to>
      <xdr:col>81</xdr:col>
      <xdr:colOff>50800</xdr:colOff>
      <xdr:row>39</xdr:row>
      <xdr:rowOff>44114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434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123924</xdr:rowOff>
    </xdr:from>
    <xdr:to>
      <xdr:col>76</xdr:col>
      <xdr:colOff>114300</xdr:colOff>
      <xdr:row>39</xdr:row>
      <xdr:rowOff>44114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9024"/>
          <a:ext cx="889000" cy="9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123924</xdr:rowOff>
    </xdr:from>
    <xdr:to>
      <xdr:col>71</xdr:col>
      <xdr:colOff>177800</xdr:colOff>
      <xdr:row>39</xdr:row>
      <xdr:rowOff>14012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9024"/>
          <a:ext cx="889000" cy="6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159669</xdr:rowOff>
    </xdr:from>
    <xdr:to>
      <xdr:col>85</xdr:col>
      <xdr:colOff>177800</xdr:colOff>
      <xdr:row>39</xdr:row>
      <xdr:rowOff>89819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158445</xdr:rowOff>
    </xdr:from>
    <xdr:to>
      <xdr:col>81</xdr:col>
      <xdr:colOff>101600</xdr:colOff>
      <xdr:row>39</xdr:row>
      <xdr:rowOff>88595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79722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164764</xdr:rowOff>
    </xdr:from>
    <xdr:to>
      <xdr:col>76</xdr:col>
      <xdr:colOff>165100</xdr:colOff>
      <xdr:row>39</xdr:row>
      <xdr:rowOff>94914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86041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73124</xdr:rowOff>
    </xdr:from>
    <xdr:to>
      <xdr:col>72</xdr:col>
      <xdr:colOff>38100</xdr:colOff>
      <xdr:row>39</xdr:row>
      <xdr:rowOff>3274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19801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134662</xdr:rowOff>
    </xdr:from>
    <xdr:to>
      <xdr:col>67</xdr:col>
      <xdr:colOff>101600</xdr:colOff>
      <xdr:row>39</xdr:row>
      <xdr:rowOff>64812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81339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27547</xdr:rowOff>
    </xdr:from>
    <xdr:to>
      <xdr:col>85</xdr:col>
      <xdr:colOff>127000</xdr:colOff>
      <xdr:row>77</xdr:row>
      <xdr:rowOff>33710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29197"/>
          <a:ext cx="8382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27547</xdr:rowOff>
    </xdr:from>
    <xdr:to>
      <xdr:col>81</xdr:col>
      <xdr:colOff>50800</xdr:colOff>
      <xdr:row>77</xdr:row>
      <xdr:rowOff>47436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9197"/>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47436</xdr:rowOff>
    </xdr:from>
    <xdr:to>
      <xdr:col>76</xdr:col>
      <xdr:colOff>114300</xdr:colOff>
      <xdr:row>77</xdr:row>
      <xdr:rowOff>57983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9086"/>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57983</xdr:rowOff>
    </xdr:from>
    <xdr:to>
      <xdr:col>71</xdr:col>
      <xdr:colOff>177800</xdr:colOff>
      <xdr:row>77</xdr:row>
      <xdr:rowOff>80116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59633"/>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154360</xdr:rowOff>
    </xdr:from>
    <xdr:to>
      <xdr:col>85</xdr:col>
      <xdr:colOff>177800</xdr:colOff>
      <xdr:row>77</xdr:row>
      <xdr:rowOff>84510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5787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148197</xdr:rowOff>
    </xdr:from>
    <xdr:to>
      <xdr:col>81</xdr:col>
      <xdr:colOff>101600</xdr:colOff>
      <xdr:row>77</xdr:row>
      <xdr:rowOff>78347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94874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5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168086</xdr:rowOff>
    </xdr:from>
    <xdr:to>
      <xdr:col>76</xdr:col>
      <xdr:colOff>165100</xdr:colOff>
      <xdr:row>77</xdr:row>
      <xdr:rowOff>98236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114763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7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7183</xdr:rowOff>
    </xdr:from>
    <xdr:to>
      <xdr:col>72</xdr:col>
      <xdr:colOff>38100</xdr:colOff>
      <xdr:row>77</xdr:row>
      <xdr:rowOff>108783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125310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8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29316</xdr:rowOff>
    </xdr:from>
    <xdr:to>
      <xdr:col>67</xdr:col>
      <xdr:colOff>101600</xdr:colOff>
      <xdr:row>77</xdr:row>
      <xdr:rowOff>130916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147443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0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29781</xdr:rowOff>
    </xdr:from>
    <xdr:to>
      <xdr:col>85</xdr:col>
      <xdr:colOff>127000</xdr:colOff>
      <xdr:row>98</xdr:row>
      <xdr:rowOff>167263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31881"/>
          <a:ext cx="838200" cy="13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31814</xdr:rowOff>
    </xdr:from>
    <xdr:to>
      <xdr:col>81</xdr:col>
      <xdr:colOff>50800</xdr:colOff>
      <xdr:row>98</xdr:row>
      <xdr:rowOff>167263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33914"/>
          <a:ext cx="889000" cy="13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31814</xdr:rowOff>
    </xdr:from>
    <xdr:to>
      <xdr:col>76</xdr:col>
      <xdr:colOff>114300</xdr:colOff>
      <xdr:row>98</xdr:row>
      <xdr:rowOff>150385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3914"/>
          <a:ext cx="889000" cy="1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80922</xdr:rowOff>
    </xdr:from>
    <xdr:to>
      <xdr:col>71</xdr:col>
      <xdr:colOff>177800</xdr:colOff>
      <xdr:row>98</xdr:row>
      <xdr:rowOff>150385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3022"/>
          <a:ext cx="889000" cy="6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150431</xdr:rowOff>
    </xdr:from>
    <xdr:to>
      <xdr:col>85</xdr:col>
      <xdr:colOff>177800</xdr:colOff>
      <xdr:row>98</xdr:row>
      <xdr:rowOff>80581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1858</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3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116463</xdr:rowOff>
    </xdr:from>
    <xdr:to>
      <xdr:col>81</xdr:col>
      <xdr:colOff>101600</xdr:colOff>
      <xdr:row>99</xdr:row>
      <xdr:rowOff>46613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37740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152464</xdr:rowOff>
    </xdr:from>
    <xdr:to>
      <xdr:col>76</xdr:col>
      <xdr:colOff>165100</xdr:colOff>
      <xdr:row>98</xdr:row>
      <xdr:rowOff>82614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99141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99585</xdr:rowOff>
    </xdr:from>
    <xdr:to>
      <xdr:col>72</xdr:col>
      <xdr:colOff>38100</xdr:colOff>
      <xdr:row>99</xdr:row>
      <xdr:rowOff>29735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20862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30122</xdr:rowOff>
    </xdr:from>
    <xdr:to>
      <xdr:col>67</xdr:col>
      <xdr:colOff>101600</xdr:colOff>
      <xdr:row>98</xdr:row>
      <xdr:rowOff>131722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148249</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60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103029</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275229"/>
          <a:ext cx="838200" cy="45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145301</xdr:rowOff>
    </xdr:from>
    <xdr:to>
      <xdr:col>111</xdr:col>
      <xdr:colOff>177800</xdr:colOff>
      <xdr:row>36</xdr:row>
      <xdr:rowOff>103029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5974601"/>
          <a:ext cx="889000" cy="30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145301</xdr:rowOff>
    </xdr:from>
    <xdr:to>
      <xdr:col>107</xdr:col>
      <xdr:colOff>50800</xdr:colOff>
      <xdr:row>37</xdr:row>
      <xdr:rowOff>24066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974601"/>
          <a:ext cx="889000" cy="3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24066</xdr:rowOff>
    </xdr:from>
    <xdr:to>
      <xdr:col>102</xdr:col>
      <xdr:colOff>114300</xdr:colOff>
      <xdr:row>38</xdr:row>
      <xdr:rowOff>24829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367716"/>
          <a:ext cx="889000" cy="17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52229</xdr:rowOff>
    </xdr:from>
    <xdr:to>
      <xdr:col>112</xdr:col>
      <xdr:colOff>38100</xdr:colOff>
      <xdr:row>36</xdr:row>
      <xdr:rowOff>153829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170356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9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94501</xdr:rowOff>
    </xdr:from>
    <xdr:to>
      <xdr:col>107</xdr:col>
      <xdr:colOff>101600</xdr:colOff>
      <xdr:row>35</xdr:row>
      <xdr:rowOff>24651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9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41178</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6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144716</xdr:rowOff>
    </xdr:from>
    <xdr:to>
      <xdr:col>102</xdr:col>
      <xdr:colOff>165100</xdr:colOff>
      <xdr:row>37</xdr:row>
      <xdr:rowOff>74866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91393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60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92155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62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87213</xdr:rowOff>
    </xdr:from>
    <xdr:to>
      <xdr:col>116</xdr:col>
      <xdr:colOff>63500</xdr:colOff>
      <xdr:row>57</xdr:row>
      <xdr:rowOff>93093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59863"/>
          <a:ext cx="8382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93093</xdr:rowOff>
    </xdr:from>
    <xdr:to>
      <xdr:col>111</xdr:col>
      <xdr:colOff>177800</xdr:colOff>
      <xdr:row>57</xdr:row>
      <xdr:rowOff>97674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65743"/>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97674</xdr:rowOff>
    </xdr:from>
    <xdr:to>
      <xdr:col>107</xdr:col>
      <xdr:colOff>50800</xdr:colOff>
      <xdr:row>57</xdr:row>
      <xdr:rowOff>103490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70324"/>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41347</xdr:rowOff>
    </xdr:from>
    <xdr:to>
      <xdr:col>102</xdr:col>
      <xdr:colOff>114300</xdr:colOff>
      <xdr:row>57</xdr:row>
      <xdr:rowOff>103490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299647"/>
          <a:ext cx="889000" cy="57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36413</xdr:rowOff>
    </xdr:from>
    <xdr:to>
      <xdr:col>116</xdr:col>
      <xdr:colOff>114300</xdr:colOff>
      <xdr:row>57</xdr:row>
      <xdr:rowOff>138013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0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59290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42293</xdr:rowOff>
    </xdr:from>
    <xdr:to>
      <xdr:col>112</xdr:col>
      <xdr:colOff>38100</xdr:colOff>
      <xdr:row>57</xdr:row>
      <xdr:rowOff>143893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160420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9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46874</xdr:rowOff>
    </xdr:from>
    <xdr:to>
      <xdr:col>107</xdr:col>
      <xdr:colOff>101600</xdr:colOff>
      <xdr:row>57</xdr:row>
      <xdr:rowOff>148474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165001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52690</xdr:rowOff>
    </xdr:from>
    <xdr:to>
      <xdr:col>102</xdr:col>
      <xdr:colOff>165100</xdr:colOff>
      <xdr:row>57</xdr:row>
      <xdr:rowOff>154290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170817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161997</xdr:rowOff>
    </xdr:from>
    <xdr:to>
      <xdr:col>98</xdr:col>
      <xdr:colOff>38100</xdr:colOff>
      <xdr:row>54</xdr:row>
      <xdr:rowOff>92147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108674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0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139330</xdr:rowOff>
    </xdr:from>
    <xdr:to>
      <xdr:col>116</xdr:col>
      <xdr:colOff>63500</xdr:colOff>
      <xdr:row>74</xdr:row>
      <xdr:rowOff>152036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26630"/>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152036</xdr:rowOff>
    </xdr:from>
    <xdr:to>
      <xdr:col>111</xdr:col>
      <xdr:colOff>177800</xdr:colOff>
      <xdr:row>75</xdr:row>
      <xdr:rowOff>71406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39336"/>
          <a:ext cx="8890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10217</xdr:rowOff>
    </xdr:from>
    <xdr:to>
      <xdr:col>107</xdr:col>
      <xdr:colOff>50800</xdr:colOff>
      <xdr:row>75</xdr:row>
      <xdr:rowOff>71406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68967"/>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10217</xdr:rowOff>
    </xdr:from>
    <xdr:to>
      <xdr:col>102</xdr:col>
      <xdr:colOff>114300</xdr:colOff>
      <xdr:row>75</xdr:row>
      <xdr:rowOff>56345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68967"/>
          <a:ext cx="889000" cy="4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88530</xdr:rowOff>
    </xdr:from>
    <xdr:to>
      <xdr:col>116</xdr:col>
      <xdr:colOff>114300</xdr:colOff>
      <xdr:row>75</xdr:row>
      <xdr:rowOff>18680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111407</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101236</xdr:rowOff>
    </xdr:from>
    <xdr:to>
      <xdr:col>112</xdr:col>
      <xdr:colOff>38100</xdr:colOff>
      <xdr:row>75</xdr:row>
      <xdr:rowOff>31386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47913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6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20606</xdr:rowOff>
    </xdr:from>
    <xdr:to>
      <xdr:col>107</xdr:col>
      <xdr:colOff>101600</xdr:colOff>
      <xdr:row>75</xdr:row>
      <xdr:rowOff>122206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138733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5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130867</xdr:rowOff>
    </xdr:from>
    <xdr:to>
      <xdr:col>102</xdr:col>
      <xdr:colOff>165100</xdr:colOff>
      <xdr:row>75</xdr:row>
      <xdr:rowOff>61017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77544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9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5545</xdr:rowOff>
    </xdr:from>
    <xdr:to>
      <xdr:col>98</xdr:col>
      <xdr:colOff>38100</xdr:colOff>
      <xdr:row>75</xdr:row>
      <xdr:rowOff>107145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123672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3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性質別歳出決算の住民一人当たりのコストは、</a:t>
          </a:r>
          <a:r>
            <a:rPr kumimoji="1" lang="ja-JP" altLang="en-US" sz="1300">
              <a:latin typeface="ＭＳ Ｐゴシック" panose="020B0600070205080204" pitchFamily="50" charset="-128"/>
              <a:ea typeface="ＭＳ Ｐゴシック" panose="020B0600070205080204" pitchFamily="50" charset="-128"/>
            </a:rPr>
            <a:t>主に人件費、物件費、普通建設事業費、貸付金、繰出金は、類似団体平均を上回っており、中でも普通建設事業費が大きく増となっているが、単年度事業である保育所更新工事費（５５２百万円）による影響が大きく反映された結果となっており、一時的な増加であるため翌年度は減少が予測される。人件費は、類似団体平均を１７１，４９７円上回っているものの、前年度から９９７円の減となっている。物件費は、公共施設の指定管理委託料や地域おこし協力隊に係る経費等の経常的経費、放射性汚染廃棄分処理委託料や公共施設の修繕料等の臨時的経費があり、経常的経費の抑制に努める一方で、物価高騰や臨時的経費の影響もあり、前年度に引き続き高止まりである。繰出金は、類似団体平均を８７，５７５円上回っており、一般会計からの繰出金が増えている公営企業会計等の経営の健全化と繰出金の抑制等に努めていく必要がある。簡易水道会計及び公共下水道会計において施設の計画的な修繕に取り組んでいく。前年度まで類似団体平均を上回っていた投資及び出資金は、白石市外二町組合に対する出資によるものであったが、令和４年度末をもって組合を解散したことにより、皆減となった。財政規模はほぼ横ばいで推移している中、毎年人口が減少している状況にあるため、人口１人あたりの決算額は上昇傾向にある。費用の抑制に努めるとともに、財政運営の工夫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
1,186
263.09
3,342,485
3,244,884
88,379
1,601,328
2,329,793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165398</xdr:rowOff>
    </xdr:from>
    <xdr:to>
      <xdr:col>24</xdr:col>
      <xdr:colOff>63500</xdr:colOff>
      <xdr:row>34</xdr:row>
      <xdr:rowOff>34849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23248"/>
          <a:ext cx="8382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34849</xdr:rowOff>
    </xdr:from>
    <xdr:to>
      <xdr:col>19</xdr:col>
      <xdr:colOff>177800</xdr:colOff>
      <xdr:row>34</xdr:row>
      <xdr:rowOff>63195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6414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63195</xdr:rowOff>
    </xdr:from>
    <xdr:to>
      <xdr:col>15</xdr:col>
      <xdr:colOff>50800</xdr:colOff>
      <xdr:row>34</xdr:row>
      <xdr:rowOff>77026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892495"/>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77026</xdr:rowOff>
    </xdr:from>
    <xdr:to>
      <xdr:col>10</xdr:col>
      <xdr:colOff>114300</xdr:colOff>
      <xdr:row>34</xdr:row>
      <xdr:rowOff>91599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0632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114598</xdr:rowOff>
    </xdr:from>
    <xdr:to>
      <xdr:col>24</xdr:col>
      <xdr:colOff>114300</xdr:colOff>
      <xdr:row>34</xdr:row>
      <xdr:rowOff>44748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137475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155499</xdr:rowOff>
    </xdr:from>
    <xdr:to>
      <xdr:col>20</xdr:col>
      <xdr:colOff>38100</xdr:colOff>
      <xdr:row>34</xdr:row>
      <xdr:rowOff>85649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102176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12395</xdr:rowOff>
    </xdr:from>
    <xdr:to>
      <xdr:col>15</xdr:col>
      <xdr:colOff>101600</xdr:colOff>
      <xdr:row>34</xdr:row>
      <xdr:rowOff>113995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130522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26226</xdr:rowOff>
    </xdr:from>
    <xdr:to>
      <xdr:col>10</xdr:col>
      <xdr:colOff>165100</xdr:colOff>
      <xdr:row>34</xdr:row>
      <xdr:rowOff>127826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144353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40799</xdr:rowOff>
    </xdr:from>
    <xdr:to>
      <xdr:col>6</xdr:col>
      <xdr:colOff>38100</xdr:colOff>
      <xdr:row>34</xdr:row>
      <xdr:rowOff>142399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158926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18793</xdr:rowOff>
    </xdr:from>
    <xdr:to>
      <xdr:col>24</xdr:col>
      <xdr:colOff>63500</xdr:colOff>
      <xdr:row>56</xdr:row>
      <xdr:rowOff>127721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619993"/>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96715</xdr:rowOff>
    </xdr:from>
    <xdr:to>
      <xdr:col>19</xdr:col>
      <xdr:colOff>177800</xdr:colOff>
      <xdr:row>56</xdr:row>
      <xdr:rowOff>127721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97915"/>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61730</xdr:rowOff>
    </xdr:from>
    <xdr:to>
      <xdr:col>15</xdr:col>
      <xdr:colOff>50800</xdr:colOff>
      <xdr:row>56</xdr:row>
      <xdr:rowOff>96715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62930"/>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61730</xdr:rowOff>
    </xdr:from>
    <xdr:to>
      <xdr:col>10</xdr:col>
      <xdr:colOff>114300</xdr:colOff>
      <xdr:row>56</xdr:row>
      <xdr:rowOff>102988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62930"/>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139443</xdr:rowOff>
    </xdr:from>
    <xdr:to>
      <xdr:col>24</xdr:col>
      <xdr:colOff>114300</xdr:colOff>
      <xdr:row>56</xdr:row>
      <xdr:rowOff>69593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76921</xdr:rowOff>
    </xdr:from>
    <xdr:to>
      <xdr:col>20</xdr:col>
      <xdr:colOff>38100</xdr:colOff>
      <xdr:row>57</xdr:row>
      <xdr:rowOff>7071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7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23598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5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45915</xdr:rowOff>
    </xdr:from>
    <xdr:to>
      <xdr:col>15</xdr:col>
      <xdr:colOff>101600</xdr:colOff>
      <xdr:row>56</xdr:row>
      <xdr:rowOff>147515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164042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2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10930</xdr:rowOff>
    </xdr:from>
    <xdr:to>
      <xdr:col>10</xdr:col>
      <xdr:colOff>165100</xdr:colOff>
      <xdr:row>56</xdr:row>
      <xdr:rowOff>112530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129057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8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52188</xdr:rowOff>
    </xdr:from>
    <xdr:to>
      <xdr:col>6</xdr:col>
      <xdr:colOff>38100</xdr:colOff>
      <xdr:row>56</xdr:row>
      <xdr:rowOff>153788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170315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2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37543</xdr:rowOff>
    </xdr:from>
    <xdr:to>
      <xdr:col>24</xdr:col>
      <xdr:colOff>63500</xdr:colOff>
      <xdr:row>76</xdr:row>
      <xdr:rowOff>49693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210493"/>
          <a:ext cx="838200" cy="86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158981</xdr:rowOff>
    </xdr:from>
    <xdr:to>
      <xdr:col>19</xdr:col>
      <xdr:colOff>177800</xdr:colOff>
      <xdr:row>76</xdr:row>
      <xdr:rowOff>49693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17731"/>
          <a:ext cx="889000" cy="6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158981</xdr:rowOff>
    </xdr:from>
    <xdr:to>
      <xdr:col>15</xdr:col>
      <xdr:colOff>50800</xdr:colOff>
      <xdr:row>76</xdr:row>
      <xdr:rowOff>132130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17731"/>
          <a:ext cx="889000" cy="1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132130</xdr:rowOff>
    </xdr:from>
    <xdr:to>
      <xdr:col>10</xdr:col>
      <xdr:colOff>114300</xdr:colOff>
      <xdr:row>76</xdr:row>
      <xdr:rowOff>154228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6233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158193</xdr:rowOff>
    </xdr:from>
    <xdr:to>
      <xdr:col>24</xdr:col>
      <xdr:colOff>114300</xdr:colOff>
      <xdr:row>71</xdr:row>
      <xdr:rowOff>88343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1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111220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11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170343</xdr:rowOff>
    </xdr:from>
    <xdr:to>
      <xdr:col>20</xdr:col>
      <xdr:colOff>38100</xdr:colOff>
      <xdr:row>76</xdr:row>
      <xdr:rowOff>100493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117019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0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108180</xdr:rowOff>
    </xdr:from>
    <xdr:to>
      <xdr:col>15</xdr:col>
      <xdr:colOff>101600</xdr:colOff>
      <xdr:row>76</xdr:row>
      <xdr:rowOff>38329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669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54857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4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81330</xdr:rowOff>
    </xdr:from>
    <xdr:to>
      <xdr:col>10</xdr:col>
      <xdr:colOff>165100</xdr:colOff>
      <xdr:row>77</xdr:row>
      <xdr:rowOff>11480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103428</xdr:rowOff>
    </xdr:from>
    <xdr:to>
      <xdr:col>6</xdr:col>
      <xdr:colOff>38100</xdr:colOff>
      <xdr:row>77</xdr:row>
      <xdr:rowOff>33578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24705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34001</xdr:rowOff>
    </xdr:from>
    <xdr:to>
      <xdr:col>24</xdr:col>
      <xdr:colOff>63500</xdr:colOff>
      <xdr:row>97</xdr:row>
      <xdr:rowOff>9306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21751"/>
          <a:ext cx="838200" cy="3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34001</xdr:rowOff>
    </xdr:from>
    <xdr:to>
      <xdr:col>19</xdr:col>
      <xdr:colOff>177800</xdr:colOff>
      <xdr:row>97</xdr:row>
      <xdr:rowOff>178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21751"/>
          <a:ext cx="889000" cy="3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178</xdr:rowOff>
    </xdr:from>
    <xdr:to>
      <xdr:col>15</xdr:col>
      <xdr:colOff>50800</xdr:colOff>
      <xdr:row>97</xdr:row>
      <xdr:rowOff>57355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30828"/>
          <a:ext cx="889000" cy="5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490</xdr:rowOff>
    </xdr:from>
    <xdr:to>
      <xdr:col>10</xdr:col>
      <xdr:colOff>114300</xdr:colOff>
      <xdr:row>97</xdr:row>
      <xdr:rowOff>57355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31140"/>
          <a:ext cx="8890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129956</xdr:rowOff>
    </xdr:from>
    <xdr:to>
      <xdr:col>24</xdr:col>
      <xdr:colOff>114300</xdr:colOff>
      <xdr:row>97</xdr:row>
      <xdr:rowOff>60106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152833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4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154651</xdr:rowOff>
    </xdr:from>
    <xdr:to>
      <xdr:col>20</xdr:col>
      <xdr:colOff>38100</xdr:colOff>
      <xdr:row>95</xdr:row>
      <xdr:rowOff>84801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101328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0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120828</xdr:rowOff>
    </xdr:from>
    <xdr:to>
      <xdr:col>15</xdr:col>
      <xdr:colOff>101600</xdr:colOff>
      <xdr:row>97</xdr:row>
      <xdr:rowOff>50978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67505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5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6555</xdr:rowOff>
    </xdr:from>
    <xdr:to>
      <xdr:col>10</xdr:col>
      <xdr:colOff>165100</xdr:colOff>
      <xdr:row>97</xdr:row>
      <xdr:rowOff>108155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124682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1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121140</xdr:rowOff>
    </xdr:from>
    <xdr:to>
      <xdr:col>6</xdr:col>
      <xdr:colOff>38100</xdr:colOff>
      <xdr:row>97</xdr:row>
      <xdr:rowOff>51290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67817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93762</xdr:rowOff>
    </xdr:from>
    <xdr:to>
      <xdr:col>55</xdr:col>
      <xdr:colOff>0</xdr:colOff>
      <xdr:row>39</xdr:row>
      <xdr:rowOff>93980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0312"/>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93545</xdr:rowOff>
    </xdr:from>
    <xdr:to>
      <xdr:col>50</xdr:col>
      <xdr:colOff>114300</xdr:colOff>
      <xdr:row>39</xdr:row>
      <xdr:rowOff>93980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0095"/>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93545</xdr:rowOff>
    </xdr:from>
    <xdr:to>
      <xdr:col>45</xdr:col>
      <xdr:colOff>177800</xdr:colOff>
      <xdr:row>39</xdr:row>
      <xdr:rowOff>93653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8009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93653</xdr:rowOff>
    </xdr:from>
    <xdr:to>
      <xdr:col>41</xdr:col>
      <xdr:colOff>50800</xdr:colOff>
      <xdr:row>39</xdr:row>
      <xdr:rowOff>93871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0203"/>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42962</xdr:rowOff>
    </xdr:from>
    <xdr:to>
      <xdr:col>55</xdr:col>
      <xdr:colOff>50800</xdr:colOff>
      <xdr:row>39</xdr:row>
      <xdr:rowOff>144562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129339</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4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43180</xdr:rowOff>
    </xdr:from>
    <xdr:to>
      <xdr:col>50</xdr:col>
      <xdr:colOff>165100</xdr:colOff>
      <xdr:row>39</xdr:row>
      <xdr:rowOff>144780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135907</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42745</xdr:rowOff>
    </xdr:from>
    <xdr:to>
      <xdr:col>46</xdr:col>
      <xdr:colOff>38100</xdr:colOff>
      <xdr:row>39</xdr:row>
      <xdr:rowOff>144345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135472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2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42853</xdr:rowOff>
    </xdr:from>
    <xdr:to>
      <xdr:col>41</xdr:col>
      <xdr:colOff>101600</xdr:colOff>
      <xdr:row>39</xdr:row>
      <xdr:rowOff>144453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135580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43071</xdr:rowOff>
    </xdr:from>
    <xdr:to>
      <xdr:col>36</xdr:col>
      <xdr:colOff>165100</xdr:colOff>
      <xdr:row>39</xdr:row>
      <xdr:rowOff>144671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135798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26777</xdr:rowOff>
    </xdr:from>
    <xdr:to>
      <xdr:col>55</xdr:col>
      <xdr:colOff>0</xdr:colOff>
      <xdr:row>57</xdr:row>
      <xdr:rowOff>66737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99427"/>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26777</xdr:rowOff>
    </xdr:from>
    <xdr:to>
      <xdr:col>50</xdr:col>
      <xdr:colOff>114300</xdr:colOff>
      <xdr:row>57</xdr:row>
      <xdr:rowOff>96881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9942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23158</xdr:rowOff>
    </xdr:from>
    <xdr:to>
      <xdr:col>45</xdr:col>
      <xdr:colOff>177800</xdr:colOff>
      <xdr:row>57</xdr:row>
      <xdr:rowOff>96881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95808"/>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23158</xdr:rowOff>
    </xdr:from>
    <xdr:to>
      <xdr:col>41</xdr:col>
      <xdr:colOff>50800</xdr:colOff>
      <xdr:row>57</xdr:row>
      <xdr:rowOff>93928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95808"/>
          <a:ext cx="889000" cy="7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15937</xdr:rowOff>
    </xdr:from>
    <xdr:to>
      <xdr:col>55</xdr:col>
      <xdr:colOff>50800</xdr:colOff>
      <xdr:row>57</xdr:row>
      <xdr:rowOff>117537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146764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147427</xdr:rowOff>
    </xdr:from>
    <xdr:to>
      <xdr:col>50</xdr:col>
      <xdr:colOff>165100</xdr:colOff>
      <xdr:row>57</xdr:row>
      <xdr:rowOff>77577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94104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46081</xdr:rowOff>
    </xdr:from>
    <xdr:to>
      <xdr:col>46</xdr:col>
      <xdr:colOff>38100</xdr:colOff>
      <xdr:row>57</xdr:row>
      <xdr:rowOff>147681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164208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143808</xdr:rowOff>
    </xdr:from>
    <xdr:to>
      <xdr:col>41</xdr:col>
      <xdr:colOff>101600</xdr:colOff>
      <xdr:row>57</xdr:row>
      <xdr:rowOff>73958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90485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2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43128</xdr:rowOff>
    </xdr:from>
    <xdr:to>
      <xdr:col>36</xdr:col>
      <xdr:colOff>165100</xdr:colOff>
      <xdr:row>57</xdr:row>
      <xdr:rowOff>144728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161255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9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60589</xdr:rowOff>
    </xdr:from>
    <xdr:to>
      <xdr:col>55</xdr:col>
      <xdr:colOff>0</xdr:colOff>
      <xdr:row>76</xdr:row>
      <xdr:rowOff>146721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090789"/>
          <a:ext cx="838200" cy="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92574</xdr:rowOff>
    </xdr:from>
    <xdr:to>
      <xdr:col>50</xdr:col>
      <xdr:colOff>114300</xdr:colOff>
      <xdr:row>76</xdr:row>
      <xdr:rowOff>60589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951324"/>
          <a:ext cx="889000" cy="1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63512</xdr:rowOff>
    </xdr:from>
    <xdr:to>
      <xdr:col>45</xdr:col>
      <xdr:colOff>177800</xdr:colOff>
      <xdr:row>75</xdr:row>
      <xdr:rowOff>92574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922262"/>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62288</xdr:rowOff>
    </xdr:from>
    <xdr:to>
      <xdr:col>41</xdr:col>
      <xdr:colOff>50800</xdr:colOff>
      <xdr:row>75</xdr:row>
      <xdr:rowOff>63512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578138"/>
          <a:ext cx="889000" cy="3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95921</xdr:rowOff>
    </xdr:from>
    <xdr:to>
      <xdr:col>55</xdr:col>
      <xdr:colOff>50800</xdr:colOff>
      <xdr:row>77</xdr:row>
      <xdr:rowOff>26071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118798</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7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9789</xdr:rowOff>
    </xdr:from>
    <xdr:to>
      <xdr:col>50</xdr:col>
      <xdr:colOff>165100</xdr:colOff>
      <xdr:row>76</xdr:row>
      <xdr:rowOff>111389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127916</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1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41774</xdr:rowOff>
    </xdr:from>
    <xdr:to>
      <xdr:col>46</xdr:col>
      <xdr:colOff>38100</xdr:colOff>
      <xdr:row>75</xdr:row>
      <xdr:rowOff>143374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9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159901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6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12712</xdr:rowOff>
    </xdr:from>
    <xdr:to>
      <xdr:col>41</xdr:col>
      <xdr:colOff>101600</xdr:colOff>
      <xdr:row>75</xdr:row>
      <xdr:rowOff>114312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130839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64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11488</xdr:rowOff>
    </xdr:from>
    <xdr:to>
      <xdr:col>36</xdr:col>
      <xdr:colOff>165100</xdr:colOff>
      <xdr:row>73</xdr:row>
      <xdr:rowOff>113088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129615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30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129772</xdr:rowOff>
    </xdr:from>
    <xdr:to>
      <xdr:col>55</xdr:col>
      <xdr:colOff>0</xdr:colOff>
      <xdr:row>97</xdr:row>
      <xdr:rowOff>135683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0422"/>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85675</xdr:rowOff>
    </xdr:from>
    <xdr:to>
      <xdr:col>50</xdr:col>
      <xdr:colOff>114300</xdr:colOff>
      <xdr:row>97</xdr:row>
      <xdr:rowOff>135683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6325"/>
          <a:ext cx="8890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85675</xdr:rowOff>
    </xdr:from>
    <xdr:to>
      <xdr:col>45</xdr:col>
      <xdr:colOff>177800</xdr:colOff>
      <xdr:row>97</xdr:row>
      <xdr:rowOff>132170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6325"/>
          <a:ext cx="889000" cy="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132170</xdr:rowOff>
    </xdr:from>
    <xdr:to>
      <xdr:col>41</xdr:col>
      <xdr:colOff>50800</xdr:colOff>
      <xdr:row>98</xdr:row>
      <xdr:rowOff>7874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2820"/>
          <a:ext cx="8890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78972</xdr:rowOff>
    </xdr:from>
    <xdr:to>
      <xdr:col>55</xdr:col>
      <xdr:colOff>50800</xdr:colOff>
      <xdr:row>98</xdr:row>
      <xdr:rowOff>9122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101849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84883</xdr:rowOff>
    </xdr:from>
    <xdr:to>
      <xdr:col>50</xdr:col>
      <xdr:colOff>165100</xdr:colOff>
      <xdr:row>98</xdr:row>
      <xdr:rowOff>15033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31560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9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34875</xdr:rowOff>
    </xdr:from>
    <xdr:to>
      <xdr:col>46</xdr:col>
      <xdr:colOff>38100</xdr:colOff>
      <xdr:row>97</xdr:row>
      <xdr:rowOff>136475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153002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81370</xdr:rowOff>
    </xdr:from>
    <xdr:to>
      <xdr:col>41</xdr:col>
      <xdr:colOff>101600</xdr:colOff>
      <xdr:row>98</xdr:row>
      <xdr:rowOff>11520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28047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8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128524</xdr:rowOff>
    </xdr:from>
    <xdr:to>
      <xdr:col>36</xdr:col>
      <xdr:colOff>165100</xdr:colOff>
      <xdr:row>98</xdr:row>
      <xdr:rowOff>58674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75201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3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60952</xdr:rowOff>
    </xdr:from>
    <xdr:to>
      <xdr:col>85</xdr:col>
      <xdr:colOff>127000</xdr:colOff>
      <xdr:row>36</xdr:row>
      <xdr:rowOff>147600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890252"/>
          <a:ext cx="838200" cy="4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147600</xdr:rowOff>
    </xdr:from>
    <xdr:to>
      <xdr:col>81</xdr:col>
      <xdr:colOff>50800</xdr:colOff>
      <xdr:row>37</xdr:row>
      <xdr:rowOff>23608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19800"/>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940</xdr:rowOff>
    </xdr:from>
    <xdr:to>
      <xdr:col>76</xdr:col>
      <xdr:colOff>114300</xdr:colOff>
      <xdr:row>37</xdr:row>
      <xdr:rowOff>23608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4590"/>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940</xdr:rowOff>
    </xdr:from>
    <xdr:to>
      <xdr:col>71</xdr:col>
      <xdr:colOff>177800</xdr:colOff>
      <xdr:row>37</xdr:row>
      <xdr:rowOff>91369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4590"/>
          <a:ext cx="889000" cy="9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10152</xdr:rowOff>
    </xdr:from>
    <xdr:to>
      <xdr:col>85</xdr:col>
      <xdr:colOff>177800</xdr:colOff>
      <xdr:row>34</xdr:row>
      <xdr:rowOff>111752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8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33029</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69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96800</xdr:rowOff>
    </xdr:from>
    <xdr:to>
      <xdr:col>81</xdr:col>
      <xdr:colOff>101600</xdr:colOff>
      <xdr:row>37</xdr:row>
      <xdr:rowOff>26950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43477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144258</xdr:rowOff>
    </xdr:from>
    <xdr:to>
      <xdr:col>76</xdr:col>
      <xdr:colOff>165100</xdr:colOff>
      <xdr:row>37</xdr:row>
      <xdr:rowOff>74408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90935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121590</xdr:rowOff>
    </xdr:from>
    <xdr:to>
      <xdr:col>72</xdr:col>
      <xdr:colOff>38100</xdr:colOff>
      <xdr:row>37</xdr:row>
      <xdr:rowOff>51740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42867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40569</xdr:rowOff>
    </xdr:from>
    <xdr:to>
      <xdr:col>67</xdr:col>
      <xdr:colOff>101600</xdr:colOff>
      <xdr:row>37</xdr:row>
      <xdr:rowOff>142169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133297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41487</xdr:rowOff>
    </xdr:from>
    <xdr:to>
      <xdr:col>85</xdr:col>
      <xdr:colOff>127000</xdr:colOff>
      <xdr:row>57</xdr:row>
      <xdr:rowOff>56671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14137"/>
          <a:ext cx="8382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41487</xdr:rowOff>
    </xdr:from>
    <xdr:to>
      <xdr:col>81</xdr:col>
      <xdr:colOff>50800</xdr:colOff>
      <xdr:row>57</xdr:row>
      <xdr:rowOff>49026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1413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38602</xdr:rowOff>
    </xdr:from>
    <xdr:to>
      <xdr:col>76</xdr:col>
      <xdr:colOff>114300</xdr:colOff>
      <xdr:row>57</xdr:row>
      <xdr:rowOff>49026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1252"/>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38602</xdr:rowOff>
    </xdr:from>
    <xdr:to>
      <xdr:col>71</xdr:col>
      <xdr:colOff>177800</xdr:colOff>
      <xdr:row>57</xdr:row>
      <xdr:rowOff>65224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1252"/>
          <a:ext cx="889000" cy="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5871</xdr:rowOff>
    </xdr:from>
    <xdr:to>
      <xdr:col>85</xdr:col>
      <xdr:colOff>177800</xdr:colOff>
      <xdr:row>57</xdr:row>
      <xdr:rowOff>107471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28748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2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162137</xdr:rowOff>
    </xdr:from>
    <xdr:to>
      <xdr:col>81</xdr:col>
      <xdr:colOff>101600</xdr:colOff>
      <xdr:row>57</xdr:row>
      <xdr:rowOff>92287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108814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3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169676</xdr:rowOff>
    </xdr:from>
    <xdr:to>
      <xdr:col>76</xdr:col>
      <xdr:colOff>165100</xdr:colOff>
      <xdr:row>57</xdr:row>
      <xdr:rowOff>99826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116353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4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159252</xdr:rowOff>
    </xdr:from>
    <xdr:to>
      <xdr:col>72</xdr:col>
      <xdr:colOff>38100</xdr:colOff>
      <xdr:row>57</xdr:row>
      <xdr:rowOff>89402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105929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3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14424</xdr:rowOff>
    </xdr:from>
    <xdr:to>
      <xdr:col>67</xdr:col>
      <xdr:colOff>101600</xdr:colOff>
      <xdr:row>57</xdr:row>
      <xdr:rowOff>116024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132551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37795</xdr:rowOff>
    </xdr:from>
    <xdr:to>
      <xdr:col>85</xdr:col>
      <xdr:colOff>127000</xdr:colOff>
      <xdr:row>79</xdr:row>
      <xdr:rowOff>39019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2345"/>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37795</xdr:rowOff>
    </xdr:from>
    <xdr:to>
      <xdr:col>81</xdr:col>
      <xdr:colOff>50800</xdr:colOff>
      <xdr:row>79</xdr:row>
      <xdr:rowOff>44114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234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123924</xdr:rowOff>
    </xdr:from>
    <xdr:to>
      <xdr:col>76</xdr:col>
      <xdr:colOff>114300</xdr:colOff>
      <xdr:row>79</xdr:row>
      <xdr:rowOff>44114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97024"/>
          <a:ext cx="889000" cy="9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123924</xdr:rowOff>
    </xdr:from>
    <xdr:to>
      <xdr:col>71</xdr:col>
      <xdr:colOff>177800</xdr:colOff>
      <xdr:row>79</xdr:row>
      <xdr:rowOff>14012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97024"/>
          <a:ext cx="889000" cy="6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159669</xdr:rowOff>
    </xdr:from>
    <xdr:to>
      <xdr:col>85</xdr:col>
      <xdr:colOff>177800</xdr:colOff>
      <xdr:row>79</xdr:row>
      <xdr:rowOff>89819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158445</xdr:rowOff>
    </xdr:from>
    <xdr:to>
      <xdr:col>81</xdr:col>
      <xdr:colOff>101600</xdr:colOff>
      <xdr:row>79</xdr:row>
      <xdr:rowOff>88595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79722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164764</xdr:rowOff>
    </xdr:from>
    <xdr:to>
      <xdr:col>76</xdr:col>
      <xdr:colOff>165100</xdr:colOff>
      <xdr:row>79</xdr:row>
      <xdr:rowOff>94914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86041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73124</xdr:rowOff>
    </xdr:from>
    <xdr:to>
      <xdr:col>72</xdr:col>
      <xdr:colOff>38100</xdr:colOff>
      <xdr:row>79</xdr:row>
      <xdr:rowOff>3274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19801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134662</xdr:rowOff>
    </xdr:from>
    <xdr:to>
      <xdr:col>67</xdr:col>
      <xdr:colOff>101600</xdr:colOff>
      <xdr:row>79</xdr:row>
      <xdr:rowOff>64812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81339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27547</xdr:rowOff>
    </xdr:from>
    <xdr:to>
      <xdr:col>85</xdr:col>
      <xdr:colOff>127000</xdr:colOff>
      <xdr:row>97</xdr:row>
      <xdr:rowOff>33710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58197"/>
          <a:ext cx="8382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27547</xdr:rowOff>
    </xdr:from>
    <xdr:to>
      <xdr:col>81</xdr:col>
      <xdr:colOff>50800</xdr:colOff>
      <xdr:row>97</xdr:row>
      <xdr:rowOff>47436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58197"/>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47436</xdr:rowOff>
    </xdr:from>
    <xdr:to>
      <xdr:col>76</xdr:col>
      <xdr:colOff>114300</xdr:colOff>
      <xdr:row>97</xdr:row>
      <xdr:rowOff>57983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78086"/>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57983</xdr:rowOff>
    </xdr:from>
    <xdr:to>
      <xdr:col>71</xdr:col>
      <xdr:colOff>177800</xdr:colOff>
      <xdr:row>97</xdr:row>
      <xdr:rowOff>80116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88633"/>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154360</xdr:rowOff>
    </xdr:from>
    <xdr:to>
      <xdr:col>85</xdr:col>
      <xdr:colOff>177800</xdr:colOff>
      <xdr:row>97</xdr:row>
      <xdr:rowOff>84510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5787</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148197</xdr:rowOff>
    </xdr:from>
    <xdr:to>
      <xdr:col>81</xdr:col>
      <xdr:colOff>101600</xdr:colOff>
      <xdr:row>97</xdr:row>
      <xdr:rowOff>78347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94874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8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168086</xdr:rowOff>
    </xdr:from>
    <xdr:to>
      <xdr:col>76</xdr:col>
      <xdr:colOff>165100</xdr:colOff>
      <xdr:row>97</xdr:row>
      <xdr:rowOff>98236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114763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0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7183</xdr:rowOff>
    </xdr:from>
    <xdr:to>
      <xdr:col>72</xdr:col>
      <xdr:colOff>38100</xdr:colOff>
      <xdr:row>97</xdr:row>
      <xdr:rowOff>108783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125310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29316</xdr:rowOff>
    </xdr:from>
    <xdr:to>
      <xdr:col>67</xdr:col>
      <xdr:colOff>101600</xdr:colOff>
      <xdr:row>97</xdr:row>
      <xdr:rowOff>130916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147443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3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89878</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604978"/>
          <a:ext cx="838200" cy="1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39078</xdr:rowOff>
    </xdr:from>
    <xdr:to>
      <xdr:col>116</xdr:col>
      <xdr:colOff>114300</xdr:colOff>
      <xdr:row>38</xdr:row>
      <xdr:rowOff>140678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5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169905</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3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の住民一人当たりのコストは、全体的に類似団体を上回っている。中でも、民生費、消防費が前年度から大きく増加している。民生費は、保育所更新工事費（５５２百万円）による増、消防費は、防災備蓄倉庫建築事業費（１０４百万円）による増が主な要因であり、いずれも単年度事業であるため一時的な増加であり、翌年度は減少が見込まれる。衛生費は、前年度は新型コロナウイルスワクチン接種事業関連経費により大きく増加となっていたが減少に転じ、類似団体平均を５０，３２４円上回っているものの、令和３年度以前と比較し平年並みとなった。　商工費は、令和元年度から普通建設事業費の減により減少しているが、観光施設の指定管理に伴う委託料などにより、類似団体平均を３８，４４２円上回っている。公債費は類似団体平均を１２，９５０円上回っているものの、前年度よりも３，２３５円減少しているが、令和５年度建設事業における借入等により翌年度以後は増加が見込まれる。いずれの歳出も、財政規模はほぼ横ばいで推移している中、毎年人口が減少している状況にあるため、人口１人あたりの決算額はコスト高となるため、今後も慎重に配分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は、令和３年度決算では白石市外二町組合の解散清算金分を財政調整基金に積立をしたことで黒字となっていた。令和５年度は、保育所更新工事や防災備蓄倉庫建築工事等により前年度より財政規模が増加している。自主財源の乏しい本町においては、今後も地方交付税を含めた一般財源の確保に加え、基金等の運用についても重要な役割となるため、目的にあわせた基金の運用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連結実質赤字比率については、平成２０年度以降は全会計で黒字となり、赤字比率は無しとなっている。</a:t>
          </a:r>
        </a:p>
        <a:p>
          <a:r>
            <a:rPr kumimoji="1" lang="ja-JP" altLang="en-US" sz="1400">
              <a:latin typeface="ＭＳ ゴシック" pitchFamily="49" charset="-128"/>
              <a:ea typeface="ＭＳ ゴシック" pitchFamily="49" charset="-128"/>
            </a:rPr>
            <a:t>今後においても、各特別会計や一部事務組合等の構成団体に対して経営の健全化を確実に実施するよう求めるとともに、繰出金の抑制等に努めていく。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平成２９年度以降、増加傾向にあった元利償還金だが、償還終了等により令和５年度は前年度より１１百万円の減となっいる。</a:t>
          </a:r>
        </a:p>
        <a:p>
          <a:r>
            <a:rPr kumimoji="1" lang="ja-JP" altLang="en-US" sz="1300">
              <a:latin typeface="ＭＳ ゴシック" pitchFamily="49" charset="-128"/>
              <a:ea typeface="ＭＳ ゴシック" pitchFamily="49" charset="-128"/>
            </a:rPr>
            <a:t>しかし、令和５年度建設事業に伴う借入について、翌年度以降に償還開始されることや、今後も新たな建設事業が計画されていることからも、適切な借入計画のもと健全な財政運営を行っていくとともに、普通交付税に算入を見込んだ過疎対策事業債の発行により財源の確保も図りながら、将来への負担を招かないように公債費比率の減少に向け起債発行の抑制等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満期一括償還地方債の償還の財源として積み立てた減債基金がないため該当なし。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将来負担比率については、平成２０年度以降は将来負担額が充当可能財源等を上回っていないため無しとなっている。</a:t>
          </a:r>
        </a:p>
        <a:p>
          <a:r>
            <a:rPr kumimoji="1" lang="ja-JP" altLang="en-US" sz="1300">
              <a:latin typeface="ＭＳ ゴシック" pitchFamily="49" charset="-128"/>
              <a:ea typeface="ＭＳ ゴシック" pitchFamily="49" charset="-128"/>
            </a:rPr>
            <a:t>今後も基金等の効果的な運用に努めていくほか、地方債の発行についても、後年度における負担を十分考慮しながら財政運営に努めていかなければならない。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２千万円程取崩したが、令和７年度以降に計画している学校施設等建設事業のため決算剰余金のうち５千万円を積み立てた。減債基金から３５百万円を取崩し、簡易水道特別会計及び公共下水道特別会計における償還金へ充当、特定目的基金においては、振興基金からは３５百万円取崩し町営バス運行事業等に充当するなど、基金全体として１２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暫定的な措置として財政調整基金へ積み立てた学校施設等の整備費用については特定目的基金への繰替えを行い、運用していく見通しである。また、例外的財源の確保の必要性も想定されることから、財政調整基金に計画的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・振興基金：町の振興に必要な事業の経費の財源とし、町財政の健全な運営に資するもの。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・七ヶ宿ダム自然公園基金：七ヶ宿ダム自然公園の管理運営に資するもの。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・世代間交流対策基金：地域における高齢者福祉及び子育て支援を促進し、世代間交流を図るとともに快適な生活環境の形成及び少子高齢化に対応した施策の推進と地域の振興と住民福祉の向上を図る。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・担い手づくり基金：農林漁業の健全な発展と将来にわたる地域担い手の育成や確保を図るために資するもの。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・森林環境譲与税基金：森林環境譲与税を活用し、森林の整備及びその促進に要する経費に充てるもの。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・振興基金：町営バス運行事業、薬局運営等の財源として３，４６９万円を取崩したことによる減。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代間交流対策基金：地域担い手づくり支援住宅建設事業、子育て応援支援事業、高齢者対策事業などの財源として６，９００万円取崩したが、今後の事業費への充当を見据え１億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・七ヶ宿ダム自然公園基金：七ヶ宿ダム自然公園の管理運営費として７４９万円を取崩したことによる減。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学校施設の整備に資するものについて、新たに特定目的基金を設置予定。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子育て支援事業などのため２千万円を取崩したが、決算余剰金積立金等で５千万円積立てたことで、前年度より３２百万円の増となった。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の長寿命化計画に基づき、施設の建築改修等が予定されているため、財政調整基金残高の一部については、学校施設の整備費用として特定目的基金での運用へ繰り替えを予定している。また、指定管理等の委託料や施設の維持管理費が増加するなど経常経費が増加することが予想されるため、長期的に安定した財政運営上、約８億円程度の残高を引き続き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計画的な償還のため３，５４７万円を取り崩したことによる減少している。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償還のため毎年度取崩し減少しているため、必要に応じて積立てを検討し残高を確保していく。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3342485</v>
      </c>
      <c r="BO4" s="436"/>
      <c r="BP4" s="436"/>
      <c r="BQ4" s="436"/>
      <c r="BR4" s="436"/>
      <c r="BS4" s="436"/>
      <c r="BT4" s="436"/>
      <c r="BU4" s="437"/>
      <c r="BV4" s="435">
        <v>2837326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5.5</v>
      </c>
      <c r="CU4" s="576"/>
      <c r="CV4" s="576"/>
      <c r="CW4" s="576"/>
      <c r="CX4" s="576"/>
      <c r="CY4" s="576"/>
      <c r="CZ4" s="576"/>
      <c r="DA4" s="577"/>
      <c r="DB4" s="575">
        <v>4.3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3244884</v>
      </c>
      <c r="BO5" s="407"/>
      <c r="BP5" s="407"/>
      <c r="BQ5" s="407"/>
      <c r="BR5" s="407"/>
      <c r="BS5" s="407"/>
      <c r="BT5" s="407"/>
      <c r="BU5" s="408"/>
      <c r="BV5" s="406">
        <v>2722309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85.6</v>
      </c>
      <c r="CU5" s="404"/>
      <c r="CV5" s="404"/>
      <c r="CW5" s="404"/>
      <c r="CX5" s="404"/>
      <c r="CY5" s="404"/>
      <c r="CZ5" s="404"/>
      <c r="DA5" s="405"/>
      <c r="DB5" s="403">
        <v>85.4</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97601</v>
      </c>
      <c r="BO6" s="407"/>
      <c r="BP6" s="407"/>
      <c r="BQ6" s="407"/>
      <c r="BR6" s="407"/>
      <c r="BS6" s="407"/>
      <c r="BT6" s="407"/>
      <c r="BU6" s="408"/>
      <c r="BV6" s="406">
        <v>115017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v>
      </c>
      <c r="CU6" s="550"/>
      <c r="CV6" s="550"/>
      <c r="CW6" s="550"/>
      <c r="CX6" s="550"/>
      <c r="CY6" s="550"/>
      <c r="CZ6" s="550"/>
      <c r="DA6" s="551"/>
      <c r="DB6" s="549">
        <v>86.4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9222</v>
      </c>
      <c r="BO7" s="407"/>
      <c r="BP7" s="407"/>
      <c r="BQ7" s="407"/>
      <c r="BR7" s="407"/>
      <c r="BS7" s="407"/>
      <c r="BT7" s="407"/>
      <c r="BU7" s="408"/>
      <c r="BV7" s="406">
        <v>43560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1601328</v>
      </c>
      <c r="CU7" s="407"/>
      <c r="CV7" s="407"/>
      <c r="CW7" s="407"/>
      <c r="CX7" s="407"/>
      <c r="CY7" s="407"/>
      <c r="CZ7" s="407"/>
      <c r="DA7" s="408"/>
      <c r="DB7" s="406">
        <v>1648327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88379</v>
      </c>
      <c r="BO8" s="407"/>
      <c r="BP8" s="407"/>
      <c r="BQ8" s="407"/>
      <c r="BR8" s="407"/>
      <c r="BS8" s="407"/>
      <c r="BT8" s="407"/>
      <c r="BU8" s="408"/>
      <c r="BV8" s="406">
        <v>71457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0.31</v>
      </c>
      <c r="CU8" s="510"/>
      <c r="CV8" s="510"/>
      <c r="CW8" s="510"/>
      <c r="CX8" s="510"/>
      <c r="CY8" s="510"/>
      <c r="CZ8" s="510"/>
      <c r="DA8" s="511"/>
      <c r="DB8" s="509">
        <v>0.31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1262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16922</v>
      </c>
      <c r="BO9" s="407"/>
      <c r="BP9" s="407"/>
      <c r="BQ9" s="407"/>
      <c r="BR9" s="407"/>
      <c r="BS9" s="407"/>
      <c r="BT9" s="407"/>
      <c r="BU9" s="408"/>
      <c r="BV9" s="406">
        <v>-29154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10.5</v>
      </c>
      <c r="CU9" s="404"/>
      <c r="CV9" s="404"/>
      <c r="CW9" s="404"/>
      <c r="CX9" s="404"/>
      <c r="CY9" s="404"/>
      <c r="CZ9" s="404"/>
      <c r="DA9" s="405"/>
      <c r="DB9" s="403">
        <v>11.5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1461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2242</v>
      </c>
      <c r="BO10" s="407"/>
      <c r="BP10" s="407"/>
      <c r="BQ10" s="407"/>
      <c r="BR10" s="407"/>
      <c r="BS10" s="407"/>
      <c r="BT10" s="407"/>
      <c r="BU10" s="408"/>
      <c r="BV10" s="406">
        <v>1928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1225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20703</v>
      </c>
      <c r="BO12" s="407"/>
      <c r="BP12" s="407"/>
      <c r="BQ12" s="407"/>
      <c r="BR12" s="407"/>
      <c r="BS12" s="407"/>
      <c r="BT12" s="407"/>
      <c r="BU12" s="408"/>
      <c r="BV12" s="406">
        <v>17000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1186</v>
      </c>
      <c r="S13" s="494"/>
      <c r="T13" s="494"/>
      <c r="U13" s="494"/>
      <c r="V13" s="495"/>
      <c r="W13" s="496" t="s">
        <v>131</v>
      </c>
      <c r="X13" s="392"/>
      <c r="Y13" s="392"/>
      <c r="Z13" s="392"/>
      <c r="AA13" s="392"/>
      <c r="AB13" s="393"/>
      <c r="AC13" s="359">
        <v>130</v>
      </c>
      <c r="AD13" s="360"/>
      <c r="AE13" s="360"/>
      <c r="AF13" s="360"/>
      <c r="AG13" s="361"/>
      <c r="AH13" s="359">
        <v>126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-1539</v>
      </c>
      <c r="BO13" s="407"/>
      <c r="BP13" s="407"/>
      <c r="BQ13" s="407"/>
      <c r="BR13" s="407"/>
      <c r="BS13" s="407"/>
      <c r="BT13" s="407"/>
      <c r="BU13" s="408"/>
      <c r="BV13" s="406">
        <v>-44226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6.8</v>
      </c>
      <c r="CU13" s="404"/>
      <c r="CV13" s="404"/>
      <c r="CW13" s="404"/>
      <c r="CX13" s="404"/>
      <c r="CY13" s="404"/>
      <c r="CZ13" s="404"/>
      <c r="DA13" s="405"/>
      <c r="DB13" s="403">
        <v>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1258</v>
      </c>
      <c r="S14" s="494"/>
      <c r="T14" s="494"/>
      <c r="U14" s="494"/>
      <c r="V14" s="495"/>
      <c r="W14" s="497"/>
      <c r="X14" s="395"/>
      <c r="Y14" s="395"/>
      <c r="Z14" s="395"/>
      <c r="AA14" s="395"/>
      <c r="AB14" s="396"/>
      <c r="AC14" s="486">
        <v>21.2</v>
      </c>
      <c r="AD14" s="487"/>
      <c r="AE14" s="487"/>
      <c r="AF14" s="487"/>
      <c r="AG14" s="488"/>
      <c r="AH14" s="486">
        <v>20.6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1219</v>
      </c>
      <c r="S15" s="494"/>
      <c r="T15" s="494"/>
      <c r="U15" s="494"/>
      <c r="V15" s="495"/>
      <c r="W15" s="496" t="s">
        <v>137</v>
      </c>
      <c r="X15" s="392"/>
      <c r="Y15" s="392"/>
      <c r="Z15" s="392"/>
      <c r="AA15" s="392"/>
      <c r="AB15" s="393"/>
      <c r="AC15" s="359">
        <v>130</v>
      </c>
      <c r="AD15" s="360"/>
      <c r="AE15" s="360"/>
      <c r="AF15" s="360"/>
      <c r="AG15" s="361"/>
      <c r="AH15" s="359">
        <v>150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461976</v>
      </c>
      <c r="BO15" s="436"/>
      <c r="BP15" s="436"/>
      <c r="BQ15" s="436"/>
      <c r="BR15" s="436"/>
      <c r="BS15" s="436"/>
      <c r="BT15" s="436"/>
      <c r="BU15" s="437"/>
      <c r="BV15" s="435">
        <v>471988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21.2</v>
      </c>
      <c r="AD16" s="487"/>
      <c r="AE16" s="487"/>
      <c r="AF16" s="487"/>
      <c r="AG16" s="488"/>
      <c r="AH16" s="486">
        <v>24.5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1464647</v>
      </c>
      <c r="BO16" s="407"/>
      <c r="BP16" s="407"/>
      <c r="BQ16" s="407"/>
      <c r="BR16" s="407"/>
      <c r="BS16" s="407"/>
      <c r="BT16" s="407"/>
      <c r="BU16" s="408"/>
      <c r="BV16" s="406">
        <v>1497640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353</v>
      </c>
      <c r="AD17" s="360"/>
      <c r="AE17" s="360"/>
      <c r="AF17" s="360"/>
      <c r="AG17" s="361"/>
      <c r="AH17" s="359">
        <v>336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590730</v>
      </c>
      <c r="BO17" s="407"/>
      <c r="BP17" s="407"/>
      <c r="BQ17" s="407"/>
      <c r="BR17" s="407"/>
      <c r="BS17" s="407"/>
      <c r="BT17" s="407"/>
      <c r="BU17" s="408"/>
      <c r="BV17" s="406">
        <v>604759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263.08999999999997</v>
      </c>
      <c r="M18" s="459"/>
      <c r="N18" s="459"/>
      <c r="O18" s="459"/>
      <c r="P18" s="459"/>
      <c r="Q18" s="459"/>
      <c r="R18" s="460"/>
      <c r="S18" s="460"/>
      <c r="T18" s="460"/>
      <c r="U18" s="460"/>
      <c r="V18" s="461"/>
      <c r="W18" s="477"/>
      <c r="X18" s="478"/>
      <c r="Y18" s="478"/>
      <c r="Z18" s="478"/>
      <c r="AA18" s="478"/>
      <c r="AB18" s="502"/>
      <c r="AC18" s="376">
        <v>57.6</v>
      </c>
      <c r="AD18" s="377"/>
      <c r="AE18" s="377"/>
      <c r="AF18" s="377"/>
      <c r="AG18" s="462"/>
      <c r="AH18" s="376">
        <v>54.9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1391469</v>
      </c>
      <c r="BO18" s="407"/>
      <c r="BP18" s="407"/>
      <c r="BQ18" s="407"/>
      <c r="BR18" s="407"/>
      <c r="BS18" s="407"/>
      <c r="BT18" s="407"/>
      <c r="BU18" s="408"/>
      <c r="BV18" s="406">
        <v>1427423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2135318</v>
      </c>
      <c r="BO19" s="407"/>
      <c r="BP19" s="407"/>
      <c r="BQ19" s="407"/>
      <c r="BR19" s="407"/>
      <c r="BS19" s="407"/>
      <c r="BT19" s="407"/>
      <c r="BU19" s="408"/>
      <c r="BV19" s="406">
        <v>2043294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524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2329793</v>
      </c>
      <c r="BO22" s="436"/>
      <c r="BP22" s="436"/>
      <c r="BQ22" s="436"/>
      <c r="BR22" s="436"/>
      <c r="BS22" s="436"/>
      <c r="BT22" s="436"/>
      <c r="BU22" s="437"/>
      <c r="BV22" s="435">
        <v>1911547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2049011</v>
      </c>
      <c r="BO23" s="407"/>
      <c r="BP23" s="407"/>
      <c r="BQ23" s="407"/>
      <c r="BR23" s="407"/>
      <c r="BS23" s="407"/>
      <c r="BT23" s="407"/>
      <c r="BU23" s="408"/>
      <c r="BV23" s="406">
        <v>1671529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8270</v>
      </c>
      <c r="R24" s="360"/>
      <c r="S24" s="360"/>
      <c r="T24" s="360"/>
      <c r="U24" s="360"/>
      <c r="V24" s="361"/>
      <c r="W24" s="449"/>
      <c r="X24" s="386"/>
      <c r="Y24" s="387"/>
      <c r="Z24" s="362" t="s">
        <v>162</v>
      </c>
      <c r="AA24" s="363"/>
      <c r="AB24" s="363"/>
      <c r="AC24" s="363"/>
      <c r="AD24" s="363"/>
      <c r="AE24" s="363"/>
      <c r="AF24" s="363"/>
      <c r="AG24" s="364"/>
      <c r="AH24" s="359">
        <v>53</v>
      </c>
      <c r="AI24" s="360"/>
      <c r="AJ24" s="360"/>
      <c r="AK24" s="360"/>
      <c r="AL24" s="361"/>
      <c r="AM24" s="359">
        <v>159954</v>
      </c>
      <c r="AN24" s="360"/>
      <c r="AO24" s="360"/>
      <c r="AP24" s="360"/>
      <c r="AQ24" s="360"/>
      <c r="AR24" s="361"/>
      <c r="AS24" s="359">
        <v>3018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1581810</v>
      </c>
      <c r="BO24" s="407"/>
      <c r="BP24" s="407"/>
      <c r="BQ24" s="407"/>
      <c r="BR24" s="407"/>
      <c r="BS24" s="407"/>
      <c r="BT24" s="407"/>
      <c r="BU24" s="408"/>
      <c r="BV24" s="406">
        <v>1071190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5970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469682</v>
      </c>
      <c r="BO25" s="436"/>
      <c r="BP25" s="436"/>
      <c r="BQ25" s="436"/>
      <c r="BR25" s="436"/>
      <c r="BS25" s="436"/>
      <c r="BT25" s="436"/>
      <c r="BU25" s="437"/>
      <c r="BV25" s="435">
        <v>476046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5190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2990</v>
      </c>
      <c r="R27" s="360"/>
      <c r="S27" s="360"/>
      <c r="T27" s="360"/>
      <c r="U27" s="360"/>
      <c r="V27" s="361"/>
      <c r="W27" s="449"/>
      <c r="X27" s="386"/>
      <c r="Y27" s="387"/>
      <c r="Z27" s="362" t="s">
        <v>172</v>
      </c>
      <c r="AA27" s="363"/>
      <c r="AB27" s="363"/>
      <c r="AC27" s="363"/>
      <c r="AD27" s="363"/>
      <c r="AE27" s="363"/>
      <c r="AF27" s="363"/>
      <c r="AG27" s="364"/>
      <c r="AH27" s="359">
        <v>1</v>
      </c>
      <c r="AI27" s="360"/>
      <c r="AJ27" s="360"/>
      <c r="AK27" s="360"/>
      <c r="AL27" s="361"/>
      <c r="AM27" s="359" t="s">
        <v>169</v>
      </c>
      <c r="AN27" s="360"/>
      <c r="AO27" s="360"/>
      <c r="AP27" s="360"/>
      <c r="AQ27" s="360"/>
      <c r="AR27" s="361"/>
      <c r="AS27" s="359" t="s">
        <v>169</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20000</v>
      </c>
      <c r="BO27" s="441"/>
      <c r="BP27" s="441"/>
      <c r="BQ27" s="441"/>
      <c r="BR27" s="441"/>
      <c r="BS27" s="441"/>
      <c r="BT27" s="441"/>
      <c r="BU27" s="442"/>
      <c r="BV27" s="440">
        <v>20000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2580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1116558</v>
      </c>
      <c r="BO28" s="436"/>
      <c r="BP28" s="436"/>
      <c r="BQ28" s="436"/>
      <c r="BR28" s="436"/>
      <c r="BS28" s="436"/>
      <c r="BT28" s="436"/>
      <c r="BU28" s="437"/>
      <c r="BV28" s="435">
        <v>1085019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6</v>
      </c>
      <c r="M29" s="360"/>
      <c r="N29" s="360"/>
      <c r="O29" s="360"/>
      <c r="P29" s="361"/>
      <c r="Q29" s="359">
        <v>2510</v>
      </c>
      <c r="R29" s="360"/>
      <c r="S29" s="360"/>
      <c r="T29" s="360"/>
      <c r="U29" s="360"/>
      <c r="V29" s="361"/>
      <c r="W29" s="450"/>
      <c r="X29" s="451"/>
      <c r="Y29" s="452"/>
      <c r="Z29" s="362" t="s">
        <v>178</v>
      </c>
      <c r="AA29" s="363"/>
      <c r="AB29" s="363"/>
      <c r="AC29" s="363"/>
      <c r="AD29" s="363"/>
      <c r="AE29" s="363"/>
      <c r="AF29" s="363"/>
      <c r="AG29" s="364"/>
      <c r="AH29" s="359">
        <v>54</v>
      </c>
      <c r="AI29" s="360"/>
      <c r="AJ29" s="360"/>
      <c r="AK29" s="360"/>
      <c r="AL29" s="361"/>
      <c r="AM29" s="359">
        <v>162598</v>
      </c>
      <c r="AN29" s="360"/>
      <c r="AO29" s="360"/>
      <c r="AP29" s="360"/>
      <c r="AQ29" s="360"/>
      <c r="AR29" s="361"/>
      <c r="AS29" s="359">
        <v>3011</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249243</v>
      </c>
      <c r="BO29" s="407"/>
      <c r="BP29" s="407"/>
      <c r="BQ29" s="407"/>
      <c r="BR29" s="407"/>
      <c r="BS29" s="407"/>
      <c r="BT29" s="407"/>
      <c r="BU29" s="408"/>
      <c r="BV29" s="406">
        <v>284721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98.3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744974</v>
      </c>
      <c r="BO30" s="441"/>
      <c r="BP30" s="441"/>
      <c r="BQ30" s="441"/>
      <c r="BR30" s="441"/>
      <c r="BS30" s="441"/>
      <c r="BT30" s="441"/>
      <c r="BU30" s="442"/>
      <c r="BV30" s="440">
        <v>753057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IF('各会計、関係団体の財政状況及び健全化判断比率'!B31="","",'各会計、関係団体の財政状況及び健全化判断比率'!B31)</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宮城県市町村職員退職手当組合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七ヶ宿町観光開発</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町営バス特別会計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IF('各会計、関係団体の財政状況及び健全化判断比率'!B32="","",'各会計、関係団体の財政状況及び健全化判断比率'!B32)</f>
        <v>公共下水道特別会計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宮城県市町村非常勤消防団員補償報償組合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七ヶ宿まちづくり</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介護サービス特別会計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仙南地域広域行政事務組合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七ヶ宿ダム自然休養公園特別会計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宮城県市町村自治振興センター</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宮城県後期高齢者医療広域連合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宮城県後期高齢者医療事業会計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Le//9uKo2MVDTnHBCzqSQNIOBl4Vg+nm14DOEc5k5JoaD5xhnJ53dOC0X667mM//nVuJQeVZVMvW54jtuy56gA==" saltValue="f4XBJjx+hzc7ukRUfvw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509369</v>
      </c>
      <c r="S5" s="664"/>
      <c r="T5" s="664"/>
      <c r="U5" s="664"/>
      <c r="V5" s="664"/>
      <c r="W5" s="664"/>
      <c r="X5" s="664"/>
      <c r="Y5" s="689"/>
      <c r="Z5" s="702">
        <v>15.2</v>
      </c>
      <c r="AA5" s="702"/>
      <c r="AB5" s="702"/>
      <c r="AC5" s="702"/>
      <c r="AD5" s="703">
        <v>509369</v>
      </c>
      <c r="AE5" s="703"/>
      <c r="AF5" s="703"/>
      <c r="AG5" s="703"/>
      <c r="AH5" s="703"/>
      <c r="AI5" s="703"/>
      <c r="AJ5" s="703"/>
      <c r="AK5" s="703"/>
      <c r="AL5" s="690">
        <v>31.5</v>
      </c>
      <c r="AM5" s="672"/>
      <c r="AN5" s="672"/>
      <c r="AO5" s="691"/>
      <c r="AP5" s="666" t="s">
        <v>217</v>
      </c>
      <c r="AQ5" s="667"/>
      <c r="AR5" s="667"/>
      <c r="AS5" s="667"/>
      <c r="AT5" s="667"/>
      <c r="AU5" s="667"/>
      <c r="AV5" s="667"/>
      <c r="AW5" s="667"/>
      <c r="AX5" s="667"/>
      <c r="AY5" s="667"/>
      <c r="AZ5" s="667"/>
      <c r="BA5" s="667"/>
      <c r="BB5" s="667"/>
      <c r="BC5" s="667"/>
      <c r="BD5" s="667"/>
      <c r="BE5" s="667"/>
      <c r="BF5" s="668"/>
      <c r="BG5" s="608">
        <v>509369</v>
      </c>
      <c r="BH5" s="609"/>
      <c r="BI5" s="609"/>
      <c r="BJ5" s="609"/>
      <c r="BK5" s="609"/>
      <c r="BL5" s="609"/>
      <c r="BM5" s="609"/>
      <c r="BN5" s="610"/>
      <c r="BO5" s="646">
        <v>100</v>
      </c>
      <c r="BP5" s="646"/>
      <c r="BQ5" s="646"/>
      <c r="BR5" s="646"/>
      <c r="BS5" s="647" t="s">
        <v>122</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45866</v>
      </c>
      <c r="S6" s="609"/>
      <c r="T6" s="609"/>
      <c r="U6" s="609"/>
      <c r="V6" s="609"/>
      <c r="W6" s="609"/>
      <c r="X6" s="609"/>
      <c r="Y6" s="610"/>
      <c r="Z6" s="646">
        <v>1.4</v>
      </c>
      <c r="AA6" s="646"/>
      <c r="AB6" s="646"/>
      <c r="AC6" s="646"/>
      <c r="AD6" s="647">
        <v>45866</v>
      </c>
      <c r="AE6" s="647"/>
      <c r="AF6" s="647"/>
      <c r="AG6" s="647"/>
      <c r="AH6" s="647"/>
      <c r="AI6" s="647"/>
      <c r="AJ6" s="647"/>
      <c r="AK6" s="647"/>
      <c r="AL6" s="611">
        <v>2.8</v>
      </c>
      <c r="AM6" s="612"/>
      <c r="AN6" s="612"/>
      <c r="AO6" s="648"/>
      <c r="AP6" s="605" t="s">
        <v>222</v>
      </c>
      <c r="AQ6" s="606"/>
      <c r="AR6" s="606"/>
      <c r="AS6" s="606"/>
      <c r="AT6" s="606"/>
      <c r="AU6" s="606"/>
      <c r="AV6" s="606"/>
      <c r="AW6" s="606"/>
      <c r="AX6" s="606"/>
      <c r="AY6" s="606"/>
      <c r="AZ6" s="606"/>
      <c r="BA6" s="606"/>
      <c r="BB6" s="606"/>
      <c r="BC6" s="606"/>
      <c r="BD6" s="606"/>
      <c r="BE6" s="606"/>
      <c r="BF6" s="607"/>
      <c r="BG6" s="608">
        <v>509369</v>
      </c>
      <c r="BH6" s="609"/>
      <c r="BI6" s="609"/>
      <c r="BJ6" s="609"/>
      <c r="BK6" s="609"/>
      <c r="BL6" s="609"/>
      <c r="BM6" s="609"/>
      <c r="BN6" s="610"/>
      <c r="BO6" s="646">
        <v>100</v>
      </c>
      <c r="BP6" s="646"/>
      <c r="BQ6" s="646"/>
      <c r="BR6" s="646"/>
      <c r="BS6" s="647" t="s">
        <v>122</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58372</v>
      </c>
      <c r="CS6" s="609"/>
      <c r="CT6" s="609"/>
      <c r="CU6" s="609"/>
      <c r="CV6" s="609"/>
      <c r="CW6" s="609"/>
      <c r="CX6" s="609"/>
      <c r="CY6" s="610"/>
      <c r="CZ6" s="690">
        <v>1.8</v>
      </c>
      <c r="DA6" s="672"/>
      <c r="DB6" s="672"/>
      <c r="DC6" s="692"/>
      <c r="DD6" s="614" t="s">
        <v>122</v>
      </c>
      <c r="DE6" s="609"/>
      <c r="DF6" s="609"/>
      <c r="DG6" s="609"/>
      <c r="DH6" s="609"/>
      <c r="DI6" s="609"/>
      <c r="DJ6" s="609"/>
      <c r="DK6" s="609"/>
      <c r="DL6" s="609"/>
      <c r="DM6" s="609"/>
      <c r="DN6" s="609"/>
      <c r="DO6" s="609"/>
      <c r="DP6" s="610"/>
      <c r="DQ6" s="614">
        <v>58372</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25</v>
      </c>
      <c r="S7" s="609"/>
      <c r="T7" s="609"/>
      <c r="U7" s="609"/>
      <c r="V7" s="609"/>
      <c r="W7" s="609"/>
      <c r="X7" s="609"/>
      <c r="Y7" s="610"/>
      <c r="Z7" s="646">
        <v>0</v>
      </c>
      <c r="AA7" s="646"/>
      <c r="AB7" s="646"/>
      <c r="AC7" s="646"/>
      <c r="AD7" s="647">
        <v>25</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46464</v>
      </c>
      <c r="BH7" s="609"/>
      <c r="BI7" s="609"/>
      <c r="BJ7" s="609"/>
      <c r="BK7" s="609"/>
      <c r="BL7" s="609"/>
      <c r="BM7" s="609"/>
      <c r="BN7" s="610"/>
      <c r="BO7" s="646">
        <v>9.1</v>
      </c>
      <c r="BP7" s="646"/>
      <c r="BQ7" s="646"/>
      <c r="BR7" s="646"/>
      <c r="BS7" s="647" t="s">
        <v>122</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749161</v>
      </c>
      <c r="CS7" s="609"/>
      <c r="CT7" s="609"/>
      <c r="CU7" s="609"/>
      <c r="CV7" s="609"/>
      <c r="CW7" s="609"/>
      <c r="CX7" s="609"/>
      <c r="CY7" s="610"/>
      <c r="CZ7" s="646">
        <v>23.1</v>
      </c>
      <c r="DA7" s="646"/>
      <c r="DB7" s="646"/>
      <c r="DC7" s="646"/>
      <c r="DD7" s="614">
        <v>94634</v>
      </c>
      <c r="DE7" s="609"/>
      <c r="DF7" s="609"/>
      <c r="DG7" s="609"/>
      <c r="DH7" s="609"/>
      <c r="DI7" s="609"/>
      <c r="DJ7" s="609"/>
      <c r="DK7" s="609"/>
      <c r="DL7" s="609"/>
      <c r="DM7" s="609"/>
      <c r="DN7" s="609"/>
      <c r="DO7" s="609"/>
      <c r="DP7" s="610"/>
      <c r="DQ7" s="614">
        <v>637868</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406</v>
      </c>
      <c r="S8" s="609"/>
      <c r="T8" s="609"/>
      <c r="U8" s="609"/>
      <c r="V8" s="609"/>
      <c r="W8" s="609"/>
      <c r="X8" s="609"/>
      <c r="Y8" s="610"/>
      <c r="Z8" s="646">
        <v>0</v>
      </c>
      <c r="AA8" s="646"/>
      <c r="AB8" s="646"/>
      <c r="AC8" s="646"/>
      <c r="AD8" s="647">
        <v>406</v>
      </c>
      <c r="AE8" s="647"/>
      <c r="AF8" s="647"/>
      <c r="AG8" s="647"/>
      <c r="AH8" s="647"/>
      <c r="AI8" s="647"/>
      <c r="AJ8" s="647"/>
      <c r="AK8" s="647"/>
      <c r="AL8" s="611">
        <v>0</v>
      </c>
      <c r="AM8" s="612"/>
      <c r="AN8" s="612"/>
      <c r="AO8" s="648"/>
      <c r="AP8" s="605" t="s">
        <v>228</v>
      </c>
      <c r="AQ8" s="606"/>
      <c r="AR8" s="606"/>
      <c r="AS8" s="606"/>
      <c r="AT8" s="606"/>
      <c r="AU8" s="606"/>
      <c r="AV8" s="606"/>
      <c r="AW8" s="606"/>
      <c r="AX8" s="606"/>
      <c r="AY8" s="606"/>
      <c r="AZ8" s="606"/>
      <c r="BA8" s="606"/>
      <c r="BB8" s="606"/>
      <c r="BC8" s="606"/>
      <c r="BD8" s="606"/>
      <c r="BE8" s="606"/>
      <c r="BF8" s="607"/>
      <c r="BG8" s="608">
        <v>2158</v>
      </c>
      <c r="BH8" s="609"/>
      <c r="BI8" s="609"/>
      <c r="BJ8" s="609"/>
      <c r="BK8" s="609"/>
      <c r="BL8" s="609"/>
      <c r="BM8" s="609"/>
      <c r="BN8" s="610"/>
      <c r="BO8" s="646">
        <v>0.4</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886442</v>
      </c>
      <c r="CS8" s="609"/>
      <c r="CT8" s="609"/>
      <c r="CU8" s="609"/>
      <c r="CV8" s="609"/>
      <c r="CW8" s="609"/>
      <c r="CX8" s="609"/>
      <c r="CY8" s="610"/>
      <c r="CZ8" s="646">
        <v>27.3</v>
      </c>
      <c r="DA8" s="646"/>
      <c r="DB8" s="646"/>
      <c r="DC8" s="646"/>
      <c r="DD8" s="614">
        <v>567938</v>
      </c>
      <c r="DE8" s="609"/>
      <c r="DF8" s="609"/>
      <c r="DG8" s="609"/>
      <c r="DH8" s="609"/>
      <c r="DI8" s="609"/>
      <c r="DJ8" s="609"/>
      <c r="DK8" s="609"/>
      <c r="DL8" s="609"/>
      <c r="DM8" s="609"/>
      <c r="DN8" s="609"/>
      <c r="DO8" s="609"/>
      <c r="DP8" s="610"/>
      <c r="DQ8" s="614">
        <v>241940</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469</v>
      </c>
      <c r="S9" s="609"/>
      <c r="T9" s="609"/>
      <c r="U9" s="609"/>
      <c r="V9" s="609"/>
      <c r="W9" s="609"/>
      <c r="X9" s="609"/>
      <c r="Y9" s="610"/>
      <c r="Z9" s="646">
        <v>0</v>
      </c>
      <c r="AA9" s="646"/>
      <c r="AB9" s="646"/>
      <c r="AC9" s="646"/>
      <c r="AD9" s="647">
        <v>469</v>
      </c>
      <c r="AE9" s="647"/>
      <c r="AF9" s="647"/>
      <c r="AG9" s="647"/>
      <c r="AH9" s="647"/>
      <c r="AI9" s="647"/>
      <c r="AJ9" s="647"/>
      <c r="AK9" s="647"/>
      <c r="AL9" s="611">
        <v>0</v>
      </c>
      <c r="AM9" s="612"/>
      <c r="AN9" s="612"/>
      <c r="AO9" s="648"/>
      <c r="AP9" s="605" t="s">
        <v>231</v>
      </c>
      <c r="AQ9" s="606"/>
      <c r="AR9" s="606"/>
      <c r="AS9" s="606"/>
      <c r="AT9" s="606"/>
      <c r="AU9" s="606"/>
      <c r="AV9" s="606"/>
      <c r="AW9" s="606"/>
      <c r="AX9" s="606"/>
      <c r="AY9" s="606"/>
      <c r="AZ9" s="606"/>
      <c r="BA9" s="606"/>
      <c r="BB9" s="606"/>
      <c r="BC9" s="606"/>
      <c r="BD9" s="606"/>
      <c r="BE9" s="606"/>
      <c r="BF9" s="607"/>
      <c r="BG9" s="608">
        <v>38361</v>
      </c>
      <c r="BH9" s="609"/>
      <c r="BI9" s="609"/>
      <c r="BJ9" s="609"/>
      <c r="BK9" s="609"/>
      <c r="BL9" s="609"/>
      <c r="BM9" s="609"/>
      <c r="BN9" s="610"/>
      <c r="BO9" s="646">
        <v>7.5</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243099</v>
      </c>
      <c r="CS9" s="609"/>
      <c r="CT9" s="609"/>
      <c r="CU9" s="609"/>
      <c r="CV9" s="609"/>
      <c r="CW9" s="609"/>
      <c r="CX9" s="609"/>
      <c r="CY9" s="610"/>
      <c r="CZ9" s="646">
        <v>7.5</v>
      </c>
      <c r="DA9" s="646"/>
      <c r="DB9" s="646"/>
      <c r="DC9" s="646"/>
      <c r="DD9" s="614">
        <v>1426</v>
      </c>
      <c r="DE9" s="609"/>
      <c r="DF9" s="609"/>
      <c r="DG9" s="609"/>
      <c r="DH9" s="609"/>
      <c r="DI9" s="609"/>
      <c r="DJ9" s="609"/>
      <c r="DK9" s="609"/>
      <c r="DL9" s="609"/>
      <c r="DM9" s="609"/>
      <c r="DN9" s="609"/>
      <c r="DO9" s="609"/>
      <c r="DP9" s="610"/>
      <c r="DQ9" s="614">
        <v>220235</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4648</v>
      </c>
      <c r="BH10" s="609"/>
      <c r="BI10" s="609"/>
      <c r="BJ10" s="609"/>
      <c r="BK10" s="609"/>
      <c r="BL10" s="609"/>
      <c r="BM10" s="609"/>
      <c r="BN10" s="610"/>
      <c r="BO10" s="646">
        <v>0.9</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57</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57</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32556</v>
      </c>
      <c r="S11" s="609"/>
      <c r="T11" s="609"/>
      <c r="U11" s="609"/>
      <c r="V11" s="609"/>
      <c r="W11" s="609"/>
      <c r="X11" s="609"/>
      <c r="Y11" s="610"/>
      <c r="Z11" s="611">
        <v>1</v>
      </c>
      <c r="AA11" s="612"/>
      <c r="AB11" s="612"/>
      <c r="AC11" s="613"/>
      <c r="AD11" s="614">
        <v>32556</v>
      </c>
      <c r="AE11" s="609"/>
      <c r="AF11" s="609"/>
      <c r="AG11" s="609"/>
      <c r="AH11" s="609"/>
      <c r="AI11" s="609"/>
      <c r="AJ11" s="609"/>
      <c r="AK11" s="610"/>
      <c r="AL11" s="611">
        <v>2</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1297</v>
      </c>
      <c r="BH11" s="609"/>
      <c r="BI11" s="609"/>
      <c r="BJ11" s="609"/>
      <c r="BK11" s="609"/>
      <c r="BL11" s="609"/>
      <c r="BM11" s="609"/>
      <c r="BN11" s="610"/>
      <c r="BO11" s="646">
        <v>0.3</v>
      </c>
      <c r="BP11" s="646"/>
      <c r="BQ11" s="646"/>
      <c r="BR11" s="646"/>
      <c r="BS11" s="647" t="s">
        <v>122</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278895</v>
      </c>
      <c r="CS11" s="609"/>
      <c r="CT11" s="609"/>
      <c r="CU11" s="609"/>
      <c r="CV11" s="609"/>
      <c r="CW11" s="609"/>
      <c r="CX11" s="609"/>
      <c r="CY11" s="610"/>
      <c r="CZ11" s="646">
        <v>8.6</v>
      </c>
      <c r="DA11" s="646"/>
      <c r="DB11" s="646"/>
      <c r="DC11" s="646"/>
      <c r="DD11" s="614">
        <v>147043</v>
      </c>
      <c r="DE11" s="609"/>
      <c r="DF11" s="609"/>
      <c r="DG11" s="609"/>
      <c r="DH11" s="609"/>
      <c r="DI11" s="609"/>
      <c r="DJ11" s="609"/>
      <c r="DK11" s="609"/>
      <c r="DL11" s="609"/>
      <c r="DM11" s="609"/>
      <c r="DN11" s="609"/>
      <c r="DO11" s="609"/>
      <c r="DP11" s="610"/>
      <c r="DQ11" s="614">
        <v>109951</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448487</v>
      </c>
      <c r="BH12" s="609"/>
      <c r="BI12" s="609"/>
      <c r="BJ12" s="609"/>
      <c r="BK12" s="609"/>
      <c r="BL12" s="609"/>
      <c r="BM12" s="609"/>
      <c r="BN12" s="610"/>
      <c r="BO12" s="646">
        <v>88</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132492</v>
      </c>
      <c r="CS12" s="609"/>
      <c r="CT12" s="609"/>
      <c r="CU12" s="609"/>
      <c r="CV12" s="609"/>
      <c r="CW12" s="609"/>
      <c r="CX12" s="609"/>
      <c r="CY12" s="610"/>
      <c r="CZ12" s="646">
        <v>4.0999999999999996</v>
      </c>
      <c r="DA12" s="646"/>
      <c r="DB12" s="646"/>
      <c r="DC12" s="646"/>
      <c r="DD12" s="614">
        <v>14663</v>
      </c>
      <c r="DE12" s="609"/>
      <c r="DF12" s="609"/>
      <c r="DG12" s="609"/>
      <c r="DH12" s="609"/>
      <c r="DI12" s="609"/>
      <c r="DJ12" s="609"/>
      <c r="DK12" s="609"/>
      <c r="DL12" s="609"/>
      <c r="DM12" s="609"/>
      <c r="DN12" s="609"/>
      <c r="DO12" s="609"/>
      <c r="DP12" s="610"/>
      <c r="DQ12" s="614">
        <v>87539</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148147</v>
      </c>
      <c r="BH13" s="609"/>
      <c r="BI13" s="609"/>
      <c r="BJ13" s="609"/>
      <c r="BK13" s="609"/>
      <c r="BL13" s="609"/>
      <c r="BM13" s="609"/>
      <c r="BN13" s="610"/>
      <c r="BO13" s="646">
        <v>29.1</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234073</v>
      </c>
      <c r="CS13" s="609"/>
      <c r="CT13" s="609"/>
      <c r="CU13" s="609"/>
      <c r="CV13" s="609"/>
      <c r="CW13" s="609"/>
      <c r="CX13" s="609"/>
      <c r="CY13" s="610"/>
      <c r="CZ13" s="646">
        <v>7.2</v>
      </c>
      <c r="DA13" s="646"/>
      <c r="DB13" s="646"/>
      <c r="DC13" s="646"/>
      <c r="DD13" s="614">
        <v>70159</v>
      </c>
      <c r="DE13" s="609"/>
      <c r="DF13" s="609"/>
      <c r="DG13" s="609"/>
      <c r="DH13" s="609"/>
      <c r="DI13" s="609"/>
      <c r="DJ13" s="609"/>
      <c r="DK13" s="609"/>
      <c r="DL13" s="609"/>
      <c r="DM13" s="609"/>
      <c r="DN13" s="609"/>
      <c r="DO13" s="609"/>
      <c r="DP13" s="610"/>
      <c r="DQ13" s="614">
        <v>159856</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344</v>
      </c>
      <c r="S14" s="609"/>
      <c r="T14" s="609"/>
      <c r="U14" s="609"/>
      <c r="V14" s="609"/>
      <c r="W14" s="609"/>
      <c r="X14" s="609"/>
      <c r="Y14" s="610"/>
      <c r="Z14" s="646">
        <v>0</v>
      </c>
      <c r="AA14" s="646"/>
      <c r="AB14" s="646"/>
      <c r="AC14" s="646"/>
      <c r="AD14" s="647">
        <v>344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5349</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204850</v>
      </c>
      <c r="CS14" s="609"/>
      <c r="CT14" s="609"/>
      <c r="CU14" s="609"/>
      <c r="CV14" s="609"/>
      <c r="CW14" s="609"/>
      <c r="CX14" s="609"/>
      <c r="CY14" s="610"/>
      <c r="CZ14" s="646">
        <v>6.3</v>
      </c>
      <c r="DA14" s="646"/>
      <c r="DB14" s="646"/>
      <c r="DC14" s="646"/>
      <c r="DD14" s="614">
        <v>111385</v>
      </c>
      <c r="DE14" s="609"/>
      <c r="DF14" s="609"/>
      <c r="DG14" s="609"/>
      <c r="DH14" s="609"/>
      <c r="DI14" s="609"/>
      <c r="DJ14" s="609"/>
      <c r="DK14" s="609"/>
      <c r="DL14" s="609"/>
      <c r="DM14" s="609"/>
      <c r="DN14" s="609"/>
      <c r="DO14" s="609"/>
      <c r="DP14" s="610"/>
      <c r="DQ14" s="614">
        <v>94300</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9069</v>
      </c>
      <c r="BH15" s="609"/>
      <c r="BI15" s="609"/>
      <c r="BJ15" s="609"/>
      <c r="BK15" s="609"/>
      <c r="BL15" s="609"/>
      <c r="BM15" s="609"/>
      <c r="BN15" s="610"/>
      <c r="BO15" s="646">
        <v>1.8</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212642</v>
      </c>
      <c r="CS15" s="609"/>
      <c r="CT15" s="609"/>
      <c r="CU15" s="609"/>
      <c r="CV15" s="609"/>
      <c r="CW15" s="609"/>
      <c r="CX15" s="609"/>
      <c r="CY15" s="610"/>
      <c r="CZ15" s="646">
        <v>6.6</v>
      </c>
      <c r="DA15" s="646"/>
      <c r="DB15" s="646"/>
      <c r="DC15" s="646"/>
      <c r="DD15" s="614">
        <v>12976</v>
      </c>
      <c r="DE15" s="609"/>
      <c r="DF15" s="609"/>
      <c r="DG15" s="609"/>
      <c r="DH15" s="609"/>
      <c r="DI15" s="609"/>
      <c r="DJ15" s="609"/>
      <c r="DK15" s="609"/>
      <c r="DL15" s="609"/>
      <c r="DM15" s="609"/>
      <c r="DN15" s="609"/>
      <c r="DO15" s="609"/>
      <c r="DP15" s="610"/>
      <c r="DQ15" s="614">
        <v>186256</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3540</v>
      </c>
      <c r="S16" s="609"/>
      <c r="T16" s="609"/>
      <c r="U16" s="609"/>
      <c r="V16" s="609"/>
      <c r="W16" s="609"/>
      <c r="X16" s="609"/>
      <c r="Y16" s="610"/>
      <c r="Z16" s="646">
        <v>0.1</v>
      </c>
      <c r="AA16" s="646"/>
      <c r="AB16" s="646"/>
      <c r="AC16" s="646"/>
      <c r="AD16" s="647">
        <v>3540</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v>5238</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5238</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3657</v>
      </c>
      <c r="S17" s="609"/>
      <c r="T17" s="609"/>
      <c r="U17" s="609"/>
      <c r="V17" s="609"/>
      <c r="W17" s="609"/>
      <c r="X17" s="609"/>
      <c r="Y17" s="610"/>
      <c r="Z17" s="646">
        <v>0.1</v>
      </c>
      <c r="AA17" s="646"/>
      <c r="AB17" s="646"/>
      <c r="AC17" s="646"/>
      <c r="AD17" s="647">
        <v>3657</v>
      </c>
      <c r="AE17" s="647"/>
      <c r="AF17" s="647"/>
      <c r="AG17" s="647"/>
      <c r="AH17" s="647"/>
      <c r="AI17" s="647"/>
      <c r="AJ17" s="647"/>
      <c r="AK17" s="647"/>
      <c r="AL17" s="611">
        <v>0.2</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227407</v>
      </c>
      <c r="CS17" s="609"/>
      <c r="CT17" s="609"/>
      <c r="CU17" s="609"/>
      <c r="CV17" s="609"/>
      <c r="CW17" s="609"/>
      <c r="CX17" s="609"/>
      <c r="CY17" s="610"/>
      <c r="CZ17" s="646">
        <v>7</v>
      </c>
      <c r="DA17" s="646"/>
      <c r="DB17" s="646"/>
      <c r="DC17" s="646"/>
      <c r="DD17" s="614" t="s">
        <v>122</v>
      </c>
      <c r="DE17" s="609"/>
      <c r="DF17" s="609"/>
      <c r="DG17" s="609"/>
      <c r="DH17" s="609"/>
      <c r="DI17" s="609"/>
      <c r="DJ17" s="609"/>
      <c r="DK17" s="609"/>
      <c r="DL17" s="609"/>
      <c r="DM17" s="609"/>
      <c r="DN17" s="609"/>
      <c r="DO17" s="609"/>
      <c r="DP17" s="610"/>
      <c r="DQ17" s="614">
        <v>223949</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152</v>
      </c>
      <c r="S18" s="609"/>
      <c r="T18" s="609"/>
      <c r="U18" s="609"/>
      <c r="V18" s="609"/>
      <c r="W18" s="609"/>
      <c r="X18" s="609"/>
      <c r="Y18" s="610"/>
      <c r="Z18" s="646">
        <v>0</v>
      </c>
      <c r="AA18" s="646"/>
      <c r="AB18" s="646"/>
      <c r="AC18" s="646"/>
      <c r="AD18" s="647">
        <v>152</v>
      </c>
      <c r="AE18" s="647"/>
      <c r="AF18" s="647"/>
      <c r="AG18" s="647"/>
      <c r="AH18" s="647"/>
      <c r="AI18" s="647"/>
      <c r="AJ18" s="647"/>
      <c r="AK18" s="647"/>
      <c r="AL18" s="611">
        <v>0</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v>12156</v>
      </c>
      <c r="CS18" s="609"/>
      <c r="CT18" s="609"/>
      <c r="CU18" s="609"/>
      <c r="CV18" s="609"/>
      <c r="CW18" s="609"/>
      <c r="CX18" s="609"/>
      <c r="CY18" s="610"/>
      <c r="CZ18" s="646">
        <v>0.4</v>
      </c>
      <c r="DA18" s="646"/>
      <c r="DB18" s="646"/>
      <c r="DC18" s="646"/>
      <c r="DD18" s="614">
        <v>11771</v>
      </c>
      <c r="DE18" s="609"/>
      <c r="DF18" s="609"/>
      <c r="DG18" s="609"/>
      <c r="DH18" s="609"/>
      <c r="DI18" s="609"/>
      <c r="DJ18" s="609"/>
      <c r="DK18" s="609"/>
      <c r="DL18" s="609"/>
      <c r="DM18" s="609"/>
      <c r="DN18" s="609"/>
      <c r="DO18" s="609"/>
      <c r="DP18" s="610"/>
      <c r="DQ18" s="614">
        <v>12156</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152</v>
      </c>
      <c r="S19" s="609"/>
      <c r="T19" s="609"/>
      <c r="U19" s="609"/>
      <c r="V19" s="609"/>
      <c r="W19" s="609"/>
      <c r="X19" s="609"/>
      <c r="Y19" s="610"/>
      <c r="Z19" s="646">
        <v>0</v>
      </c>
      <c r="AA19" s="646"/>
      <c r="AB19" s="646"/>
      <c r="AC19" s="646"/>
      <c r="AD19" s="647">
        <v>152</v>
      </c>
      <c r="AE19" s="647"/>
      <c r="AF19" s="647"/>
      <c r="AG19" s="647"/>
      <c r="AH19" s="647"/>
      <c r="AI19" s="647"/>
      <c r="AJ19" s="647"/>
      <c r="AK19" s="647"/>
      <c r="AL19" s="611">
        <v>0</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3244884</v>
      </c>
      <c r="CS20" s="609"/>
      <c r="CT20" s="609"/>
      <c r="CU20" s="609"/>
      <c r="CV20" s="609"/>
      <c r="CW20" s="609"/>
      <c r="CX20" s="609"/>
      <c r="CY20" s="610"/>
      <c r="CZ20" s="646">
        <v>100</v>
      </c>
      <c r="DA20" s="646"/>
      <c r="DB20" s="646"/>
      <c r="DC20" s="646"/>
      <c r="DD20" s="614">
        <v>1031995</v>
      </c>
      <c r="DE20" s="609"/>
      <c r="DF20" s="609"/>
      <c r="DG20" s="609"/>
      <c r="DH20" s="609"/>
      <c r="DI20" s="609"/>
      <c r="DJ20" s="609"/>
      <c r="DK20" s="609"/>
      <c r="DL20" s="609"/>
      <c r="DM20" s="609"/>
      <c r="DN20" s="609"/>
      <c r="DO20" s="609"/>
      <c r="DP20" s="610"/>
      <c r="DQ20" s="614">
        <v>2037717</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1219240</v>
      </c>
      <c r="S21" s="609"/>
      <c r="T21" s="609"/>
      <c r="U21" s="609"/>
      <c r="V21" s="609"/>
      <c r="W21" s="609"/>
      <c r="X21" s="609"/>
      <c r="Y21" s="610"/>
      <c r="Z21" s="646">
        <v>36.5</v>
      </c>
      <c r="AA21" s="646"/>
      <c r="AB21" s="646"/>
      <c r="AC21" s="646"/>
      <c r="AD21" s="647">
        <v>1002671</v>
      </c>
      <c r="AE21" s="647"/>
      <c r="AF21" s="647"/>
      <c r="AG21" s="647"/>
      <c r="AH21" s="647"/>
      <c r="AI21" s="647"/>
      <c r="AJ21" s="647"/>
      <c r="AK21" s="647"/>
      <c r="AL21" s="611">
        <v>62</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1002671</v>
      </c>
      <c r="S22" s="609"/>
      <c r="T22" s="609"/>
      <c r="U22" s="609"/>
      <c r="V22" s="609"/>
      <c r="W22" s="609"/>
      <c r="X22" s="609"/>
      <c r="Y22" s="610"/>
      <c r="Z22" s="646">
        <v>30</v>
      </c>
      <c r="AA22" s="646"/>
      <c r="AB22" s="646"/>
      <c r="AC22" s="646"/>
      <c r="AD22" s="647">
        <v>1002671</v>
      </c>
      <c r="AE22" s="647"/>
      <c r="AF22" s="647"/>
      <c r="AG22" s="647"/>
      <c r="AH22" s="647"/>
      <c r="AI22" s="647"/>
      <c r="AJ22" s="647"/>
      <c r="AK22" s="647"/>
      <c r="AL22" s="611">
        <v>62</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202238</v>
      </c>
      <c r="S23" s="609"/>
      <c r="T23" s="609"/>
      <c r="U23" s="609"/>
      <c r="V23" s="609"/>
      <c r="W23" s="609"/>
      <c r="X23" s="609"/>
      <c r="Y23" s="610"/>
      <c r="Z23" s="646">
        <v>6.1</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v>14331</v>
      </c>
      <c r="S24" s="609"/>
      <c r="T24" s="609"/>
      <c r="U24" s="609"/>
      <c r="V24" s="609"/>
      <c r="W24" s="609"/>
      <c r="X24" s="609"/>
      <c r="Y24" s="610"/>
      <c r="Z24" s="646">
        <v>0.4</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806377</v>
      </c>
      <c r="CS24" s="664"/>
      <c r="CT24" s="664"/>
      <c r="CU24" s="664"/>
      <c r="CV24" s="664"/>
      <c r="CW24" s="664"/>
      <c r="CX24" s="664"/>
      <c r="CY24" s="689"/>
      <c r="CZ24" s="690">
        <v>24.9</v>
      </c>
      <c r="DA24" s="672"/>
      <c r="DB24" s="672"/>
      <c r="DC24" s="692"/>
      <c r="DD24" s="688">
        <v>760298</v>
      </c>
      <c r="DE24" s="664"/>
      <c r="DF24" s="664"/>
      <c r="DG24" s="664"/>
      <c r="DH24" s="664"/>
      <c r="DI24" s="664"/>
      <c r="DJ24" s="664"/>
      <c r="DK24" s="689"/>
      <c r="DL24" s="688">
        <v>728195</v>
      </c>
      <c r="DM24" s="664"/>
      <c r="DN24" s="664"/>
      <c r="DO24" s="664"/>
      <c r="DP24" s="664"/>
      <c r="DQ24" s="664"/>
      <c r="DR24" s="664"/>
      <c r="DS24" s="664"/>
      <c r="DT24" s="664"/>
      <c r="DU24" s="664"/>
      <c r="DV24" s="689"/>
      <c r="DW24" s="690">
        <v>44.8</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1815624</v>
      </c>
      <c r="S25" s="609"/>
      <c r="T25" s="609"/>
      <c r="U25" s="609"/>
      <c r="V25" s="609"/>
      <c r="W25" s="609"/>
      <c r="X25" s="609"/>
      <c r="Y25" s="610"/>
      <c r="Z25" s="646">
        <v>54.3</v>
      </c>
      <c r="AA25" s="646"/>
      <c r="AB25" s="646"/>
      <c r="AC25" s="646"/>
      <c r="AD25" s="647">
        <v>1599055</v>
      </c>
      <c r="AE25" s="647"/>
      <c r="AF25" s="647"/>
      <c r="AG25" s="647"/>
      <c r="AH25" s="647"/>
      <c r="AI25" s="647"/>
      <c r="AJ25" s="647"/>
      <c r="AK25" s="647"/>
      <c r="AL25" s="611">
        <v>98.9</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508310</v>
      </c>
      <c r="CS25" s="621"/>
      <c r="CT25" s="621"/>
      <c r="CU25" s="621"/>
      <c r="CV25" s="621"/>
      <c r="CW25" s="621"/>
      <c r="CX25" s="621"/>
      <c r="CY25" s="622"/>
      <c r="CZ25" s="611">
        <v>15.7</v>
      </c>
      <c r="DA25" s="623"/>
      <c r="DB25" s="623"/>
      <c r="DC25" s="624"/>
      <c r="DD25" s="614">
        <v>488318</v>
      </c>
      <c r="DE25" s="621"/>
      <c r="DF25" s="621"/>
      <c r="DG25" s="621"/>
      <c r="DH25" s="621"/>
      <c r="DI25" s="621"/>
      <c r="DJ25" s="621"/>
      <c r="DK25" s="622"/>
      <c r="DL25" s="614">
        <v>487988</v>
      </c>
      <c r="DM25" s="621"/>
      <c r="DN25" s="621"/>
      <c r="DO25" s="621"/>
      <c r="DP25" s="621"/>
      <c r="DQ25" s="621"/>
      <c r="DR25" s="621"/>
      <c r="DS25" s="621"/>
      <c r="DT25" s="621"/>
      <c r="DU25" s="621"/>
      <c r="DV25" s="622"/>
      <c r="DW25" s="611">
        <v>30</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291558</v>
      </c>
      <c r="CS26" s="609"/>
      <c r="CT26" s="609"/>
      <c r="CU26" s="609"/>
      <c r="CV26" s="609"/>
      <c r="CW26" s="609"/>
      <c r="CX26" s="609"/>
      <c r="CY26" s="610"/>
      <c r="CZ26" s="611">
        <v>9</v>
      </c>
      <c r="DA26" s="623"/>
      <c r="DB26" s="623"/>
      <c r="DC26" s="624"/>
      <c r="DD26" s="614">
        <v>274833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122</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509369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70660</v>
      </c>
      <c r="CS27" s="621"/>
      <c r="CT27" s="621"/>
      <c r="CU27" s="621"/>
      <c r="CV27" s="621"/>
      <c r="CW27" s="621"/>
      <c r="CX27" s="621"/>
      <c r="CY27" s="622"/>
      <c r="CZ27" s="611">
        <v>2.2000000000000002</v>
      </c>
      <c r="DA27" s="623"/>
      <c r="DB27" s="623"/>
      <c r="DC27" s="624"/>
      <c r="DD27" s="614">
        <v>48031</v>
      </c>
      <c r="DE27" s="621"/>
      <c r="DF27" s="621"/>
      <c r="DG27" s="621"/>
      <c r="DH27" s="621"/>
      <c r="DI27" s="621"/>
      <c r="DJ27" s="621"/>
      <c r="DK27" s="622"/>
      <c r="DL27" s="614">
        <v>16258</v>
      </c>
      <c r="DM27" s="621"/>
      <c r="DN27" s="621"/>
      <c r="DO27" s="621"/>
      <c r="DP27" s="621"/>
      <c r="DQ27" s="621"/>
      <c r="DR27" s="621"/>
      <c r="DS27" s="621"/>
      <c r="DT27" s="621"/>
      <c r="DU27" s="621"/>
      <c r="DV27" s="622"/>
      <c r="DW27" s="611">
        <v>1</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30533</v>
      </c>
      <c r="S28" s="609"/>
      <c r="T28" s="609"/>
      <c r="U28" s="609"/>
      <c r="V28" s="609"/>
      <c r="W28" s="609"/>
      <c r="X28" s="609"/>
      <c r="Y28" s="610"/>
      <c r="Z28" s="646">
        <v>0.9</v>
      </c>
      <c r="AA28" s="646"/>
      <c r="AB28" s="646"/>
      <c r="AC28" s="646"/>
      <c r="AD28" s="647">
        <v>8358</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227407</v>
      </c>
      <c r="CS28" s="609"/>
      <c r="CT28" s="609"/>
      <c r="CU28" s="609"/>
      <c r="CV28" s="609"/>
      <c r="CW28" s="609"/>
      <c r="CX28" s="609"/>
      <c r="CY28" s="610"/>
      <c r="CZ28" s="611">
        <v>7</v>
      </c>
      <c r="DA28" s="623"/>
      <c r="DB28" s="623"/>
      <c r="DC28" s="624"/>
      <c r="DD28" s="614">
        <v>223949</v>
      </c>
      <c r="DE28" s="609"/>
      <c r="DF28" s="609"/>
      <c r="DG28" s="609"/>
      <c r="DH28" s="609"/>
      <c r="DI28" s="609"/>
      <c r="DJ28" s="609"/>
      <c r="DK28" s="610"/>
      <c r="DL28" s="614">
        <v>223949</v>
      </c>
      <c r="DM28" s="609"/>
      <c r="DN28" s="609"/>
      <c r="DO28" s="609"/>
      <c r="DP28" s="609"/>
      <c r="DQ28" s="609"/>
      <c r="DR28" s="609"/>
      <c r="DS28" s="609"/>
      <c r="DT28" s="609"/>
      <c r="DU28" s="609"/>
      <c r="DV28" s="610"/>
      <c r="DW28" s="611">
        <v>13.8</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1268</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227407</v>
      </c>
      <c r="CS29" s="621"/>
      <c r="CT29" s="621"/>
      <c r="CU29" s="621"/>
      <c r="CV29" s="621"/>
      <c r="CW29" s="621"/>
      <c r="CX29" s="621"/>
      <c r="CY29" s="622"/>
      <c r="CZ29" s="611">
        <v>7</v>
      </c>
      <c r="DA29" s="623"/>
      <c r="DB29" s="623"/>
      <c r="DC29" s="624"/>
      <c r="DD29" s="614">
        <v>223949</v>
      </c>
      <c r="DE29" s="621"/>
      <c r="DF29" s="621"/>
      <c r="DG29" s="621"/>
      <c r="DH29" s="621"/>
      <c r="DI29" s="621"/>
      <c r="DJ29" s="621"/>
      <c r="DK29" s="622"/>
      <c r="DL29" s="614">
        <v>223949</v>
      </c>
      <c r="DM29" s="621"/>
      <c r="DN29" s="621"/>
      <c r="DO29" s="621"/>
      <c r="DP29" s="621"/>
      <c r="DQ29" s="621"/>
      <c r="DR29" s="621"/>
      <c r="DS29" s="621"/>
      <c r="DT29" s="621"/>
      <c r="DU29" s="621"/>
      <c r="DV29" s="622"/>
      <c r="DW29" s="611">
        <v>13.8</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334097</v>
      </c>
      <c r="S30" s="609"/>
      <c r="T30" s="609"/>
      <c r="U30" s="609"/>
      <c r="V30" s="609"/>
      <c r="W30" s="609"/>
      <c r="X30" s="609"/>
      <c r="Y30" s="610"/>
      <c r="Z30" s="646">
        <v>10</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223181</v>
      </c>
      <c r="CS30" s="609"/>
      <c r="CT30" s="609"/>
      <c r="CU30" s="609"/>
      <c r="CV30" s="609"/>
      <c r="CW30" s="609"/>
      <c r="CX30" s="609"/>
      <c r="CY30" s="610"/>
      <c r="CZ30" s="611">
        <v>6.9</v>
      </c>
      <c r="DA30" s="623"/>
      <c r="DB30" s="623"/>
      <c r="DC30" s="624"/>
      <c r="DD30" s="614">
        <v>219896</v>
      </c>
      <c r="DE30" s="609"/>
      <c r="DF30" s="609"/>
      <c r="DG30" s="609"/>
      <c r="DH30" s="609"/>
      <c r="DI30" s="609"/>
      <c r="DJ30" s="609"/>
      <c r="DK30" s="610"/>
      <c r="DL30" s="614">
        <v>219896</v>
      </c>
      <c r="DM30" s="609"/>
      <c r="DN30" s="609"/>
      <c r="DO30" s="609"/>
      <c r="DP30" s="609"/>
      <c r="DQ30" s="609"/>
      <c r="DR30" s="609"/>
      <c r="DS30" s="609"/>
      <c r="DT30" s="609"/>
      <c r="DU30" s="609"/>
      <c r="DV30" s="610"/>
      <c r="DW30" s="611">
        <v>13.5</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99.8</v>
      </c>
      <c r="BH31" s="671"/>
      <c r="BI31" s="671"/>
      <c r="BJ31" s="671"/>
      <c r="BK31" s="671"/>
      <c r="BL31" s="671"/>
      <c r="BM31" s="672">
        <v>99.5</v>
      </c>
      <c r="BN31" s="671"/>
      <c r="BO31" s="671"/>
      <c r="BP31" s="671"/>
      <c r="BQ31" s="673"/>
      <c r="BR31" s="670">
        <v>99.9</v>
      </c>
      <c r="BS31" s="671"/>
      <c r="BT31" s="671"/>
      <c r="BU31" s="671"/>
      <c r="BV31" s="671"/>
      <c r="BW31" s="671"/>
      <c r="BX31" s="672">
        <v>99.4</v>
      </c>
      <c r="BY31" s="671"/>
      <c r="BZ31" s="671"/>
      <c r="CA31" s="671"/>
      <c r="CB31" s="673"/>
      <c r="CD31" s="629"/>
      <c r="CE31" s="630"/>
      <c r="CF31" s="605" t="s">
        <v>301</v>
      </c>
      <c r="CG31" s="606"/>
      <c r="CH31" s="606"/>
      <c r="CI31" s="606"/>
      <c r="CJ31" s="606"/>
      <c r="CK31" s="606"/>
      <c r="CL31" s="606"/>
      <c r="CM31" s="606"/>
      <c r="CN31" s="606"/>
      <c r="CO31" s="606"/>
      <c r="CP31" s="606"/>
      <c r="CQ31" s="607"/>
      <c r="CR31" s="608">
        <v>4226</v>
      </c>
      <c r="CS31" s="621"/>
      <c r="CT31" s="621"/>
      <c r="CU31" s="621"/>
      <c r="CV31" s="621"/>
      <c r="CW31" s="621"/>
      <c r="CX31" s="621"/>
      <c r="CY31" s="622"/>
      <c r="CZ31" s="611">
        <v>0.1</v>
      </c>
      <c r="DA31" s="623"/>
      <c r="DB31" s="623"/>
      <c r="DC31" s="624"/>
      <c r="DD31" s="614">
        <v>4053</v>
      </c>
      <c r="DE31" s="621"/>
      <c r="DF31" s="621"/>
      <c r="DG31" s="621"/>
      <c r="DH31" s="621"/>
      <c r="DI31" s="621"/>
      <c r="DJ31" s="621"/>
      <c r="DK31" s="622"/>
      <c r="DL31" s="614">
        <v>4053</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91032</v>
      </c>
      <c r="S32" s="609"/>
      <c r="T32" s="609"/>
      <c r="U32" s="609"/>
      <c r="V32" s="609"/>
      <c r="W32" s="609"/>
      <c r="X32" s="609"/>
      <c r="Y32" s="610"/>
      <c r="Z32" s="646">
        <v>2.7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99.4</v>
      </c>
      <c r="BH32" s="621"/>
      <c r="BI32" s="621"/>
      <c r="BJ32" s="621"/>
      <c r="BK32" s="621"/>
      <c r="BL32" s="621"/>
      <c r="BM32" s="612">
        <v>98.2</v>
      </c>
      <c r="BN32" s="621"/>
      <c r="BO32" s="621"/>
      <c r="BP32" s="621"/>
      <c r="BQ32" s="644"/>
      <c r="BR32" s="674">
        <v>99.3</v>
      </c>
      <c r="BS32" s="621"/>
      <c r="BT32" s="621"/>
      <c r="BU32" s="621"/>
      <c r="BV32" s="621"/>
      <c r="BW32" s="621"/>
      <c r="BX32" s="612">
        <v>97</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27829</v>
      </c>
      <c r="S33" s="609"/>
      <c r="T33" s="609"/>
      <c r="U33" s="609"/>
      <c r="V33" s="609"/>
      <c r="W33" s="609"/>
      <c r="X33" s="609"/>
      <c r="Y33" s="610"/>
      <c r="Z33" s="646">
        <v>0.8</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99.6</v>
      </c>
      <c r="BH33" s="593"/>
      <c r="BI33" s="593"/>
      <c r="BJ33" s="593"/>
      <c r="BK33" s="593"/>
      <c r="BL33" s="593"/>
      <c r="BM33" s="639">
        <v>98.8</v>
      </c>
      <c r="BN33" s="593"/>
      <c r="BO33" s="593"/>
      <c r="BP33" s="593"/>
      <c r="BQ33" s="656"/>
      <c r="BR33" s="669">
        <v>99.8</v>
      </c>
      <c r="BS33" s="593"/>
      <c r="BT33" s="593"/>
      <c r="BU33" s="593"/>
      <c r="BV33" s="593"/>
      <c r="BW33" s="593"/>
      <c r="BX33" s="639">
        <v>98.9</v>
      </c>
      <c r="BY33" s="593"/>
      <c r="BZ33" s="593"/>
      <c r="CA33" s="593"/>
      <c r="CB33" s="656"/>
      <c r="CD33" s="605" t="s">
        <v>308</v>
      </c>
      <c r="CE33" s="606"/>
      <c r="CF33" s="606"/>
      <c r="CG33" s="606"/>
      <c r="CH33" s="606"/>
      <c r="CI33" s="606"/>
      <c r="CJ33" s="606"/>
      <c r="CK33" s="606"/>
      <c r="CL33" s="606"/>
      <c r="CM33" s="606"/>
      <c r="CN33" s="606"/>
      <c r="CO33" s="606"/>
      <c r="CP33" s="606"/>
      <c r="CQ33" s="607"/>
      <c r="CR33" s="608">
        <v>1401274</v>
      </c>
      <c r="CS33" s="621"/>
      <c r="CT33" s="621"/>
      <c r="CU33" s="621"/>
      <c r="CV33" s="621"/>
      <c r="CW33" s="621"/>
      <c r="CX33" s="621"/>
      <c r="CY33" s="622"/>
      <c r="CZ33" s="611">
        <v>43.2</v>
      </c>
      <c r="DA33" s="623"/>
      <c r="DB33" s="623"/>
      <c r="DC33" s="624"/>
      <c r="DD33" s="614">
        <v>1134499</v>
      </c>
      <c r="DE33" s="621"/>
      <c r="DF33" s="621"/>
      <c r="DG33" s="621"/>
      <c r="DH33" s="621"/>
      <c r="DI33" s="621"/>
      <c r="DJ33" s="621"/>
      <c r="DK33" s="622"/>
      <c r="DL33" s="614">
        <v>663274</v>
      </c>
      <c r="DM33" s="621"/>
      <c r="DN33" s="621"/>
      <c r="DO33" s="621"/>
      <c r="DP33" s="621"/>
      <c r="DQ33" s="621"/>
      <c r="DR33" s="621"/>
      <c r="DS33" s="621"/>
      <c r="DT33" s="621"/>
      <c r="DU33" s="621"/>
      <c r="DV33" s="622"/>
      <c r="DW33" s="611">
        <v>40.799999999999997</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7845</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601098</v>
      </c>
      <c r="CS34" s="609"/>
      <c r="CT34" s="609"/>
      <c r="CU34" s="609"/>
      <c r="CV34" s="609"/>
      <c r="CW34" s="609"/>
      <c r="CX34" s="609"/>
      <c r="CY34" s="610"/>
      <c r="CZ34" s="611">
        <v>18.5</v>
      </c>
      <c r="DA34" s="623"/>
      <c r="DB34" s="623"/>
      <c r="DC34" s="624"/>
      <c r="DD34" s="614">
        <v>476396</v>
      </c>
      <c r="DE34" s="609"/>
      <c r="DF34" s="609"/>
      <c r="DG34" s="609"/>
      <c r="DH34" s="609"/>
      <c r="DI34" s="609"/>
      <c r="DJ34" s="609"/>
      <c r="DK34" s="610"/>
      <c r="DL34" s="614">
        <v>352821</v>
      </c>
      <c r="DM34" s="609"/>
      <c r="DN34" s="609"/>
      <c r="DO34" s="609"/>
      <c r="DP34" s="609"/>
      <c r="DQ34" s="609"/>
      <c r="DR34" s="609"/>
      <c r="DS34" s="609"/>
      <c r="DT34" s="609"/>
      <c r="DU34" s="609"/>
      <c r="DV34" s="610"/>
      <c r="DW34" s="611">
        <v>21.7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241546</v>
      </c>
      <c r="S35" s="609"/>
      <c r="T35" s="609"/>
      <c r="U35" s="609"/>
      <c r="V35" s="609"/>
      <c r="W35" s="609"/>
      <c r="X35" s="609"/>
      <c r="Y35" s="610"/>
      <c r="Z35" s="646">
        <v>7.2</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32103</v>
      </c>
      <c r="CS35" s="621"/>
      <c r="CT35" s="621"/>
      <c r="CU35" s="621"/>
      <c r="CV35" s="621"/>
      <c r="CW35" s="621"/>
      <c r="CX35" s="621"/>
      <c r="CY35" s="622"/>
      <c r="CZ35" s="611">
        <v>1</v>
      </c>
      <c r="DA35" s="623"/>
      <c r="DB35" s="623"/>
      <c r="DC35" s="624"/>
      <c r="DD35" s="614">
        <v>29378</v>
      </c>
      <c r="DE35" s="621"/>
      <c r="DF35" s="621"/>
      <c r="DG35" s="621"/>
      <c r="DH35" s="621"/>
      <c r="DI35" s="621"/>
      <c r="DJ35" s="621"/>
      <c r="DK35" s="622"/>
      <c r="DL35" s="614">
        <v>29378</v>
      </c>
      <c r="DM35" s="621"/>
      <c r="DN35" s="621"/>
      <c r="DO35" s="621"/>
      <c r="DP35" s="621"/>
      <c r="DQ35" s="621"/>
      <c r="DR35" s="621"/>
      <c r="DS35" s="621"/>
      <c r="DT35" s="621"/>
      <c r="DU35" s="621"/>
      <c r="DV35" s="622"/>
      <c r="DW35" s="611">
        <v>1.8</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65017</v>
      </c>
      <c r="S36" s="609"/>
      <c r="T36" s="609"/>
      <c r="U36" s="609"/>
      <c r="V36" s="609"/>
      <c r="W36" s="609"/>
      <c r="X36" s="609"/>
      <c r="Y36" s="610"/>
      <c r="Z36" s="646">
        <v>1.9</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245119</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1619</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313430</v>
      </c>
      <c r="CS36" s="609"/>
      <c r="CT36" s="609"/>
      <c r="CU36" s="609"/>
      <c r="CV36" s="609"/>
      <c r="CW36" s="609"/>
      <c r="CX36" s="609"/>
      <c r="CY36" s="610"/>
      <c r="CZ36" s="611">
        <v>9.6999999999999993</v>
      </c>
      <c r="DA36" s="623"/>
      <c r="DB36" s="623"/>
      <c r="DC36" s="624"/>
      <c r="DD36" s="614">
        <v>230584</v>
      </c>
      <c r="DE36" s="609"/>
      <c r="DF36" s="609"/>
      <c r="DG36" s="609"/>
      <c r="DH36" s="609"/>
      <c r="DI36" s="609"/>
      <c r="DJ36" s="609"/>
      <c r="DK36" s="610"/>
      <c r="DL36" s="614">
        <v>146462</v>
      </c>
      <c r="DM36" s="609"/>
      <c r="DN36" s="609"/>
      <c r="DO36" s="609"/>
      <c r="DP36" s="609"/>
      <c r="DQ36" s="609"/>
      <c r="DR36" s="609"/>
      <c r="DS36" s="609"/>
      <c r="DT36" s="609"/>
      <c r="DU36" s="609"/>
      <c r="DV36" s="610"/>
      <c r="DW36" s="611">
        <v>9</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86345</v>
      </c>
      <c r="S37" s="609"/>
      <c r="T37" s="609"/>
      <c r="U37" s="609"/>
      <c r="V37" s="609"/>
      <c r="W37" s="609"/>
      <c r="X37" s="609"/>
      <c r="Y37" s="610"/>
      <c r="Z37" s="646">
        <v>2.6</v>
      </c>
      <c r="AA37" s="646"/>
      <c r="AB37" s="646"/>
      <c r="AC37" s="646"/>
      <c r="AD37" s="647">
        <v>10209</v>
      </c>
      <c r="AE37" s="647"/>
      <c r="AF37" s="647"/>
      <c r="AG37" s="647"/>
      <c r="AH37" s="647"/>
      <c r="AI37" s="647"/>
      <c r="AJ37" s="647"/>
      <c r="AK37" s="647"/>
      <c r="AL37" s="611">
        <v>0.6</v>
      </c>
      <c r="AM37" s="612"/>
      <c r="AN37" s="612"/>
      <c r="AO37" s="648"/>
      <c r="AQ37" s="641" t="s">
        <v>320</v>
      </c>
      <c r="AR37" s="642"/>
      <c r="AS37" s="642"/>
      <c r="AT37" s="642"/>
      <c r="AU37" s="642"/>
      <c r="AV37" s="642"/>
      <c r="AW37" s="642"/>
      <c r="AX37" s="642"/>
      <c r="AY37" s="643"/>
      <c r="AZ37" s="608">
        <v>71000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14380</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82348</v>
      </c>
      <c r="CS37" s="621"/>
      <c r="CT37" s="621"/>
      <c r="CU37" s="621"/>
      <c r="CV37" s="621"/>
      <c r="CW37" s="621"/>
      <c r="CX37" s="621"/>
      <c r="CY37" s="622"/>
      <c r="CZ37" s="611">
        <v>2.5</v>
      </c>
      <c r="DA37" s="623"/>
      <c r="DB37" s="623"/>
      <c r="DC37" s="624"/>
      <c r="DD37" s="614">
        <v>82065</v>
      </c>
      <c r="DE37" s="621"/>
      <c r="DF37" s="621"/>
      <c r="DG37" s="621"/>
      <c r="DH37" s="621"/>
      <c r="DI37" s="621"/>
      <c r="DJ37" s="621"/>
      <c r="DK37" s="622"/>
      <c r="DL37" s="614">
        <v>82065</v>
      </c>
      <c r="DM37" s="621"/>
      <c r="DN37" s="621"/>
      <c r="DO37" s="621"/>
      <c r="DP37" s="621"/>
      <c r="DQ37" s="621"/>
      <c r="DR37" s="621"/>
      <c r="DS37" s="621"/>
      <c r="DT37" s="621"/>
      <c r="DU37" s="621"/>
      <c r="DV37" s="622"/>
      <c r="DW37" s="611">
        <v>5</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641227</v>
      </c>
      <c r="S38" s="609"/>
      <c r="T38" s="609"/>
      <c r="U38" s="609"/>
      <c r="V38" s="609"/>
      <c r="W38" s="609"/>
      <c r="X38" s="609"/>
      <c r="Y38" s="610"/>
      <c r="Z38" s="646">
        <v>19.2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35000</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200</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245119</v>
      </c>
      <c r="CS38" s="609"/>
      <c r="CT38" s="609"/>
      <c r="CU38" s="609"/>
      <c r="CV38" s="609"/>
      <c r="CW38" s="609"/>
      <c r="CX38" s="609"/>
      <c r="CY38" s="610"/>
      <c r="CZ38" s="611">
        <v>7.6</v>
      </c>
      <c r="DA38" s="623"/>
      <c r="DB38" s="623"/>
      <c r="DC38" s="624"/>
      <c r="DD38" s="614">
        <v>225596</v>
      </c>
      <c r="DE38" s="609"/>
      <c r="DF38" s="609"/>
      <c r="DG38" s="609"/>
      <c r="DH38" s="609"/>
      <c r="DI38" s="609"/>
      <c r="DJ38" s="609"/>
      <c r="DK38" s="610"/>
      <c r="DL38" s="614">
        <v>134613</v>
      </c>
      <c r="DM38" s="609"/>
      <c r="DN38" s="609"/>
      <c r="DO38" s="609"/>
      <c r="DP38" s="609"/>
      <c r="DQ38" s="609"/>
      <c r="DR38" s="609"/>
      <c r="DS38" s="609"/>
      <c r="DT38" s="609"/>
      <c r="DU38" s="609"/>
      <c r="DV38" s="610"/>
      <c r="DW38" s="611">
        <v>8.3000000000000007</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301</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179524</v>
      </c>
      <c r="CS39" s="621"/>
      <c r="CT39" s="621"/>
      <c r="CU39" s="621"/>
      <c r="CV39" s="621"/>
      <c r="CW39" s="621"/>
      <c r="CX39" s="621"/>
      <c r="CY39" s="622"/>
      <c r="CZ39" s="611">
        <v>5.5</v>
      </c>
      <c r="DA39" s="623"/>
      <c r="DB39" s="623"/>
      <c r="DC39" s="624"/>
      <c r="DD39" s="614">
        <v>172545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7927</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76</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30000</v>
      </c>
      <c r="CS40" s="609"/>
      <c r="CT40" s="609"/>
      <c r="CU40" s="609"/>
      <c r="CV40" s="609"/>
      <c r="CW40" s="609"/>
      <c r="CX40" s="609"/>
      <c r="CY40" s="610"/>
      <c r="CZ40" s="611">
        <v>0.9</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3342485</v>
      </c>
      <c r="S41" s="633"/>
      <c r="T41" s="633"/>
      <c r="U41" s="633"/>
      <c r="V41" s="633"/>
      <c r="W41" s="633"/>
      <c r="X41" s="633"/>
      <c r="Y41" s="636"/>
      <c r="Z41" s="637">
        <v>100</v>
      </c>
      <c r="AA41" s="637"/>
      <c r="AB41" s="637"/>
      <c r="AC41" s="637"/>
      <c r="AD41" s="638">
        <v>1617622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48012</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91107</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478</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1037233</v>
      </c>
      <c r="CS42" s="621"/>
      <c r="CT42" s="621"/>
      <c r="CU42" s="621"/>
      <c r="CV42" s="621"/>
      <c r="CW42" s="621"/>
      <c r="CX42" s="621"/>
      <c r="CY42" s="622"/>
      <c r="CZ42" s="611">
        <v>32</v>
      </c>
      <c r="DA42" s="623"/>
      <c r="DB42" s="623"/>
      <c r="DC42" s="624"/>
      <c r="DD42" s="614">
        <v>142920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27261</v>
      </c>
      <c r="CS43" s="621"/>
      <c r="CT43" s="621"/>
      <c r="CU43" s="621"/>
      <c r="CV43" s="621"/>
      <c r="CW43" s="621"/>
      <c r="CX43" s="621"/>
      <c r="CY43" s="622"/>
      <c r="CZ43" s="611">
        <v>0.8</v>
      </c>
      <c r="DA43" s="623"/>
      <c r="DB43" s="623"/>
      <c r="DC43" s="624"/>
      <c r="DD43" s="614">
        <v>22524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1031995</v>
      </c>
      <c r="CS44" s="609"/>
      <c r="CT44" s="609"/>
      <c r="CU44" s="609"/>
      <c r="CV44" s="609"/>
      <c r="CW44" s="609"/>
      <c r="CX44" s="609"/>
      <c r="CY44" s="610"/>
      <c r="CZ44" s="611">
        <v>31.8</v>
      </c>
      <c r="DA44" s="612"/>
      <c r="DB44" s="612"/>
      <c r="DC44" s="613"/>
      <c r="DD44" s="614">
        <v>137682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766503</v>
      </c>
      <c r="CS45" s="621"/>
      <c r="CT45" s="621"/>
      <c r="CU45" s="621"/>
      <c r="CV45" s="621"/>
      <c r="CW45" s="621"/>
      <c r="CX45" s="621"/>
      <c r="CY45" s="622"/>
      <c r="CZ45" s="611">
        <v>23.6</v>
      </c>
      <c r="DA45" s="623"/>
      <c r="DB45" s="623"/>
      <c r="DC45" s="624"/>
      <c r="DD45" s="614">
        <v>37967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226526</v>
      </c>
      <c r="CS46" s="609"/>
      <c r="CT46" s="609"/>
      <c r="CU46" s="609"/>
      <c r="CV46" s="609"/>
      <c r="CW46" s="609"/>
      <c r="CX46" s="609"/>
      <c r="CY46" s="610"/>
      <c r="CZ46" s="611">
        <v>7</v>
      </c>
      <c r="DA46" s="612"/>
      <c r="DB46" s="612"/>
      <c r="DC46" s="613"/>
      <c r="DD46" s="614">
        <v>99149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5238</v>
      </c>
      <c r="CS47" s="621"/>
      <c r="CT47" s="621"/>
      <c r="CU47" s="621"/>
      <c r="CV47" s="621"/>
      <c r="CW47" s="621"/>
      <c r="CX47" s="621"/>
      <c r="CY47" s="622"/>
      <c r="CZ47" s="611">
        <v>0.2</v>
      </c>
      <c r="DA47" s="623"/>
      <c r="DB47" s="623"/>
      <c r="DC47" s="624"/>
      <c r="DD47" s="614">
        <v>5238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3244884</v>
      </c>
      <c r="CS49" s="593"/>
      <c r="CT49" s="593"/>
      <c r="CU49" s="593"/>
      <c r="CV49" s="593"/>
      <c r="CW49" s="593"/>
      <c r="CX49" s="593"/>
      <c r="CY49" s="594"/>
      <c r="CZ49" s="595">
        <v>100</v>
      </c>
      <c r="DA49" s="596"/>
      <c r="DB49" s="596"/>
      <c r="DC49" s="597"/>
      <c r="DD49" s="598">
        <v>2037717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bSB0An9hxz+eExGrrgKa2tJr+Cc5gNtqP9CHwAFV0I++Rk7lE/ldPfqOOj1/YD+lRDxkRVzgz0HxG2x1hqseA==" saltValue="CvjFhxGIPZImLaDCSBax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3306</v>
      </c>
      <c r="R7" s="1090"/>
      <c r="S7" s="1090"/>
      <c r="T7" s="1090"/>
      <c r="U7" s="1090"/>
      <c r="V7" s="1090">
        <v>3210</v>
      </c>
      <c r="W7" s="1090"/>
      <c r="X7" s="1090"/>
      <c r="Y7" s="1090"/>
      <c r="Z7" s="1090"/>
      <c r="AA7" s="1090">
        <v>96</v>
      </c>
      <c r="AB7" s="1090"/>
      <c r="AC7" s="1090"/>
      <c r="AD7" s="1090"/>
      <c r="AE7" s="1091"/>
      <c r="AF7" s="1092">
        <v>87</v>
      </c>
      <c r="AG7" s="1093"/>
      <c r="AH7" s="1093"/>
      <c r="AI7" s="1093"/>
      <c r="AJ7" s="1094"/>
      <c r="AK7" s="1095">
        <v>229</v>
      </c>
      <c r="AL7" s="1096"/>
      <c r="AM7" s="1096"/>
      <c r="AN7" s="1096"/>
      <c r="AO7" s="1096"/>
      <c r="AP7" s="1096">
        <v>2330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565</v>
      </c>
      <c r="BT7" s="1087"/>
      <c r="BU7" s="1087"/>
      <c r="BV7" s="1087"/>
      <c r="BW7" s="1087"/>
      <c r="BX7" s="1087"/>
      <c r="BY7" s="1087"/>
      <c r="BZ7" s="1087"/>
      <c r="CA7" s="1087"/>
      <c r="CB7" s="1087"/>
      <c r="CC7" s="1087"/>
      <c r="CD7" s="1087"/>
      <c r="CE7" s="1087"/>
      <c r="CF7" s="1087"/>
      <c r="CG7" s="1099"/>
      <c r="CH7" s="1083">
        <v>1</v>
      </c>
      <c r="CI7" s="1084"/>
      <c r="CJ7" s="1084"/>
      <c r="CK7" s="1084"/>
      <c r="CL7" s="1085"/>
      <c r="CM7" s="1083">
        <v>14</v>
      </c>
      <c r="CN7" s="1084"/>
      <c r="CO7" s="1084"/>
      <c r="CP7" s="1084"/>
      <c r="CQ7" s="1085"/>
      <c r="CR7" s="1083">
        <v>40</v>
      </c>
      <c r="CS7" s="1084"/>
      <c r="CT7" s="1084"/>
      <c r="CU7" s="1084"/>
      <c r="CV7" s="1085"/>
      <c r="CW7" s="1083">
        <v>0</v>
      </c>
      <c r="CX7" s="1084"/>
      <c r="CY7" s="1084"/>
      <c r="CZ7" s="1084"/>
      <c r="DA7" s="1085"/>
      <c r="DB7" s="1083" t="s">
        <v>559</v>
      </c>
      <c r="DC7" s="1084"/>
      <c r="DD7" s="1084"/>
      <c r="DE7" s="1084"/>
      <c r="DF7" s="1085"/>
      <c r="DG7" s="1083" t="s">
        <v>559</v>
      </c>
      <c r="DH7" s="1084"/>
      <c r="DI7" s="1084"/>
      <c r="DJ7" s="1084"/>
      <c r="DK7" s="1085"/>
      <c r="DL7" s="1083" t="s">
        <v>559</v>
      </c>
      <c r="DM7" s="1084"/>
      <c r="DN7" s="1084"/>
      <c r="DO7" s="1084"/>
      <c r="DP7" s="1085"/>
      <c r="DQ7" s="1083" t="s">
        <v>559</v>
      </c>
      <c r="DR7" s="1084"/>
      <c r="DS7" s="1084"/>
      <c r="DT7" s="1084"/>
      <c r="DU7" s="1085"/>
      <c r="DV7" s="1086"/>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50</v>
      </c>
      <c r="R8" s="1026"/>
      <c r="S8" s="1026"/>
      <c r="T8" s="1026"/>
      <c r="U8" s="1026"/>
      <c r="V8" s="1026">
        <v>50</v>
      </c>
      <c r="W8" s="1026"/>
      <c r="X8" s="1026"/>
      <c r="Y8" s="1026"/>
      <c r="Z8" s="1026"/>
      <c r="AA8" s="1026">
        <v>0</v>
      </c>
      <c r="AB8" s="1026"/>
      <c r="AC8" s="1026"/>
      <c r="AD8" s="1026"/>
      <c r="AE8" s="1027"/>
      <c r="AF8" s="1022">
        <v>0</v>
      </c>
      <c r="AG8" s="1023"/>
      <c r="AH8" s="1023"/>
      <c r="AI8" s="1023"/>
      <c r="AJ8" s="1024"/>
      <c r="AK8" s="1067">
        <v>42</v>
      </c>
      <c r="AL8" s="1068"/>
      <c r="AM8" s="1068"/>
      <c r="AN8" s="1068"/>
      <c r="AO8" s="1068"/>
      <c r="AP8" s="1068" t="s">
        <v>557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566</v>
      </c>
      <c r="BT8" s="980"/>
      <c r="BU8" s="980"/>
      <c r="BV8" s="980"/>
      <c r="BW8" s="980"/>
      <c r="BX8" s="980"/>
      <c r="BY8" s="980"/>
      <c r="BZ8" s="980"/>
      <c r="CA8" s="980"/>
      <c r="CB8" s="980"/>
      <c r="CC8" s="980"/>
      <c r="CD8" s="980"/>
      <c r="CE8" s="980"/>
      <c r="CF8" s="980"/>
      <c r="CG8" s="1001"/>
      <c r="CH8" s="976">
        <v>1</v>
      </c>
      <c r="CI8" s="977"/>
      <c r="CJ8" s="977"/>
      <c r="CK8" s="977"/>
      <c r="CL8" s="978"/>
      <c r="CM8" s="976">
        <v>5</v>
      </c>
      <c r="CN8" s="977"/>
      <c r="CO8" s="977"/>
      <c r="CP8" s="977"/>
      <c r="CQ8" s="978"/>
      <c r="CR8" s="976">
        <v>6</v>
      </c>
      <c r="CS8" s="977"/>
      <c r="CT8" s="977"/>
      <c r="CU8" s="977"/>
      <c r="CV8" s="978"/>
      <c r="CW8" s="976">
        <v>3</v>
      </c>
      <c r="CX8" s="977"/>
      <c r="CY8" s="977"/>
      <c r="CZ8" s="977"/>
      <c r="DA8" s="978"/>
      <c r="DB8" s="976" t="s">
        <v>559</v>
      </c>
      <c r="DC8" s="977"/>
      <c r="DD8" s="977"/>
      <c r="DE8" s="977"/>
      <c r="DF8" s="978"/>
      <c r="DG8" s="976" t="s">
        <v>559</v>
      </c>
      <c r="DH8" s="977"/>
      <c r="DI8" s="977"/>
      <c r="DJ8" s="977"/>
      <c r="DK8" s="978"/>
      <c r="DL8" s="976" t="s">
        <v>559</v>
      </c>
      <c r="DM8" s="977"/>
      <c r="DN8" s="977"/>
      <c r="DO8" s="977"/>
      <c r="DP8" s="978"/>
      <c r="DQ8" s="976" t="s">
        <v>559</v>
      </c>
      <c r="DR8" s="977"/>
      <c r="DS8" s="977"/>
      <c r="DT8" s="977"/>
      <c r="DU8" s="978"/>
      <c r="DV8" s="979"/>
      <c r="DW8" s="980"/>
      <c r="DX8" s="980"/>
      <c r="DY8" s="980"/>
      <c r="DZ8" s="981"/>
      <c r="EA8" s="229"/>
    </row>
    <row r="9" spans="1:131" s="230" customFormat="1" ht="26.25" customHeight="1" x14ac:dyDescent="0.15">
      <c r="A9" s="233">
        <v>3</v>
      </c>
      <c r="B9" s="1017" t="s">
        <v>377</v>
      </c>
      <c r="C9" s="1018"/>
      <c r="D9" s="1018"/>
      <c r="E9" s="1018"/>
      <c r="F9" s="1018"/>
      <c r="G9" s="1018"/>
      <c r="H9" s="1018"/>
      <c r="I9" s="1018"/>
      <c r="J9" s="1018"/>
      <c r="K9" s="1018"/>
      <c r="L9" s="1018"/>
      <c r="M9" s="1018"/>
      <c r="N9" s="1018"/>
      <c r="O9" s="1018"/>
      <c r="P9" s="1019"/>
      <c r="Q9" s="1025">
        <v>15</v>
      </c>
      <c r="R9" s="1026"/>
      <c r="S9" s="1026"/>
      <c r="T9" s="1026"/>
      <c r="U9" s="1026"/>
      <c r="V9" s="1026">
        <v>14</v>
      </c>
      <c r="W9" s="1026"/>
      <c r="X9" s="1026"/>
      <c r="Y9" s="1026"/>
      <c r="Z9" s="1026"/>
      <c r="AA9" s="1026">
        <v>0</v>
      </c>
      <c r="AB9" s="1026"/>
      <c r="AC9" s="1026"/>
      <c r="AD9" s="1026"/>
      <c r="AE9" s="1027"/>
      <c r="AF9" s="1022">
        <v>0</v>
      </c>
      <c r="AG9" s="1023"/>
      <c r="AH9" s="1023"/>
      <c r="AI9" s="1023"/>
      <c r="AJ9" s="1024"/>
      <c r="AK9" s="1067">
        <v>4</v>
      </c>
      <c r="AL9" s="1068"/>
      <c r="AM9" s="1068"/>
      <c r="AN9" s="1068"/>
      <c r="AO9" s="1068"/>
      <c r="AP9" s="1068" t="s">
        <v>557</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t="s">
        <v>378</v>
      </c>
      <c r="C10" s="1018"/>
      <c r="D10" s="1018"/>
      <c r="E10" s="1018"/>
      <c r="F10" s="1018"/>
      <c r="G10" s="1018"/>
      <c r="H10" s="1018"/>
      <c r="I10" s="1018"/>
      <c r="J10" s="1018"/>
      <c r="K10" s="1018"/>
      <c r="L10" s="1018"/>
      <c r="M10" s="1018"/>
      <c r="N10" s="1018"/>
      <c r="O10" s="1018"/>
      <c r="P10" s="1019"/>
      <c r="Q10" s="1025">
        <v>19</v>
      </c>
      <c r="R10" s="1026"/>
      <c r="S10" s="1026"/>
      <c r="T10" s="1026"/>
      <c r="U10" s="1026"/>
      <c r="V10" s="1026">
        <v>18</v>
      </c>
      <c r="W10" s="1026"/>
      <c r="X10" s="1026"/>
      <c r="Y10" s="1026"/>
      <c r="Z10" s="1026"/>
      <c r="AA10" s="1026">
        <v>1</v>
      </c>
      <c r="AB10" s="1026"/>
      <c r="AC10" s="1026"/>
      <c r="AD10" s="1026"/>
      <c r="AE10" s="1027"/>
      <c r="AF10" s="1022">
        <v>1</v>
      </c>
      <c r="AG10" s="1023"/>
      <c r="AH10" s="1023"/>
      <c r="AI10" s="1023"/>
      <c r="AJ10" s="1024"/>
      <c r="AK10" s="1067">
        <v>13</v>
      </c>
      <c r="AL10" s="1068"/>
      <c r="AM10" s="1068"/>
      <c r="AN10" s="1068"/>
      <c r="AO10" s="1068"/>
      <c r="AP10" s="1068" t="s">
        <v>557</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380</v>
      </c>
      <c r="B23" s="924" t="s">
        <v>381</v>
      </c>
      <c r="C23" s="925"/>
      <c r="D23" s="925"/>
      <c r="E23" s="925"/>
      <c r="F23" s="925"/>
      <c r="G23" s="925"/>
      <c r="H23" s="925"/>
      <c r="I23" s="925"/>
      <c r="J23" s="925"/>
      <c r="K23" s="925"/>
      <c r="L23" s="925"/>
      <c r="M23" s="925"/>
      <c r="N23" s="925"/>
      <c r="O23" s="925"/>
      <c r="P23" s="935"/>
      <c r="Q23" s="1054">
        <v>3342</v>
      </c>
      <c r="R23" s="1048"/>
      <c r="S23" s="1048"/>
      <c r="T23" s="1048"/>
      <c r="U23" s="1048"/>
      <c r="V23" s="1048">
        <v>3245</v>
      </c>
      <c r="W23" s="1048"/>
      <c r="X23" s="1048"/>
      <c r="Y23" s="1048"/>
      <c r="Z23" s="1048"/>
      <c r="AA23" s="1048">
        <v>98</v>
      </c>
      <c r="AB23" s="1048"/>
      <c r="AC23" s="1048"/>
      <c r="AD23" s="1048"/>
      <c r="AE23" s="1055"/>
      <c r="AF23" s="1056">
        <v>88</v>
      </c>
      <c r="AG23" s="1048"/>
      <c r="AH23" s="1048"/>
      <c r="AI23" s="1048"/>
      <c r="AJ23" s="1057"/>
      <c r="AK23" s="1058"/>
      <c r="AL23" s="1059"/>
      <c r="AM23" s="1059"/>
      <c r="AN23" s="1059"/>
      <c r="AO23" s="1059"/>
      <c r="AP23" s="1048">
        <v>2330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384</v>
      </c>
      <c r="R26" s="989"/>
      <c r="S26" s="989"/>
      <c r="T26" s="989"/>
      <c r="U26" s="990"/>
      <c r="V26" s="988" t="s">
        <v>385</v>
      </c>
      <c r="W26" s="989"/>
      <c r="X26" s="989"/>
      <c r="Y26" s="989"/>
      <c r="Z26" s="990"/>
      <c r="AA26" s="988" t="s">
        <v>386</v>
      </c>
      <c r="AB26" s="989"/>
      <c r="AC26" s="989"/>
      <c r="AD26" s="989"/>
      <c r="AE26" s="989"/>
      <c r="AF26" s="1042" t="s">
        <v>387</v>
      </c>
      <c r="AG26" s="995"/>
      <c r="AH26" s="995"/>
      <c r="AI26" s="995"/>
      <c r="AJ26" s="1043"/>
      <c r="AK26" s="989" t="s">
        <v>388</v>
      </c>
      <c r="AL26" s="989"/>
      <c r="AM26" s="989"/>
      <c r="AN26" s="989"/>
      <c r="AO26" s="990"/>
      <c r="AP26" s="988" t="s">
        <v>389</v>
      </c>
      <c r="AQ26" s="989"/>
      <c r="AR26" s="989"/>
      <c r="AS26" s="989"/>
      <c r="AT26" s="990"/>
      <c r="AU26" s="988" t="s">
        <v>390</v>
      </c>
      <c r="AV26" s="989"/>
      <c r="AW26" s="989"/>
      <c r="AX26" s="989"/>
      <c r="AY26" s="990"/>
      <c r="AZ26" s="988" t="s">
        <v>391</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392</v>
      </c>
      <c r="C28" s="1035"/>
      <c r="D28" s="1035"/>
      <c r="E28" s="1035"/>
      <c r="F28" s="1035"/>
      <c r="G28" s="1035"/>
      <c r="H28" s="1035"/>
      <c r="I28" s="1035"/>
      <c r="J28" s="1035"/>
      <c r="K28" s="1035"/>
      <c r="L28" s="1035"/>
      <c r="M28" s="1035"/>
      <c r="N28" s="1035"/>
      <c r="O28" s="1035"/>
      <c r="P28" s="1036"/>
      <c r="Q28" s="1037">
        <v>310</v>
      </c>
      <c r="R28" s="1038"/>
      <c r="S28" s="1038"/>
      <c r="T28" s="1038"/>
      <c r="U28" s="1038"/>
      <c r="V28" s="1038">
        <v>306</v>
      </c>
      <c r="W28" s="1038"/>
      <c r="X28" s="1038"/>
      <c r="Y28" s="1038"/>
      <c r="Z28" s="1038"/>
      <c r="AA28" s="1038">
        <v>3</v>
      </c>
      <c r="AB28" s="1038"/>
      <c r="AC28" s="1038"/>
      <c r="AD28" s="1038"/>
      <c r="AE28" s="1039"/>
      <c r="AF28" s="1040">
        <v>3</v>
      </c>
      <c r="AG28" s="1038"/>
      <c r="AH28" s="1038"/>
      <c r="AI28" s="1038"/>
      <c r="AJ28" s="1041"/>
      <c r="AK28" s="1029">
        <v>48</v>
      </c>
      <c r="AL28" s="1030"/>
      <c r="AM28" s="1030"/>
      <c r="AN28" s="1030"/>
      <c r="AO28" s="1030"/>
      <c r="AP28" s="1030" t="s">
        <v>557</v>
      </c>
      <c r="AQ28" s="1030"/>
      <c r="AR28" s="1030"/>
      <c r="AS28" s="1030"/>
      <c r="AT28" s="1030"/>
      <c r="AU28" s="1030" t="s">
        <v>557</v>
      </c>
      <c r="AV28" s="1030"/>
      <c r="AW28" s="1030"/>
      <c r="AX28" s="1030"/>
      <c r="AY28" s="1030"/>
      <c r="AZ28" s="1031" t="s">
        <v>557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393</v>
      </c>
      <c r="C29" s="1018"/>
      <c r="D29" s="1018"/>
      <c r="E29" s="1018"/>
      <c r="F29" s="1018"/>
      <c r="G29" s="1018"/>
      <c r="H29" s="1018"/>
      <c r="I29" s="1018"/>
      <c r="J29" s="1018"/>
      <c r="K29" s="1018"/>
      <c r="L29" s="1018"/>
      <c r="M29" s="1018"/>
      <c r="N29" s="1018"/>
      <c r="O29" s="1018"/>
      <c r="P29" s="1019"/>
      <c r="Q29" s="1025">
        <v>312</v>
      </c>
      <c r="R29" s="1026"/>
      <c r="S29" s="1026"/>
      <c r="T29" s="1026"/>
      <c r="U29" s="1026"/>
      <c r="V29" s="1026">
        <v>299</v>
      </c>
      <c r="W29" s="1026"/>
      <c r="X29" s="1026"/>
      <c r="Y29" s="1026"/>
      <c r="Z29" s="1026"/>
      <c r="AA29" s="1026">
        <v>13</v>
      </c>
      <c r="AB29" s="1026"/>
      <c r="AC29" s="1026"/>
      <c r="AD29" s="1026"/>
      <c r="AE29" s="1027"/>
      <c r="AF29" s="1022">
        <v>13</v>
      </c>
      <c r="AG29" s="1023"/>
      <c r="AH29" s="1023"/>
      <c r="AI29" s="1023"/>
      <c r="AJ29" s="1024"/>
      <c r="AK29" s="967">
        <v>60</v>
      </c>
      <c r="AL29" s="958"/>
      <c r="AM29" s="958"/>
      <c r="AN29" s="958"/>
      <c r="AO29" s="958"/>
      <c r="AP29" s="958" t="s">
        <v>557</v>
      </c>
      <c r="AQ29" s="958"/>
      <c r="AR29" s="958"/>
      <c r="AS29" s="958"/>
      <c r="AT29" s="958"/>
      <c r="AU29" s="958" t="s">
        <v>557</v>
      </c>
      <c r="AV29" s="958"/>
      <c r="AW29" s="958"/>
      <c r="AX29" s="958"/>
      <c r="AY29" s="958"/>
      <c r="AZ29" s="1028" t="s">
        <v>557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394</v>
      </c>
      <c r="C30" s="1018"/>
      <c r="D30" s="1018"/>
      <c r="E30" s="1018"/>
      <c r="F30" s="1018"/>
      <c r="G30" s="1018"/>
      <c r="H30" s="1018"/>
      <c r="I30" s="1018"/>
      <c r="J30" s="1018"/>
      <c r="K30" s="1018"/>
      <c r="L30" s="1018"/>
      <c r="M30" s="1018"/>
      <c r="N30" s="1018"/>
      <c r="O30" s="1018"/>
      <c r="P30" s="1019"/>
      <c r="Q30" s="1025">
        <v>22</v>
      </c>
      <c r="R30" s="1026"/>
      <c r="S30" s="1026"/>
      <c r="T30" s="1026"/>
      <c r="U30" s="1026"/>
      <c r="V30" s="1026">
        <v>21</v>
      </c>
      <c r="W30" s="1026"/>
      <c r="X30" s="1026"/>
      <c r="Y30" s="1026"/>
      <c r="Z30" s="1026"/>
      <c r="AA30" s="1026">
        <v>1</v>
      </c>
      <c r="AB30" s="1026"/>
      <c r="AC30" s="1026"/>
      <c r="AD30" s="1026"/>
      <c r="AE30" s="1027"/>
      <c r="AF30" s="1022">
        <v>1</v>
      </c>
      <c r="AG30" s="1023"/>
      <c r="AH30" s="1023"/>
      <c r="AI30" s="1023"/>
      <c r="AJ30" s="1024"/>
      <c r="AK30" s="967">
        <v>9</v>
      </c>
      <c r="AL30" s="958"/>
      <c r="AM30" s="958"/>
      <c r="AN30" s="958"/>
      <c r="AO30" s="958"/>
      <c r="AP30" s="958" t="s">
        <v>557</v>
      </c>
      <c r="AQ30" s="958"/>
      <c r="AR30" s="958"/>
      <c r="AS30" s="958"/>
      <c r="AT30" s="958"/>
      <c r="AU30" s="958" t="s">
        <v>557</v>
      </c>
      <c r="AV30" s="958"/>
      <c r="AW30" s="958"/>
      <c r="AX30" s="958"/>
      <c r="AY30" s="958"/>
      <c r="AZ30" s="1028" t="s">
        <v>557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395</v>
      </c>
      <c r="C31" s="1018"/>
      <c r="D31" s="1018"/>
      <c r="E31" s="1018"/>
      <c r="F31" s="1018"/>
      <c r="G31" s="1018"/>
      <c r="H31" s="1018"/>
      <c r="I31" s="1018"/>
      <c r="J31" s="1018"/>
      <c r="K31" s="1018"/>
      <c r="L31" s="1018"/>
      <c r="M31" s="1018"/>
      <c r="N31" s="1018"/>
      <c r="O31" s="1018"/>
      <c r="P31" s="1019"/>
      <c r="Q31" s="1025">
        <v>105</v>
      </c>
      <c r="R31" s="1026"/>
      <c r="S31" s="1026"/>
      <c r="T31" s="1026"/>
      <c r="U31" s="1026"/>
      <c r="V31" s="1026">
        <v>95</v>
      </c>
      <c r="W31" s="1026"/>
      <c r="X31" s="1026"/>
      <c r="Y31" s="1026"/>
      <c r="Z31" s="1026"/>
      <c r="AA31" s="1026">
        <v>9</v>
      </c>
      <c r="AB31" s="1026"/>
      <c r="AC31" s="1026"/>
      <c r="AD31" s="1026"/>
      <c r="AE31" s="1027"/>
      <c r="AF31" s="1022">
        <v>9</v>
      </c>
      <c r="AG31" s="1023"/>
      <c r="AH31" s="1023"/>
      <c r="AI31" s="1023"/>
      <c r="AJ31" s="1024"/>
      <c r="AK31" s="967">
        <v>35</v>
      </c>
      <c r="AL31" s="958"/>
      <c r="AM31" s="958"/>
      <c r="AN31" s="958"/>
      <c r="AO31" s="958"/>
      <c r="AP31" s="958">
        <v>288</v>
      </c>
      <c r="AQ31" s="958"/>
      <c r="AR31" s="958"/>
      <c r="AS31" s="958"/>
      <c r="AT31" s="958"/>
      <c r="AU31" s="958">
        <v>148</v>
      </c>
      <c r="AV31" s="958"/>
      <c r="AW31" s="958"/>
      <c r="AX31" s="958"/>
      <c r="AY31" s="958"/>
      <c r="AZ31" s="1028" t="s">
        <v>557</v>
      </c>
      <c r="BA31" s="1028"/>
      <c r="BB31" s="1028"/>
      <c r="BC31" s="1028"/>
      <c r="BD31" s="1028"/>
      <c r="BE31" s="959" t="s">
        <v>396</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397</v>
      </c>
      <c r="C32" s="1018"/>
      <c r="D32" s="1018"/>
      <c r="E32" s="1018"/>
      <c r="F32" s="1018"/>
      <c r="G32" s="1018"/>
      <c r="H32" s="1018"/>
      <c r="I32" s="1018"/>
      <c r="J32" s="1018"/>
      <c r="K32" s="1018"/>
      <c r="L32" s="1018"/>
      <c r="M32" s="1018"/>
      <c r="N32" s="1018"/>
      <c r="O32" s="1018"/>
      <c r="P32" s="1019"/>
      <c r="Q32" s="1025">
        <v>178</v>
      </c>
      <c r="R32" s="1026"/>
      <c r="S32" s="1026"/>
      <c r="T32" s="1026"/>
      <c r="U32" s="1026"/>
      <c r="V32" s="1026">
        <v>168</v>
      </c>
      <c r="W32" s="1026"/>
      <c r="X32" s="1026"/>
      <c r="Y32" s="1026"/>
      <c r="Z32" s="1026"/>
      <c r="AA32" s="1026">
        <v>10</v>
      </c>
      <c r="AB32" s="1026"/>
      <c r="AC32" s="1026"/>
      <c r="AD32" s="1026"/>
      <c r="AE32" s="1027"/>
      <c r="AF32" s="1022">
        <v>10</v>
      </c>
      <c r="AG32" s="1023"/>
      <c r="AH32" s="1023"/>
      <c r="AI32" s="1023"/>
      <c r="AJ32" s="1024"/>
      <c r="AK32" s="967">
        <v>71</v>
      </c>
      <c r="AL32" s="958"/>
      <c r="AM32" s="958"/>
      <c r="AN32" s="958"/>
      <c r="AO32" s="958"/>
      <c r="AP32" s="958">
        <v>189</v>
      </c>
      <c r="AQ32" s="958"/>
      <c r="AR32" s="958"/>
      <c r="AS32" s="958"/>
      <c r="AT32" s="958"/>
      <c r="AU32" s="958">
        <v>189</v>
      </c>
      <c r="AV32" s="958"/>
      <c r="AW32" s="958"/>
      <c r="AX32" s="958"/>
      <c r="AY32" s="958"/>
      <c r="AZ32" s="1028" t="s">
        <v>557</v>
      </c>
      <c r="BA32" s="1028"/>
      <c r="BB32" s="1028"/>
      <c r="BC32" s="1028"/>
      <c r="BD32" s="1028"/>
      <c r="BE32" s="959" t="s">
        <v>396</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380</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36</v>
      </c>
      <c r="AG63" s="946"/>
      <c r="AH63" s="946"/>
      <c r="AI63" s="946"/>
      <c r="AJ63" s="1009"/>
      <c r="AK63" s="1010"/>
      <c r="AL63" s="950"/>
      <c r="AM63" s="950"/>
      <c r="AN63" s="950"/>
      <c r="AO63" s="950"/>
      <c r="AP63" s="946">
        <v>477</v>
      </c>
      <c r="AQ63" s="946"/>
      <c r="AR63" s="946"/>
      <c r="AS63" s="946"/>
      <c r="AT63" s="946"/>
      <c r="AU63" s="946">
        <v>337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384</v>
      </c>
      <c r="R66" s="989"/>
      <c r="S66" s="989"/>
      <c r="T66" s="989"/>
      <c r="U66" s="990"/>
      <c r="V66" s="988" t="s">
        <v>385</v>
      </c>
      <c r="W66" s="989"/>
      <c r="X66" s="989"/>
      <c r="Y66" s="989"/>
      <c r="Z66" s="990"/>
      <c r="AA66" s="988" t="s">
        <v>386</v>
      </c>
      <c r="AB66" s="989"/>
      <c r="AC66" s="989"/>
      <c r="AD66" s="989"/>
      <c r="AE66" s="990"/>
      <c r="AF66" s="994" t="s">
        <v>387</v>
      </c>
      <c r="AG66" s="995"/>
      <c r="AH66" s="995"/>
      <c r="AI66" s="995"/>
      <c r="AJ66" s="996"/>
      <c r="AK66" s="988" t="s">
        <v>388</v>
      </c>
      <c r="AL66" s="983"/>
      <c r="AM66" s="983"/>
      <c r="AN66" s="983"/>
      <c r="AO66" s="984"/>
      <c r="AP66" s="988" t="s">
        <v>389</v>
      </c>
      <c r="AQ66" s="989"/>
      <c r="AR66" s="989"/>
      <c r="AS66" s="989"/>
      <c r="AT66" s="990"/>
      <c r="AU66" s="988" t="s">
        <v>402</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558</v>
      </c>
      <c r="C68" s="973"/>
      <c r="D68" s="973"/>
      <c r="E68" s="973"/>
      <c r="F68" s="973"/>
      <c r="G68" s="973"/>
      <c r="H68" s="973"/>
      <c r="I68" s="973"/>
      <c r="J68" s="973"/>
      <c r="K68" s="973"/>
      <c r="L68" s="973"/>
      <c r="M68" s="973"/>
      <c r="N68" s="973"/>
      <c r="O68" s="973"/>
      <c r="P68" s="974"/>
      <c r="Q68" s="975">
        <v>10136</v>
      </c>
      <c r="R68" s="969"/>
      <c r="S68" s="969"/>
      <c r="T68" s="969"/>
      <c r="U68" s="969"/>
      <c r="V68" s="969">
        <v>9277</v>
      </c>
      <c r="W68" s="969"/>
      <c r="X68" s="969"/>
      <c r="Y68" s="969"/>
      <c r="Z68" s="969"/>
      <c r="AA68" s="969">
        <v>859</v>
      </c>
      <c r="AB68" s="969"/>
      <c r="AC68" s="969"/>
      <c r="AD68" s="969"/>
      <c r="AE68" s="969"/>
      <c r="AF68" s="969">
        <v>859</v>
      </c>
      <c r="AG68" s="969"/>
      <c r="AH68" s="969"/>
      <c r="AI68" s="969"/>
      <c r="AJ68" s="969"/>
      <c r="AK68" s="969">
        <v>110</v>
      </c>
      <c r="AL68" s="969"/>
      <c r="AM68" s="969"/>
      <c r="AN68" s="969"/>
      <c r="AO68" s="969"/>
      <c r="AP68" s="969" t="s">
        <v>559</v>
      </c>
      <c r="AQ68" s="969"/>
      <c r="AR68" s="969"/>
      <c r="AS68" s="969"/>
      <c r="AT68" s="969"/>
      <c r="AU68" s="969" t="s">
        <v>559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560</v>
      </c>
      <c r="C69" s="962"/>
      <c r="D69" s="962"/>
      <c r="E69" s="962"/>
      <c r="F69" s="962"/>
      <c r="G69" s="962"/>
      <c r="H69" s="962"/>
      <c r="I69" s="962"/>
      <c r="J69" s="962"/>
      <c r="K69" s="962"/>
      <c r="L69" s="962"/>
      <c r="M69" s="962"/>
      <c r="N69" s="962"/>
      <c r="O69" s="962"/>
      <c r="P69" s="963"/>
      <c r="Q69" s="964">
        <v>879</v>
      </c>
      <c r="R69" s="958"/>
      <c r="S69" s="958"/>
      <c r="T69" s="958"/>
      <c r="U69" s="958"/>
      <c r="V69" s="958">
        <v>876</v>
      </c>
      <c r="W69" s="958"/>
      <c r="X69" s="958"/>
      <c r="Y69" s="958"/>
      <c r="Z69" s="958"/>
      <c r="AA69" s="958">
        <v>2</v>
      </c>
      <c r="AB69" s="958"/>
      <c r="AC69" s="958"/>
      <c r="AD69" s="958"/>
      <c r="AE69" s="958"/>
      <c r="AF69" s="958">
        <v>2</v>
      </c>
      <c r="AG69" s="958"/>
      <c r="AH69" s="958"/>
      <c r="AI69" s="958"/>
      <c r="AJ69" s="958"/>
      <c r="AK69" s="958">
        <v>3</v>
      </c>
      <c r="AL69" s="958"/>
      <c r="AM69" s="958"/>
      <c r="AN69" s="958"/>
      <c r="AO69" s="958"/>
      <c r="AP69" s="958" t="s">
        <v>559</v>
      </c>
      <c r="AQ69" s="958"/>
      <c r="AR69" s="958"/>
      <c r="AS69" s="958"/>
      <c r="AT69" s="958"/>
      <c r="AU69" s="958" t="s">
        <v>559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561</v>
      </c>
      <c r="C70" s="962"/>
      <c r="D70" s="962"/>
      <c r="E70" s="962"/>
      <c r="F70" s="962"/>
      <c r="G70" s="962"/>
      <c r="H70" s="962"/>
      <c r="I70" s="962"/>
      <c r="J70" s="962"/>
      <c r="K70" s="962"/>
      <c r="L70" s="962"/>
      <c r="M70" s="962"/>
      <c r="N70" s="962"/>
      <c r="O70" s="962"/>
      <c r="P70" s="963"/>
      <c r="Q70" s="964">
        <v>4875</v>
      </c>
      <c r="R70" s="958"/>
      <c r="S70" s="958"/>
      <c r="T70" s="958"/>
      <c r="U70" s="958"/>
      <c r="V70" s="958">
        <v>4699</v>
      </c>
      <c r="W70" s="958"/>
      <c r="X70" s="958"/>
      <c r="Y70" s="958"/>
      <c r="Z70" s="958"/>
      <c r="AA70" s="958">
        <v>176</v>
      </c>
      <c r="AB70" s="958"/>
      <c r="AC70" s="958"/>
      <c r="AD70" s="958"/>
      <c r="AE70" s="958"/>
      <c r="AF70" s="958">
        <v>121</v>
      </c>
      <c r="AG70" s="958"/>
      <c r="AH70" s="958"/>
      <c r="AI70" s="958"/>
      <c r="AJ70" s="958"/>
      <c r="AK70" s="958">
        <v>82</v>
      </c>
      <c r="AL70" s="958"/>
      <c r="AM70" s="958"/>
      <c r="AN70" s="958"/>
      <c r="AO70" s="958"/>
      <c r="AP70" s="958">
        <v>4009</v>
      </c>
      <c r="AQ70" s="958"/>
      <c r="AR70" s="958"/>
      <c r="AS70" s="958"/>
      <c r="AT70" s="958"/>
      <c r="AU70" s="958">
        <v>72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562</v>
      </c>
      <c r="C71" s="962"/>
      <c r="D71" s="962"/>
      <c r="E71" s="962"/>
      <c r="F71" s="962"/>
      <c r="G71" s="962"/>
      <c r="H71" s="962"/>
      <c r="I71" s="962"/>
      <c r="J71" s="962"/>
      <c r="K71" s="962"/>
      <c r="L71" s="962"/>
      <c r="M71" s="962"/>
      <c r="N71" s="962"/>
      <c r="O71" s="962"/>
      <c r="P71" s="963"/>
      <c r="Q71" s="964">
        <v>247</v>
      </c>
      <c r="R71" s="958"/>
      <c r="S71" s="958"/>
      <c r="T71" s="958"/>
      <c r="U71" s="958"/>
      <c r="V71" s="958">
        <v>242</v>
      </c>
      <c r="W71" s="958"/>
      <c r="X71" s="958"/>
      <c r="Y71" s="958"/>
      <c r="Z71" s="958"/>
      <c r="AA71" s="958">
        <v>5</v>
      </c>
      <c r="AB71" s="958"/>
      <c r="AC71" s="958"/>
      <c r="AD71" s="958"/>
      <c r="AE71" s="958"/>
      <c r="AF71" s="958">
        <v>5</v>
      </c>
      <c r="AG71" s="958"/>
      <c r="AH71" s="958"/>
      <c r="AI71" s="958"/>
      <c r="AJ71" s="958"/>
      <c r="AK71" s="958">
        <v>4</v>
      </c>
      <c r="AL71" s="958"/>
      <c r="AM71" s="958"/>
      <c r="AN71" s="958"/>
      <c r="AO71" s="958"/>
      <c r="AP71" s="958" t="s">
        <v>559</v>
      </c>
      <c r="AQ71" s="958"/>
      <c r="AR71" s="958"/>
      <c r="AS71" s="958"/>
      <c r="AT71" s="958"/>
      <c r="AU71" s="958" t="s">
        <v>559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563</v>
      </c>
      <c r="C72" s="962"/>
      <c r="D72" s="962"/>
      <c r="E72" s="962"/>
      <c r="F72" s="962"/>
      <c r="G72" s="962"/>
      <c r="H72" s="962"/>
      <c r="I72" s="962"/>
      <c r="J72" s="962"/>
      <c r="K72" s="962"/>
      <c r="L72" s="962"/>
      <c r="M72" s="962"/>
      <c r="N72" s="962"/>
      <c r="O72" s="962"/>
      <c r="P72" s="963"/>
      <c r="Q72" s="964">
        <v>756</v>
      </c>
      <c r="R72" s="958"/>
      <c r="S72" s="958"/>
      <c r="T72" s="958"/>
      <c r="U72" s="958"/>
      <c r="V72" s="958">
        <v>659</v>
      </c>
      <c r="W72" s="958"/>
      <c r="X72" s="958"/>
      <c r="Y72" s="958"/>
      <c r="Z72" s="958"/>
      <c r="AA72" s="958">
        <v>97</v>
      </c>
      <c r="AB72" s="958"/>
      <c r="AC72" s="958"/>
      <c r="AD72" s="958"/>
      <c r="AE72" s="958"/>
      <c r="AF72" s="958">
        <v>97</v>
      </c>
      <c r="AG72" s="958"/>
      <c r="AH72" s="958"/>
      <c r="AI72" s="958"/>
      <c r="AJ72" s="958"/>
      <c r="AK72" s="958">
        <v>536</v>
      </c>
      <c r="AL72" s="958"/>
      <c r="AM72" s="958"/>
      <c r="AN72" s="958"/>
      <c r="AO72" s="958"/>
      <c r="AP72" s="958" t="s">
        <v>559</v>
      </c>
      <c r="AQ72" s="958"/>
      <c r="AR72" s="958"/>
      <c r="AS72" s="958"/>
      <c r="AT72" s="958"/>
      <c r="AU72" s="958" t="s">
        <v>559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564</v>
      </c>
      <c r="C73" s="962"/>
      <c r="D73" s="962"/>
      <c r="E73" s="962"/>
      <c r="F73" s="962"/>
      <c r="G73" s="962"/>
      <c r="H73" s="962"/>
      <c r="I73" s="962"/>
      <c r="J73" s="962"/>
      <c r="K73" s="962"/>
      <c r="L73" s="962"/>
      <c r="M73" s="962"/>
      <c r="N73" s="962"/>
      <c r="O73" s="962"/>
      <c r="P73" s="963"/>
      <c r="Q73" s="964">
        <v>284221</v>
      </c>
      <c r="R73" s="958"/>
      <c r="S73" s="958"/>
      <c r="T73" s="958"/>
      <c r="U73" s="958"/>
      <c r="V73" s="958">
        <v>278602</v>
      </c>
      <c r="W73" s="958"/>
      <c r="X73" s="958"/>
      <c r="Y73" s="958"/>
      <c r="Z73" s="958"/>
      <c r="AA73" s="958">
        <v>5619</v>
      </c>
      <c r="AB73" s="958"/>
      <c r="AC73" s="958"/>
      <c r="AD73" s="958"/>
      <c r="AE73" s="958"/>
      <c r="AF73" s="958">
        <v>5619</v>
      </c>
      <c r="AG73" s="958"/>
      <c r="AH73" s="958"/>
      <c r="AI73" s="958"/>
      <c r="AJ73" s="958"/>
      <c r="AK73" s="958">
        <v>6621</v>
      </c>
      <c r="AL73" s="958"/>
      <c r="AM73" s="958"/>
      <c r="AN73" s="958"/>
      <c r="AO73" s="958"/>
      <c r="AP73" s="958" t="s">
        <v>559</v>
      </c>
      <c r="AQ73" s="958"/>
      <c r="AR73" s="958"/>
      <c r="AS73" s="958"/>
      <c r="AT73" s="958"/>
      <c r="AU73" s="958" t="s">
        <v>559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380</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6703</v>
      </c>
      <c r="AG88" s="946"/>
      <c r="AH88" s="946"/>
      <c r="AI88" s="946"/>
      <c r="AJ88" s="946"/>
      <c r="AK88" s="950"/>
      <c r="AL88" s="950"/>
      <c r="AM88" s="950"/>
      <c r="AN88" s="950"/>
      <c r="AO88" s="950"/>
      <c r="AP88" s="946">
        <v>4009</v>
      </c>
      <c r="AQ88" s="946"/>
      <c r="AR88" s="946"/>
      <c r="AS88" s="946"/>
      <c r="AT88" s="946"/>
      <c r="AU88" s="946">
        <v>512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46</v>
      </c>
      <c r="CS102" s="940"/>
      <c r="CT102" s="940"/>
      <c r="CU102" s="940"/>
      <c r="CV102" s="941"/>
      <c r="CW102" s="939">
        <v>3</v>
      </c>
      <c r="CX102" s="940"/>
      <c r="CY102" s="940"/>
      <c r="CZ102" s="940"/>
      <c r="DA102" s="941"/>
      <c r="DB102" s="939" t="s">
        <v>557</v>
      </c>
      <c r="DC102" s="940"/>
      <c r="DD102" s="940"/>
      <c r="DE102" s="940"/>
      <c r="DF102" s="941"/>
      <c r="DG102" s="939" t="s">
        <v>557</v>
      </c>
      <c r="DH102" s="940"/>
      <c r="DI102" s="940"/>
      <c r="DJ102" s="940"/>
      <c r="DK102" s="941"/>
      <c r="DL102" s="939" t="s">
        <v>557</v>
      </c>
      <c r="DM102" s="940"/>
      <c r="DN102" s="940"/>
      <c r="DO102" s="940"/>
      <c r="DP102" s="941"/>
      <c r="DQ102" s="939" t="s">
        <v>557</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229287</v>
      </c>
      <c r="AB110" s="876"/>
      <c r="AC110" s="876"/>
      <c r="AD110" s="876"/>
      <c r="AE110" s="877"/>
      <c r="AF110" s="878">
        <v>237602</v>
      </c>
      <c r="AG110" s="876"/>
      <c r="AH110" s="876"/>
      <c r="AI110" s="876"/>
      <c r="AJ110" s="877"/>
      <c r="AK110" s="878">
        <v>227407</v>
      </c>
      <c r="AL110" s="876"/>
      <c r="AM110" s="876"/>
      <c r="AN110" s="876"/>
      <c r="AO110" s="877"/>
      <c r="AP110" s="879">
        <v>16.100000000000001</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1952132</v>
      </c>
      <c r="BR110" s="829"/>
      <c r="BS110" s="829"/>
      <c r="BT110" s="829"/>
      <c r="BU110" s="829"/>
      <c r="BV110" s="829">
        <v>1911547</v>
      </c>
      <c r="BW110" s="829"/>
      <c r="BX110" s="829"/>
      <c r="BY110" s="829"/>
      <c r="BZ110" s="829"/>
      <c r="CA110" s="829">
        <v>2329793</v>
      </c>
      <c r="CB110" s="829"/>
      <c r="CC110" s="829"/>
      <c r="CD110" s="829"/>
      <c r="CE110" s="829"/>
      <c r="CF110" s="853">
        <v>165.4</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399201</v>
      </c>
      <c r="BR112" s="804"/>
      <c r="BS112" s="804"/>
      <c r="BT112" s="804"/>
      <c r="BU112" s="804"/>
      <c r="BV112" s="804">
        <v>387433</v>
      </c>
      <c r="BW112" s="804"/>
      <c r="BX112" s="804"/>
      <c r="BY112" s="804"/>
      <c r="BZ112" s="804"/>
      <c r="CA112" s="804">
        <v>410542</v>
      </c>
      <c r="CB112" s="804"/>
      <c r="CC112" s="804"/>
      <c r="CD112" s="804"/>
      <c r="CE112" s="804"/>
      <c r="CF112" s="862">
        <v>29.2</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67366</v>
      </c>
      <c r="AB113" s="906"/>
      <c r="AC113" s="906"/>
      <c r="AD113" s="906"/>
      <c r="AE113" s="907"/>
      <c r="AF113" s="908">
        <v>69567</v>
      </c>
      <c r="AG113" s="906"/>
      <c r="AH113" s="906"/>
      <c r="AI113" s="906"/>
      <c r="AJ113" s="907"/>
      <c r="AK113" s="908">
        <v>58791</v>
      </c>
      <c r="AL113" s="906"/>
      <c r="AM113" s="906"/>
      <c r="AN113" s="906"/>
      <c r="AO113" s="907"/>
      <c r="AP113" s="909">
        <v>4.2</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272190</v>
      </c>
      <c r="BR113" s="804"/>
      <c r="BS113" s="804"/>
      <c r="BT113" s="804"/>
      <c r="BU113" s="804"/>
      <c r="BV113" s="804">
        <v>253384</v>
      </c>
      <c r="BW113" s="804"/>
      <c r="BX113" s="804"/>
      <c r="BY113" s="804"/>
      <c r="BZ113" s="804"/>
      <c r="CA113" s="804">
        <v>71662</v>
      </c>
      <c r="CB113" s="804"/>
      <c r="CC113" s="804"/>
      <c r="CD113" s="804"/>
      <c r="CE113" s="804"/>
      <c r="CF113" s="862">
        <v>5.0999999999999996</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21629</v>
      </c>
      <c r="AB114" s="767"/>
      <c r="AC114" s="767"/>
      <c r="AD114" s="767"/>
      <c r="AE114" s="768"/>
      <c r="AF114" s="769">
        <v>22306</v>
      </c>
      <c r="AG114" s="767"/>
      <c r="AH114" s="767"/>
      <c r="AI114" s="767"/>
      <c r="AJ114" s="768"/>
      <c r="AK114" s="769">
        <v>8296</v>
      </c>
      <c r="AL114" s="767"/>
      <c r="AM114" s="767"/>
      <c r="AN114" s="767"/>
      <c r="AO114" s="768"/>
      <c r="AP114" s="811">
        <v>0.6</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388283</v>
      </c>
      <c r="BR114" s="804"/>
      <c r="BS114" s="804"/>
      <c r="BT114" s="804"/>
      <c r="BU114" s="804"/>
      <c r="BV114" s="804">
        <v>344279</v>
      </c>
      <c r="BW114" s="804"/>
      <c r="BX114" s="804"/>
      <c r="BY114" s="804"/>
      <c r="BZ114" s="804"/>
      <c r="CA114" s="804">
        <v>339649</v>
      </c>
      <c r="CB114" s="804"/>
      <c r="CC114" s="804"/>
      <c r="CD114" s="804"/>
      <c r="CE114" s="804"/>
      <c r="CF114" s="862">
        <v>24.1</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318282</v>
      </c>
      <c r="AB117" s="890"/>
      <c r="AC117" s="890"/>
      <c r="AD117" s="890"/>
      <c r="AE117" s="891"/>
      <c r="AF117" s="892">
        <v>329475</v>
      </c>
      <c r="AG117" s="890"/>
      <c r="AH117" s="890"/>
      <c r="AI117" s="890"/>
      <c r="AJ117" s="891"/>
      <c r="AK117" s="892">
        <v>294494</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444</v>
      </c>
      <c r="BP119" s="865"/>
      <c r="BQ119" s="866">
        <v>3011806</v>
      </c>
      <c r="BR119" s="832"/>
      <c r="BS119" s="832"/>
      <c r="BT119" s="832"/>
      <c r="BU119" s="832"/>
      <c r="BV119" s="832">
        <v>2896643</v>
      </c>
      <c r="BW119" s="832"/>
      <c r="BX119" s="832"/>
      <c r="BY119" s="832"/>
      <c r="BZ119" s="832"/>
      <c r="CA119" s="832">
        <v>3151646</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2307460</v>
      </c>
      <c r="BR120" s="829"/>
      <c r="BS120" s="829"/>
      <c r="BT120" s="829"/>
      <c r="BU120" s="829"/>
      <c r="BV120" s="829">
        <v>2143959</v>
      </c>
      <c r="BW120" s="829"/>
      <c r="BX120" s="829"/>
      <c r="BY120" s="829"/>
      <c r="BZ120" s="829"/>
      <c r="CA120" s="829">
        <v>2181981</v>
      </c>
      <c r="CB120" s="829"/>
      <c r="CC120" s="829"/>
      <c r="CD120" s="829"/>
      <c r="CE120" s="829"/>
      <c r="CF120" s="853">
        <v>154.9</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189570</v>
      </c>
      <c r="DH120" s="829"/>
      <c r="DI120" s="829"/>
      <c r="DJ120" s="829"/>
      <c r="DK120" s="829"/>
      <c r="DL120" s="829">
        <v>202163</v>
      </c>
      <c r="DM120" s="829"/>
      <c r="DN120" s="829"/>
      <c r="DO120" s="829"/>
      <c r="DP120" s="829"/>
      <c r="DQ120" s="829">
        <v>221439</v>
      </c>
      <c r="DR120" s="829"/>
      <c r="DS120" s="829"/>
      <c r="DT120" s="829"/>
      <c r="DU120" s="829"/>
      <c r="DV120" s="830">
        <v>15.7</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13375</v>
      </c>
      <c r="BR121" s="804"/>
      <c r="BS121" s="804"/>
      <c r="BT121" s="804"/>
      <c r="BU121" s="804"/>
      <c r="BV121" s="804">
        <v>10148</v>
      </c>
      <c r="BW121" s="804"/>
      <c r="BX121" s="804"/>
      <c r="BY121" s="804"/>
      <c r="BZ121" s="804"/>
      <c r="CA121" s="804">
        <v>6863</v>
      </c>
      <c r="CB121" s="804"/>
      <c r="CC121" s="804"/>
      <c r="CD121" s="804"/>
      <c r="CE121" s="804"/>
      <c r="CF121" s="862">
        <v>0.5</v>
      </c>
      <c r="CG121" s="863"/>
      <c r="CH121" s="863"/>
      <c r="CI121" s="863"/>
      <c r="CJ121" s="863"/>
      <c r="CK121" s="856"/>
      <c r="CL121" s="842"/>
      <c r="CM121" s="842"/>
      <c r="CN121" s="842"/>
      <c r="CO121" s="843"/>
      <c r="CP121" s="822" t="s">
        <v>397</v>
      </c>
      <c r="CQ121" s="823"/>
      <c r="CR121" s="823"/>
      <c r="CS121" s="823"/>
      <c r="CT121" s="823"/>
      <c r="CU121" s="823"/>
      <c r="CV121" s="823"/>
      <c r="CW121" s="823"/>
      <c r="CX121" s="823"/>
      <c r="CY121" s="823"/>
      <c r="CZ121" s="823"/>
      <c r="DA121" s="823"/>
      <c r="DB121" s="823"/>
      <c r="DC121" s="823"/>
      <c r="DD121" s="823"/>
      <c r="DE121" s="823"/>
      <c r="DF121" s="824"/>
      <c r="DG121" s="803">
        <v>209631</v>
      </c>
      <c r="DH121" s="804"/>
      <c r="DI121" s="804"/>
      <c r="DJ121" s="804"/>
      <c r="DK121" s="804"/>
      <c r="DL121" s="804">
        <v>185270</v>
      </c>
      <c r="DM121" s="804"/>
      <c r="DN121" s="804"/>
      <c r="DO121" s="804"/>
      <c r="DP121" s="804"/>
      <c r="DQ121" s="804">
        <v>189103</v>
      </c>
      <c r="DR121" s="804"/>
      <c r="DS121" s="804"/>
      <c r="DT121" s="804"/>
      <c r="DU121" s="804"/>
      <c r="DV121" s="781">
        <v>13.4</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1890802</v>
      </c>
      <c r="BR122" s="832"/>
      <c r="BS122" s="832"/>
      <c r="BT122" s="832"/>
      <c r="BU122" s="832"/>
      <c r="BV122" s="832">
        <v>1767040</v>
      </c>
      <c r="BW122" s="832"/>
      <c r="BX122" s="832"/>
      <c r="BY122" s="832"/>
      <c r="BZ122" s="832"/>
      <c r="CA122" s="832">
        <v>1993605</v>
      </c>
      <c r="CB122" s="832"/>
      <c r="CC122" s="832"/>
      <c r="CD122" s="832"/>
      <c r="CE122" s="832"/>
      <c r="CF122" s="833">
        <v>141.6</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452</v>
      </c>
      <c r="BP123" s="865"/>
      <c r="BQ123" s="819">
        <v>4211637</v>
      </c>
      <c r="BR123" s="820"/>
      <c r="BS123" s="820"/>
      <c r="BT123" s="820"/>
      <c r="BU123" s="820"/>
      <c r="BV123" s="820">
        <v>3921147</v>
      </c>
      <c r="BW123" s="820"/>
      <c r="BX123" s="820"/>
      <c r="BY123" s="820"/>
      <c r="BZ123" s="820"/>
      <c r="CA123" s="820">
        <v>4182449</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3458</v>
      </c>
      <c r="AB128" s="788"/>
      <c r="AC128" s="788"/>
      <c r="AD128" s="788"/>
      <c r="AE128" s="789"/>
      <c r="AF128" s="790">
        <v>3458</v>
      </c>
      <c r="AG128" s="788"/>
      <c r="AH128" s="788"/>
      <c r="AI128" s="788"/>
      <c r="AJ128" s="789"/>
      <c r="AK128" s="790">
        <v>3458</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1679282</v>
      </c>
      <c r="AB129" s="767"/>
      <c r="AC129" s="767"/>
      <c r="AD129" s="767"/>
      <c r="AE129" s="768"/>
      <c r="AF129" s="769">
        <v>1648327</v>
      </c>
      <c r="AG129" s="767"/>
      <c r="AH129" s="767"/>
      <c r="AI129" s="767"/>
      <c r="AJ129" s="768"/>
      <c r="AK129" s="769">
        <v>1601328</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224784</v>
      </c>
      <c r="AB130" s="767"/>
      <c r="AC130" s="767"/>
      <c r="AD130" s="767"/>
      <c r="AE130" s="768"/>
      <c r="AF130" s="769">
        <v>219386</v>
      </c>
      <c r="AG130" s="767"/>
      <c r="AH130" s="767"/>
      <c r="AI130" s="767"/>
      <c r="AJ130" s="768"/>
      <c r="AK130" s="769">
        <v>193002</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6.8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1454498</v>
      </c>
      <c r="AB131" s="751"/>
      <c r="AC131" s="751"/>
      <c r="AD131" s="751"/>
      <c r="AE131" s="752"/>
      <c r="AF131" s="753">
        <v>1428941</v>
      </c>
      <c r="AG131" s="751"/>
      <c r="AH131" s="751"/>
      <c r="AI131" s="751"/>
      <c r="AJ131" s="752"/>
      <c r="AK131" s="753">
        <v>1408326</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6.1904519630000001</v>
      </c>
      <c r="AB132" s="732"/>
      <c r="AC132" s="732"/>
      <c r="AD132" s="732"/>
      <c r="AE132" s="733"/>
      <c r="AF132" s="734">
        <v>7.4622395189999997</v>
      </c>
      <c r="AG132" s="732"/>
      <c r="AH132" s="732"/>
      <c r="AI132" s="732"/>
      <c r="AJ132" s="733"/>
      <c r="AK132" s="734">
        <v>6.9610303299999998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6.6</v>
      </c>
      <c r="AB133" s="711"/>
      <c r="AC133" s="711"/>
      <c r="AD133" s="711"/>
      <c r="AE133" s="712"/>
      <c r="AF133" s="710">
        <v>7</v>
      </c>
      <c r="AG133" s="711"/>
      <c r="AH133" s="711"/>
      <c r="AI133" s="711"/>
      <c r="AJ133" s="712"/>
      <c r="AK133" s="710">
        <v>6.8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EtKNmMdkE0Iqca5lkFv6z1zaRKj1nd+vWMpur/zaA7PE6nPhj6he7KYTSW+N4K5QNRkMxoXV51O7KlxydTUJg==" saltValue="lPZVQH3cOD5psua+kVLX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GIIdAgZtfDSLaaCNKu1Iowghn1HDQOF9Uag2/i496K3fHtVjezNw0obT34DK+nZap337Y8JsTKzlHPrX/fzg==" saltValue="hgv1yj5bJgXoH8HwBo5RM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L8wHnXHCowkxbT7ecjN9UULbIC4JkgsmUQv3UcJU3K7IHHaH90YyK0+A8H2q0lYeM8YtYKhPGIK0F/MZQO3w==" saltValue="Bk8CczjZIhwIQVYP2A4nJ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508310</v>
      </c>
      <c r="AP9" s="274">
        <v>414947</v>
      </c>
      <c r="AQ9" s="275">
        <v>243450</v>
      </c>
      <c r="AR9" s="276">
        <v>70.400000000000006</v>
      </c>
    </row>
    <row r="10" spans="1:46" ht="13.5" customHeight="1" x14ac:dyDescent="0.15">
      <c r="A10" s="259"/>
      <c r="AK10" s="1117" t="s">
        <v>487</v>
      </c>
      <c r="AL10" s="1118"/>
      <c r="AM10" s="1118"/>
      <c r="AN10" s="1119"/>
      <c r="AO10" s="277">
        <v>46016</v>
      </c>
      <c r="AP10" s="277">
        <v>37564</v>
      </c>
      <c r="AQ10" s="278">
        <v>36828</v>
      </c>
      <c r="AR10" s="279">
        <v>2</v>
      </c>
    </row>
    <row r="11" spans="1:46" ht="13.5" customHeight="1" x14ac:dyDescent="0.15">
      <c r="A11" s="259"/>
      <c r="AK11" s="1117" t="s">
        <v>488</v>
      </c>
      <c r="AL11" s="1118"/>
      <c r="AM11" s="1118"/>
      <c r="AN11" s="1119"/>
      <c r="AO11" s="277" t="s">
        <v>489</v>
      </c>
      <c r="AP11" s="277" t="s">
        <v>489</v>
      </c>
      <c r="AQ11" s="278">
        <v>2575</v>
      </c>
      <c r="AR11" s="279" t="s">
        <v>489</v>
      </c>
    </row>
    <row r="12" spans="1:46" ht="13.5" customHeight="1" x14ac:dyDescent="0.15">
      <c r="A12" s="259"/>
      <c r="AK12" s="1117" t="s">
        <v>490</v>
      </c>
      <c r="AL12" s="1118"/>
      <c r="AM12" s="1118"/>
      <c r="AN12" s="1119"/>
      <c r="AO12" s="277" t="s">
        <v>489</v>
      </c>
      <c r="AP12" s="277" t="s">
        <v>489</v>
      </c>
      <c r="AQ12" s="278" t="s">
        <v>489</v>
      </c>
      <c r="AR12" s="279" t="s">
        <v>489</v>
      </c>
    </row>
    <row r="13" spans="1:46" ht="13.5" customHeight="1" x14ac:dyDescent="0.15">
      <c r="A13" s="259"/>
      <c r="AK13" s="1117" t="s">
        <v>491</v>
      </c>
      <c r="AL13" s="1118"/>
      <c r="AM13" s="1118"/>
      <c r="AN13" s="1119"/>
      <c r="AO13" s="277">
        <v>14547</v>
      </c>
      <c r="AP13" s="277">
        <v>11875</v>
      </c>
      <c r="AQ13" s="278">
        <v>11862</v>
      </c>
      <c r="AR13" s="279">
        <v>0.1</v>
      </c>
    </row>
    <row r="14" spans="1:46" ht="13.5" customHeight="1" x14ac:dyDescent="0.15">
      <c r="A14" s="259"/>
      <c r="AK14" s="1117" t="s">
        <v>492</v>
      </c>
      <c r="AL14" s="1118"/>
      <c r="AM14" s="1118"/>
      <c r="AN14" s="1119"/>
      <c r="AO14" s="277">
        <v>27261</v>
      </c>
      <c r="AP14" s="277">
        <v>22254</v>
      </c>
      <c r="AQ14" s="278">
        <v>4647</v>
      </c>
      <c r="AR14" s="279">
        <v>378.9</v>
      </c>
    </row>
    <row r="15" spans="1:46" ht="13.5" customHeight="1" x14ac:dyDescent="0.15">
      <c r="A15" s="259"/>
      <c r="AK15" s="1120" t="s">
        <v>493</v>
      </c>
      <c r="AL15" s="1121"/>
      <c r="AM15" s="1121"/>
      <c r="AN15" s="1122"/>
      <c r="AO15" s="277">
        <v>-43245</v>
      </c>
      <c r="AP15" s="277">
        <v>-35302</v>
      </c>
      <c r="AQ15" s="278">
        <v>-13358</v>
      </c>
      <c r="AR15" s="279">
        <v>164.3</v>
      </c>
    </row>
    <row r="16" spans="1:46" x14ac:dyDescent="0.15">
      <c r="A16" s="259"/>
      <c r="AK16" s="1120" t="s">
        <v>178</v>
      </c>
      <c r="AL16" s="1121"/>
      <c r="AM16" s="1121"/>
      <c r="AN16" s="1122"/>
      <c r="AO16" s="277">
        <v>552889</v>
      </c>
      <c r="AP16" s="277">
        <v>451338</v>
      </c>
      <c r="AQ16" s="278">
        <v>286004</v>
      </c>
      <c r="AR16" s="279">
        <v>57.8</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44.08</v>
      </c>
      <c r="AP21" s="290">
        <v>24.25</v>
      </c>
      <c r="AQ21" s="291">
        <v>19.829999999999998</v>
      </c>
      <c r="AS21" s="292"/>
      <c r="AT21" s="288"/>
    </row>
    <row r="22" spans="1:46" s="260" customFormat="1" x14ac:dyDescent="0.15">
      <c r="A22" s="288"/>
      <c r="AK22" s="1123" t="s">
        <v>499</v>
      </c>
      <c r="AL22" s="1124"/>
      <c r="AM22" s="1124"/>
      <c r="AN22" s="1125"/>
      <c r="AO22" s="293">
        <v>98.3</v>
      </c>
      <c r="AP22" s="294">
        <v>95.4</v>
      </c>
      <c r="AQ22" s="295">
        <v>2.9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227407</v>
      </c>
      <c r="AP32" s="303">
        <v>185638</v>
      </c>
      <c r="AQ32" s="304">
        <v>167387</v>
      </c>
      <c r="AR32" s="305">
        <v>10.9</v>
      </c>
    </row>
    <row r="33" spans="1:46" ht="13.5" customHeight="1" x14ac:dyDescent="0.15">
      <c r="A33" s="259"/>
      <c r="AK33" s="1107" t="s">
        <v>504</v>
      </c>
      <c r="AL33" s="1108"/>
      <c r="AM33" s="1108"/>
      <c r="AN33" s="1109"/>
      <c r="AO33" s="303" t="s">
        <v>489</v>
      </c>
      <c r="AP33" s="303" t="s">
        <v>489</v>
      </c>
      <c r="AQ33" s="304" t="s">
        <v>489</v>
      </c>
      <c r="AR33" s="305" t="s">
        <v>489</v>
      </c>
    </row>
    <row r="34" spans="1:46" ht="27" customHeight="1" x14ac:dyDescent="0.15">
      <c r="A34" s="259"/>
      <c r="AK34" s="1107" t="s">
        <v>505</v>
      </c>
      <c r="AL34" s="1108"/>
      <c r="AM34" s="1108"/>
      <c r="AN34" s="1109"/>
      <c r="AO34" s="303" t="s">
        <v>489</v>
      </c>
      <c r="AP34" s="303" t="s">
        <v>489</v>
      </c>
      <c r="AQ34" s="304">
        <v>5</v>
      </c>
      <c r="AR34" s="305" t="s">
        <v>489</v>
      </c>
    </row>
    <row r="35" spans="1:46" ht="27" customHeight="1" x14ac:dyDescent="0.15">
      <c r="A35" s="259"/>
      <c r="AK35" s="1107" t="s">
        <v>506</v>
      </c>
      <c r="AL35" s="1108"/>
      <c r="AM35" s="1108"/>
      <c r="AN35" s="1109"/>
      <c r="AO35" s="303">
        <v>58791</v>
      </c>
      <c r="AP35" s="303">
        <v>47993</v>
      </c>
      <c r="AQ35" s="304">
        <v>34589</v>
      </c>
      <c r="AR35" s="305">
        <v>38.799999999999997</v>
      </c>
    </row>
    <row r="36" spans="1:46" ht="27" customHeight="1" x14ac:dyDescent="0.15">
      <c r="A36" s="259"/>
      <c r="AK36" s="1107" t="s">
        <v>507</v>
      </c>
      <c r="AL36" s="1108"/>
      <c r="AM36" s="1108"/>
      <c r="AN36" s="1109"/>
      <c r="AO36" s="303">
        <v>8296</v>
      </c>
      <c r="AP36" s="303">
        <v>6772</v>
      </c>
      <c r="AQ36" s="304">
        <v>2508</v>
      </c>
      <c r="AR36" s="305">
        <v>170</v>
      </c>
    </row>
    <row r="37" spans="1:46" ht="13.5" customHeight="1" x14ac:dyDescent="0.15">
      <c r="A37" s="259"/>
      <c r="AK37" s="1107" t="s">
        <v>508</v>
      </c>
      <c r="AL37" s="1108"/>
      <c r="AM37" s="1108"/>
      <c r="AN37" s="1109"/>
      <c r="AO37" s="303" t="s">
        <v>489</v>
      </c>
      <c r="AP37" s="303" t="s">
        <v>489</v>
      </c>
      <c r="AQ37" s="304">
        <v>1525</v>
      </c>
      <c r="AR37" s="305" t="s">
        <v>489</v>
      </c>
    </row>
    <row r="38" spans="1:46" ht="27" customHeight="1" x14ac:dyDescent="0.15">
      <c r="A38" s="259"/>
      <c r="AK38" s="1110" t="s">
        <v>509</v>
      </c>
      <c r="AL38" s="1111"/>
      <c r="AM38" s="1111"/>
      <c r="AN38" s="1112"/>
      <c r="AO38" s="306" t="s">
        <v>489</v>
      </c>
      <c r="AP38" s="306" t="s">
        <v>489</v>
      </c>
      <c r="AQ38" s="307">
        <v>44</v>
      </c>
      <c r="AR38" s="295" t="s">
        <v>489</v>
      </c>
      <c r="AS38" s="302"/>
    </row>
    <row r="39" spans="1:46" x14ac:dyDescent="0.15">
      <c r="A39" s="259"/>
      <c r="AK39" s="1110" t="s">
        <v>510</v>
      </c>
      <c r="AL39" s="1111"/>
      <c r="AM39" s="1111"/>
      <c r="AN39" s="1112"/>
      <c r="AO39" s="303">
        <v>-3458</v>
      </c>
      <c r="AP39" s="303">
        <v>-2823</v>
      </c>
      <c r="AQ39" s="304">
        <v>-7489</v>
      </c>
      <c r="AR39" s="305">
        <v>-62.3</v>
      </c>
      <c r="AS39" s="302"/>
    </row>
    <row r="40" spans="1:46" ht="27" customHeight="1" x14ac:dyDescent="0.15">
      <c r="A40" s="259"/>
      <c r="AK40" s="1107" t="s">
        <v>511</v>
      </c>
      <c r="AL40" s="1108"/>
      <c r="AM40" s="1108"/>
      <c r="AN40" s="1109"/>
      <c r="AO40" s="303">
        <v>-193002</v>
      </c>
      <c r="AP40" s="303">
        <v>-157553</v>
      </c>
      <c r="AQ40" s="304">
        <v>-138932</v>
      </c>
      <c r="AR40" s="305">
        <v>13.4</v>
      </c>
      <c r="AS40" s="302"/>
    </row>
    <row r="41" spans="1:46" x14ac:dyDescent="0.15">
      <c r="A41" s="259"/>
      <c r="AK41" s="1113" t="s">
        <v>288</v>
      </c>
      <c r="AL41" s="1114"/>
      <c r="AM41" s="1114"/>
      <c r="AN41" s="1115"/>
      <c r="AO41" s="303">
        <v>98034</v>
      </c>
      <c r="AP41" s="303">
        <v>80028</v>
      </c>
      <c r="AQ41" s="304">
        <v>59636</v>
      </c>
      <c r="AR41" s="305">
        <v>34.200000000000003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460172</v>
      </c>
      <c r="AN51" s="325">
        <v>334427</v>
      </c>
      <c r="AO51" s="326">
        <v>-59.9</v>
      </c>
      <c r="AP51" s="327">
        <v>268375</v>
      </c>
      <c r="AQ51" s="328">
        <v>-1.2</v>
      </c>
      <c r="AR51" s="329">
        <v>-58.7</v>
      </c>
    </row>
    <row r="52" spans="1:44" x14ac:dyDescent="0.15">
      <c r="A52" s="259"/>
      <c r="AK52" s="330"/>
      <c r="AL52" s="331" t="s">
        <v>521</v>
      </c>
      <c r="AM52" s="332">
        <v>190897</v>
      </c>
      <c r="AN52" s="333">
        <v>138733</v>
      </c>
      <c r="AO52" s="334">
        <v>-48.6</v>
      </c>
      <c r="AP52" s="335">
        <v>119602</v>
      </c>
      <c r="AQ52" s="336">
        <v>1.5</v>
      </c>
      <c r="AR52" s="337">
        <v>-50.1</v>
      </c>
    </row>
    <row r="53" spans="1:44" x14ac:dyDescent="0.15">
      <c r="A53" s="259"/>
      <c r="AK53" s="315" t="s">
        <v>522</v>
      </c>
      <c r="AL53" s="316"/>
      <c r="AM53" s="324">
        <v>427221</v>
      </c>
      <c r="AN53" s="325">
        <v>323407</v>
      </c>
      <c r="AO53" s="326">
        <v>-3.3</v>
      </c>
      <c r="AP53" s="327">
        <v>301035</v>
      </c>
      <c r="AQ53" s="328">
        <v>12.2</v>
      </c>
      <c r="AR53" s="329">
        <v>-15.5</v>
      </c>
    </row>
    <row r="54" spans="1:44" x14ac:dyDescent="0.15">
      <c r="A54" s="259"/>
      <c r="AK54" s="330"/>
      <c r="AL54" s="331" t="s">
        <v>521</v>
      </c>
      <c r="AM54" s="332">
        <v>192109</v>
      </c>
      <c r="AN54" s="333">
        <v>145427</v>
      </c>
      <c r="AO54" s="334">
        <v>4.8</v>
      </c>
      <c r="AP54" s="335">
        <v>154376</v>
      </c>
      <c r="AQ54" s="336">
        <v>29.1</v>
      </c>
      <c r="AR54" s="337">
        <v>-24.3</v>
      </c>
    </row>
    <row r="55" spans="1:44" x14ac:dyDescent="0.15">
      <c r="A55" s="259"/>
      <c r="AK55" s="315" t="s">
        <v>523</v>
      </c>
      <c r="AL55" s="316"/>
      <c r="AM55" s="324">
        <v>261254</v>
      </c>
      <c r="AN55" s="325">
        <v>203311</v>
      </c>
      <c r="AO55" s="326">
        <v>-37.1</v>
      </c>
      <c r="AP55" s="327">
        <v>277467</v>
      </c>
      <c r="AQ55" s="328">
        <v>-7.8</v>
      </c>
      <c r="AR55" s="329">
        <v>-29.3</v>
      </c>
    </row>
    <row r="56" spans="1:44" x14ac:dyDescent="0.15">
      <c r="A56" s="259"/>
      <c r="AK56" s="330"/>
      <c r="AL56" s="331" t="s">
        <v>521</v>
      </c>
      <c r="AM56" s="332">
        <v>191768</v>
      </c>
      <c r="AN56" s="333">
        <v>149236</v>
      </c>
      <c r="AO56" s="334">
        <v>2.6</v>
      </c>
      <c r="AP56" s="335">
        <v>128378</v>
      </c>
      <c r="AQ56" s="336">
        <v>-16.8</v>
      </c>
      <c r="AR56" s="337">
        <v>19.399999999999999</v>
      </c>
    </row>
    <row r="57" spans="1:44" x14ac:dyDescent="0.15">
      <c r="A57" s="259"/>
      <c r="AK57" s="315" t="s">
        <v>524</v>
      </c>
      <c r="AL57" s="316"/>
      <c r="AM57" s="324">
        <v>337104</v>
      </c>
      <c r="AN57" s="325">
        <v>267968</v>
      </c>
      <c r="AO57" s="326">
        <v>31.8</v>
      </c>
      <c r="AP57" s="327">
        <v>282256</v>
      </c>
      <c r="AQ57" s="328">
        <v>1.7</v>
      </c>
      <c r="AR57" s="329">
        <v>30.1</v>
      </c>
    </row>
    <row r="58" spans="1:44" x14ac:dyDescent="0.15">
      <c r="A58" s="259"/>
      <c r="AK58" s="330"/>
      <c r="AL58" s="331" t="s">
        <v>521</v>
      </c>
      <c r="AM58" s="332">
        <v>149619</v>
      </c>
      <c r="AN58" s="333">
        <v>118934</v>
      </c>
      <c r="AO58" s="334">
        <v>-20.3</v>
      </c>
      <c r="AP58" s="335">
        <v>145453</v>
      </c>
      <c r="AQ58" s="336">
        <v>13.3</v>
      </c>
      <c r="AR58" s="337">
        <v>-33.6</v>
      </c>
    </row>
    <row r="59" spans="1:44" x14ac:dyDescent="0.15">
      <c r="A59" s="259"/>
      <c r="AK59" s="315" t="s">
        <v>525</v>
      </c>
      <c r="AL59" s="316"/>
      <c r="AM59" s="324">
        <v>1031995</v>
      </c>
      <c r="AN59" s="325">
        <v>842445</v>
      </c>
      <c r="AO59" s="326">
        <v>214.4</v>
      </c>
      <c r="AP59" s="327">
        <v>295341</v>
      </c>
      <c r="AQ59" s="328">
        <v>4.5999999999999996</v>
      </c>
      <c r="AR59" s="329">
        <v>209.8</v>
      </c>
    </row>
    <row r="60" spans="1:44" x14ac:dyDescent="0.15">
      <c r="A60" s="259"/>
      <c r="AK60" s="330"/>
      <c r="AL60" s="331" t="s">
        <v>521</v>
      </c>
      <c r="AM60" s="332">
        <v>226526</v>
      </c>
      <c r="AN60" s="333">
        <v>184919</v>
      </c>
      <c r="AO60" s="334">
        <v>55.5</v>
      </c>
      <c r="AP60" s="335">
        <v>137402</v>
      </c>
      <c r="AQ60" s="336">
        <v>-5.5</v>
      </c>
      <c r="AR60" s="337">
        <v>61</v>
      </c>
    </row>
    <row r="61" spans="1:44" x14ac:dyDescent="0.15">
      <c r="A61" s="259"/>
      <c r="AK61" s="315" t="s">
        <v>526</v>
      </c>
      <c r="AL61" s="338"/>
      <c r="AM61" s="324">
        <v>503549</v>
      </c>
      <c r="AN61" s="325">
        <v>394312</v>
      </c>
      <c r="AO61" s="326">
        <v>29.2</v>
      </c>
      <c r="AP61" s="327">
        <v>284895</v>
      </c>
      <c r="AQ61" s="339">
        <v>1.9</v>
      </c>
      <c r="AR61" s="329">
        <v>27.3</v>
      </c>
    </row>
    <row r="62" spans="1:44" x14ac:dyDescent="0.15">
      <c r="A62" s="259"/>
      <c r="AK62" s="330"/>
      <c r="AL62" s="331" t="s">
        <v>521</v>
      </c>
      <c r="AM62" s="332">
        <v>190184</v>
      </c>
      <c r="AN62" s="333">
        <v>147450</v>
      </c>
      <c r="AO62" s="334">
        <v>-1.2</v>
      </c>
      <c r="AP62" s="335">
        <v>137042</v>
      </c>
      <c r="AQ62" s="336">
        <v>4.3</v>
      </c>
      <c r="AR62" s="337">
        <v>-5.5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WNtHRpbeOzbYBlHuj5T0EF25+IOJUI6kDWDeMTYSST2ZoPgbmH2zeYy2/fpQ075vJ3Z08GP0+I8vIr35zqQvw==" saltValue="jCuQE8chbNmIhfO1N3aM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bmqXFUnBSRgucbR6Qtacbz9qnraXJihTRp8xqqb3pB+Ht5szovmQmaJWqdw9DvYfQXnZa27ieo6oaqxk3YFo5Q==" saltValue="85ZU1B25re13mXJsZr+dT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MJ1N1uJ3p8HSXjAS0pMAOgX6MrZFcZ0/aZvQAAJavuQXHYm86MNGSloUqCdY3vg4tto3Wlq3BdRBs2pZ2Nymyw==" saltValue="dGCuzmg/SvPKvIOElwbVg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59.07</v>
      </c>
      <c r="G47" s="12">
        <v>57.53</v>
      </c>
      <c r="H47" s="12">
        <v>60.75</v>
      </c>
      <c r="I47" s="12">
        <v>65.83</v>
      </c>
      <c r="J47" s="13">
        <v>69.73</v>
      </c>
    </row>
    <row r="48" spans="2:10" ht="57.75" customHeight="1" x14ac:dyDescent="0.15">
      <c r="B48" s="14"/>
      <c r="C48" s="1128" t="s">
        <v>4</v>
      </c>
      <c r="D48" s="1128"/>
      <c r="E48" s="1129"/>
      <c r="F48" s="15">
        <v>5.94</v>
      </c>
      <c r="G48" s="16">
        <v>6.38</v>
      </c>
      <c r="H48" s="16">
        <v>5.99</v>
      </c>
      <c r="I48" s="16">
        <v>4.34</v>
      </c>
      <c r="J48" s="17">
        <v>5.52</v>
      </c>
    </row>
    <row r="49" spans="2:10" ht="57.75" customHeight="1" thickBot="1" x14ac:dyDescent="0.2">
      <c r="B49" s="18"/>
      <c r="C49" s="1130" t="s">
        <v>5</v>
      </c>
      <c r="D49" s="1130"/>
      <c r="E49" s="1131"/>
      <c r="F49" s="19" t="s">
        <v>533</v>
      </c>
      <c r="G49" s="20" t="s">
        <v>534</v>
      </c>
      <c r="H49" s="20">
        <v>3.85</v>
      </c>
      <c r="I49" s="20" t="s">
        <v>535</v>
      </c>
      <c r="J49" s="21" t="s">
        <v>536</v>
      </c>
    </row>
    <row r="50" spans="2:10" x14ac:dyDescent="0.15"/>
  </sheetData>
  <sheetProtection algorithmName="SHA-512" hashValue="N6vYH3F0LY9YyLbs2zFNwACi1VImU+SjdT0hPgRXNe5W0ujW28/zuwoi+LwOUv8u+VBsXfxGrkWFkXXzk5LMcA==" saltValue="N3oJEC1huaEjzJTc1NNYD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537</v>
      </c>
      <c r="D34" s="1136"/>
      <c r="E34" s="1137"/>
      <c r="F34" s="32">
        <v>5.89</v>
      </c>
      <c r="G34" s="33">
        <v>6.29</v>
      </c>
      <c r="H34" s="33">
        <v>5.9</v>
      </c>
      <c r="I34" s="33">
        <v>4.17</v>
      </c>
      <c r="J34" s="34">
        <v>5.42</v>
      </c>
      <c r="K34" s="22"/>
      <c r="L34" s="22"/>
      <c r="M34" s="22"/>
      <c r="N34" s="22"/>
      <c r="O34" s="22"/>
      <c r="P34" s="22"/>
    </row>
    <row r="35" spans="1:16" ht="39" customHeight="1" x14ac:dyDescent="0.15">
      <c r="A35" s="22"/>
      <c r="B35" s="35"/>
      <c r="C35" s="1132" t="s">
        <v>538</v>
      </c>
      <c r="D35" s="1132"/>
      <c r="E35" s="1133"/>
      <c r="F35" s="36">
        <v>0.87</v>
      </c>
      <c r="G35" s="37">
        <v>1.2</v>
      </c>
      <c r="H35" s="37">
        <v>0.66</v>
      </c>
      <c r="I35" s="37">
        <v>0.56000000000000005</v>
      </c>
      <c r="J35" s="38">
        <v>0.78</v>
      </c>
      <c r="K35" s="22"/>
      <c r="L35" s="22"/>
      <c r="M35" s="22"/>
      <c r="N35" s="22"/>
      <c r="O35" s="22"/>
      <c r="P35" s="22"/>
    </row>
    <row r="36" spans="1:16" ht="39" customHeight="1" x14ac:dyDescent="0.15">
      <c r="A36" s="22"/>
      <c r="B36" s="35"/>
      <c r="C36" s="1132" t="s">
        <v>539</v>
      </c>
      <c r="D36" s="1132"/>
      <c r="E36" s="1133"/>
      <c r="F36" s="36">
        <v>0.02</v>
      </c>
      <c r="G36" s="37">
        <v>0.03</v>
      </c>
      <c r="H36" s="37">
        <v>0.02</v>
      </c>
      <c r="I36" s="37">
        <v>0.04</v>
      </c>
      <c r="J36" s="38">
        <v>0.64</v>
      </c>
      <c r="K36" s="22"/>
      <c r="L36" s="22"/>
      <c r="M36" s="22"/>
      <c r="N36" s="22"/>
      <c r="O36" s="22"/>
      <c r="P36" s="22"/>
    </row>
    <row r="37" spans="1:16" ht="39" customHeight="1" x14ac:dyDescent="0.15">
      <c r="A37" s="22"/>
      <c r="B37" s="35"/>
      <c r="C37" s="1132" t="s">
        <v>540</v>
      </c>
      <c r="D37" s="1132"/>
      <c r="E37" s="1133"/>
      <c r="F37" s="36">
        <v>0.06</v>
      </c>
      <c r="G37" s="37">
        <v>0.01</v>
      </c>
      <c r="H37" s="37">
        <v>0.04</v>
      </c>
      <c r="I37" s="37">
        <v>0.03</v>
      </c>
      <c r="J37" s="38">
        <v>0.56999999999999995</v>
      </c>
      <c r="K37" s="22"/>
      <c r="L37" s="22"/>
      <c r="M37" s="22"/>
      <c r="N37" s="22"/>
      <c r="O37" s="22"/>
      <c r="P37" s="22"/>
    </row>
    <row r="38" spans="1:16" ht="39" customHeight="1" x14ac:dyDescent="0.15">
      <c r="A38" s="22"/>
      <c r="B38" s="35"/>
      <c r="C38" s="1132" t="s">
        <v>541</v>
      </c>
      <c r="D38" s="1132"/>
      <c r="E38" s="1133"/>
      <c r="F38" s="36" t="s">
        <v>489</v>
      </c>
      <c r="G38" s="37">
        <v>0.3</v>
      </c>
      <c r="H38" s="37">
        <v>0.57999999999999996</v>
      </c>
      <c r="I38" s="37">
        <v>0.3</v>
      </c>
      <c r="J38" s="38">
        <v>0.19</v>
      </c>
      <c r="K38" s="22"/>
      <c r="L38" s="22"/>
      <c r="M38" s="22"/>
      <c r="N38" s="22"/>
      <c r="O38" s="22"/>
      <c r="P38" s="22"/>
    </row>
    <row r="39" spans="1:16" ht="39" customHeight="1" x14ac:dyDescent="0.15">
      <c r="A39" s="22"/>
      <c r="B39" s="35"/>
      <c r="C39" s="1132" t="s">
        <v>542</v>
      </c>
      <c r="D39" s="1132"/>
      <c r="E39" s="1133"/>
      <c r="F39" s="36">
        <v>0.03</v>
      </c>
      <c r="G39" s="37">
        <v>0.03</v>
      </c>
      <c r="H39" s="37">
        <v>0.03</v>
      </c>
      <c r="I39" s="37">
        <v>0.04</v>
      </c>
      <c r="J39" s="38">
        <v>0.04</v>
      </c>
      <c r="K39" s="22"/>
      <c r="L39" s="22"/>
      <c r="M39" s="22"/>
      <c r="N39" s="22"/>
      <c r="O39" s="22"/>
      <c r="P39" s="22"/>
    </row>
    <row r="40" spans="1:16" ht="39" customHeight="1" x14ac:dyDescent="0.15">
      <c r="A40" s="22"/>
      <c r="B40" s="35"/>
      <c r="C40" s="1132" t="s">
        <v>543</v>
      </c>
      <c r="D40" s="1132"/>
      <c r="E40" s="1133"/>
      <c r="F40" s="36">
        <v>0.02</v>
      </c>
      <c r="G40" s="37">
        <v>0.03</v>
      </c>
      <c r="H40" s="37">
        <v>0.03</v>
      </c>
      <c r="I40" s="37">
        <v>0.02</v>
      </c>
      <c r="J40" s="38">
        <v>0.04</v>
      </c>
      <c r="K40" s="22"/>
      <c r="L40" s="22"/>
      <c r="M40" s="22"/>
      <c r="N40" s="22"/>
      <c r="O40" s="22"/>
      <c r="P40" s="22"/>
    </row>
    <row r="41" spans="1:16" ht="39" customHeight="1" x14ac:dyDescent="0.15">
      <c r="A41" s="22"/>
      <c r="B41" s="35"/>
      <c r="C41" s="1132" t="s">
        <v>544</v>
      </c>
      <c r="D41" s="1132"/>
      <c r="E41" s="1133"/>
      <c r="F41" s="36">
        <v>0.01</v>
      </c>
      <c r="G41" s="37">
        <v>0</v>
      </c>
      <c r="H41" s="37">
        <v>0.02</v>
      </c>
      <c r="I41" s="37">
        <v>0.02</v>
      </c>
      <c r="J41" s="38">
        <v>0.02</v>
      </c>
      <c r="K41" s="22"/>
      <c r="L41" s="22"/>
      <c r="M41" s="22"/>
      <c r="N41" s="22"/>
      <c r="O41" s="22"/>
      <c r="P41" s="22"/>
    </row>
    <row r="42" spans="1:16" ht="39" customHeight="1" x14ac:dyDescent="0.15">
      <c r="A42" s="22"/>
      <c r="B42" s="39"/>
      <c r="C42" s="1132" t="s">
        <v>545</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546</v>
      </c>
      <c r="D43" s="1134"/>
      <c r="E43" s="1135"/>
      <c r="F43" s="41">
        <v>0.31</v>
      </c>
      <c r="G43" s="42">
        <v>0.04</v>
      </c>
      <c r="H43" s="42">
        <v>0.03</v>
      </c>
      <c r="I43" s="42">
        <v>0.08</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8NqWz51kIDnmJtFJPnZjMtKCm0I1Zra24FMt+JGczFSGmQX57rpxFkrQxFnQuY7KF1vsu71uWMLUG2g2zlYFA==" saltValue="W6J9pJ7FSkvPrnUsK8rI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222</v>
      </c>
      <c r="L45" s="58">
        <v>228</v>
      </c>
      <c r="M45" s="58">
        <v>229</v>
      </c>
      <c r="N45" s="58">
        <v>238</v>
      </c>
      <c r="O45" s="59">
        <v>227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59</v>
      </c>
      <c r="L48" s="62">
        <v>61</v>
      </c>
      <c r="M48" s="62">
        <v>67</v>
      </c>
      <c r="N48" s="62">
        <v>70</v>
      </c>
      <c r="O48" s="63">
        <v>59</v>
      </c>
      <c r="P48" s="46"/>
      <c r="Q48" s="46"/>
      <c r="R48" s="46"/>
      <c r="S48" s="46"/>
      <c r="T48" s="46"/>
      <c r="U48" s="46"/>
    </row>
    <row r="49" spans="1:21" ht="30.75" customHeight="1" x14ac:dyDescent="0.15">
      <c r="A49" s="46"/>
      <c r="B49" s="1163"/>
      <c r="C49" s="1164"/>
      <c r="D49" s="60"/>
      <c r="E49" s="1140" t="s">
        <v>14</v>
      </c>
      <c r="F49" s="1140"/>
      <c r="G49" s="1140"/>
      <c r="H49" s="1140"/>
      <c r="I49" s="1140"/>
      <c r="J49" s="1141"/>
      <c r="K49" s="61">
        <v>23</v>
      </c>
      <c r="L49" s="62">
        <v>29</v>
      </c>
      <c r="M49" s="62">
        <v>22</v>
      </c>
      <c r="N49" s="62">
        <v>22</v>
      </c>
      <c r="O49" s="63">
        <v>8</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t="s">
        <v>489</v>
      </c>
      <c r="M50" s="62" t="s">
        <v>489</v>
      </c>
      <c r="N50" s="62" t="s">
        <v>489</v>
      </c>
      <c r="O50" s="63" t="s">
        <v>489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223</v>
      </c>
      <c r="L52" s="62">
        <v>221</v>
      </c>
      <c r="M52" s="62">
        <v>227</v>
      </c>
      <c r="N52" s="62">
        <v>222</v>
      </c>
      <c r="O52" s="63">
        <v>196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81</v>
      </c>
      <c r="L53" s="67">
        <v>97</v>
      </c>
      <c r="M53" s="67">
        <v>91</v>
      </c>
      <c r="N53" s="67">
        <v>108</v>
      </c>
      <c r="O53" s="68">
        <v>98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zd00XhtfZCNpCPRyLAgn1aq85bEn+a+SFjz9BGhkKyDxK31NLmLQguTcUhHZnbme3sGxEcjatGezKzoi9ZRZA==" saltValue="BtpEqGGoLYJIGIcE6Jwd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2059</v>
      </c>
      <c r="J41" s="343">
        <v>1914</v>
      </c>
      <c r="K41" s="343">
        <v>1952</v>
      </c>
      <c r="L41" s="343">
        <v>1912</v>
      </c>
      <c r="M41" s="344">
        <v>2330</v>
      </c>
    </row>
    <row r="42" spans="2:13" ht="27.75" customHeight="1" x14ac:dyDescent="0.15">
      <c r="B42" s="1171"/>
      <c r="C42" s="1172"/>
      <c r="D42" s="104"/>
      <c r="E42" s="1175" t="s">
        <v>32</v>
      </c>
      <c r="F42" s="1175"/>
      <c r="G42" s="1175"/>
      <c r="H42" s="1176"/>
      <c r="I42" s="345" t="s">
        <v>489</v>
      </c>
      <c r="J42" s="346" t="s">
        <v>489</v>
      </c>
      <c r="K42" s="346" t="s">
        <v>489</v>
      </c>
      <c r="L42" s="346" t="s">
        <v>489</v>
      </c>
      <c r="M42" s="347" t="s">
        <v>489</v>
      </c>
    </row>
    <row r="43" spans="2:13" ht="27.75" customHeight="1" x14ac:dyDescent="0.15">
      <c r="B43" s="1171"/>
      <c r="C43" s="1172"/>
      <c r="D43" s="104"/>
      <c r="E43" s="1175" t="s">
        <v>33</v>
      </c>
      <c r="F43" s="1175"/>
      <c r="G43" s="1175"/>
      <c r="H43" s="1176"/>
      <c r="I43" s="345">
        <v>450</v>
      </c>
      <c r="J43" s="346">
        <v>407</v>
      </c>
      <c r="K43" s="346">
        <v>399</v>
      </c>
      <c r="L43" s="346">
        <v>387</v>
      </c>
      <c r="M43" s="347">
        <v>411</v>
      </c>
    </row>
    <row r="44" spans="2:13" ht="27.75" customHeight="1" x14ac:dyDescent="0.15">
      <c r="B44" s="1171"/>
      <c r="C44" s="1172"/>
      <c r="D44" s="104"/>
      <c r="E44" s="1175" t="s">
        <v>34</v>
      </c>
      <c r="F44" s="1175"/>
      <c r="G44" s="1175"/>
      <c r="H44" s="1176"/>
      <c r="I44" s="345">
        <v>294</v>
      </c>
      <c r="J44" s="346">
        <v>290</v>
      </c>
      <c r="K44" s="346">
        <v>272</v>
      </c>
      <c r="L44" s="346">
        <v>253</v>
      </c>
      <c r="M44" s="347">
        <v>72</v>
      </c>
    </row>
    <row r="45" spans="2:13" ht="27.75" customHeight="1" x14ac:dyDescent="0.15">
      <c r="B45" s="1171"/>
      <c r="C45" s="1172"/>
      <c r="D45" s="104"/>
      <c r="E45" s="1175" t="s">
        <v>35</v>
      </c>
      <c r="F45" s="1175"/>
      <c r="G45" s="1175"/>
      <c r="H45" s="1176"/>
      <c r="I45" s="345">
        <v>342</v>
      </c>
      <c r="J45" s="346">
        <v>380</v>
      </c>
      <c r="K45" s="346">
        <v>388</v>
      </c>
      <c r="L45" s="346">
        <v>344</v>
      </c>
      <c r="M45" s="347">
        <v>340</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v>18</v>
      </c>
      <c r="J49" s="346">
        <v>10</v>
      </c>
      <c r="K49" s="346" t="s">
        <v>489</v>
      </c>
      <c r="L49" s="346" t="s">
        <v>489</v>
      </c>
      <c r="M49" s="347" t="s">
        <v>489</v>
      </c>
    </row>
    <row r="50" spans="2:13" ht="27.75" customHeight="1" x14ac:dyDescent="0.15">
      <c r="B50" s="1169" t="s">
        <v>40</v>
      </c>
      <c r="C50" s="1170"/>
      <c r="D50" s="107"/>
      <c r="E50" s="1175" t="s">
        <v>41</v>
      </c>
      <c r="F50" s="1175"/>
      <c r="G50" s="1175"/>
      <c r="H50" s="1176"/>
      <c r="I50" s="345">
        <v>2309</v>
      </c>
      <c r="J50" s="346">
        <v>2212</v>
      </c>
      <c r="K50" s="346">
        <v>2307</v>
      </c>
      <c r="L50" s="346">
        <v>2144</v>
      </c>
      <c r="M50" s="347">
        <v>2182</v>
      </c>
    </row>
    <row r="51" spans="2:13" ht="27.75" customHeight="1" x14ac:dyDescent="0.15">
      <c r="B51" s="1171"/>
      <c r="C51" s="1172"/>
      <c r="D51" s="104"/>
      <c r="E51" s="1175" t="s">
        <v>42</v>
      </c>
      <c r="F51" s="1175"/>
      <c r="G51" s="1175"/>
      <c r="H51" s="1176"/>
      <c r="I51" s="345">
        <v>20</v>
      </c>
      <c r="J51" s="346">
        <v>17</v>
      </c>
      <c r="K51" s="346">
        <v>13</v>
      </c>
      <c r="L51" s="346">
        <v>10</v>
      </c>
      <c r="M51" s="347">
        <v>7</v>
      </c>
    </row>
    <row r="52" spans="2:13" ht="27.75" customHeight="1" x14ac:dyDescent="0.15">
      <c r="B52" s="1173"/>
      <c r="C52" s="1174"/>
      <c r="D52" s="104"/>
      <c r="E52" s="1175" t="s">
        <v>43</v>
      </c>
      <c r="F52" s="1175"/>
      <c r="G52" s="1175"/>
      <c r="H52" s="1176"/>
      <c r="I52" s="345">
        <v>2071</v>
      </c>
      <c r="J52" s="346">
        <v>1940</v>
      </c>
      <c r="K52" s="346">
        <v>1891</v>
      </c>
      <c r="L52" s="346">
        <v>1767</v>
      </c>
      <c r="M52" s="347">
        <v>1994</v>
      </c>
    </row>
    <row r="53" spans="2:13" ht="27.75" customHeight="1" thickBot="1" x14ac:dyDescent="0.2">
      <c r="B53" s="1177" t="s">
        <v>19</v>
      </c>
      <c r="C53" s="1178"/>
      <c r="D53" s="108"/>
      <c r="E53" s="1179" t="s">
        <v>44</v>
      </c>
      <c r="F53" s="1179"/>
      <c r="G53" s="1179"/>
      <c r="H53" s="1180"/>
      <c r="I53" s="348">
        <v>-1237</v>
      </c>
      <c r="J53" s="349">
        <v>-1167</v>
      </c>
      <c r="K53" s="349">
        <v>-1200</v>
      </c>
      <c r="L53" s="349">
        <v>-1025</v>
      </c>
      <c r="M53" s="350">
        <v>-1031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0R9Ppy25RKpakKk8e7uqrZaYN93lsFLXTH7Pp9UqFirdblR98QLFa9J9HRuSNeDIh5dK3/hEcn4RNblyvozQsA==" saltValue="2Om64rWQXVtvm9Ta4aDS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1020</v>
      </c>
      <c r="G55" s="120">
        <v>1085</v>
      </c>
      <c r="H55" s="121">
        <v>1117</v>
      </c>
    </row>
    <row r="56" spans="2:8" ht="52.5" customHeight="1" x14ac:dyDescent="0.15">
      <c r="B56" s="122"/>
      <c r="C56" s="1198" t="s">
        <v>47</v>
      </c>
      <c r="D56" s="1198"/>
      <c r="E56" s="1199"/>
      <c r="F56" s="123">
        <v>322</v>
      </c>
      <c r="G56" s="123">
        <v>285</v>
      </c>
      <c r="H56" s="124">
        <v>249</v>
      </c>
    </row>
    <row r="57" spans="2:8" ht="53.25" customHeight="1" x14ac:dyDescent="0.15">
      <c r="B57" s="122"/>
      <c r="C57" s="1200" t="s">
        <v>48</v>
      </c>
      <c r="D57" s="1200"/>
      <c r="E57" s="1201"/>
      <c r="F57" s="125">
        <v>856</v>
      </c>
      <c r="G57" s="125">
        <v>753</v>
      </c>
      <c r="H57" s="126">
        <v>745</v>
      </c>
    </row>
    <row r="58" spans="2:8" ht="45.75" customHeight="1" x14ac:dyDescent="0.15">
      <c r="B58" s="127"/>
      <c r="C58" s="1188" t="s">
        <v>552</v>
      </c>
      <c r="D58" s="1189"/>
      <c r="E58" s="1190"/>
      <c r="F58" s="128">
        <v>364</v>
      </c>
      <c r="G58" s="128">
        <v>322</v>
      </c>
      <c r="H58" s="129">
        <v>287</v>
      </c>
    </row>
    <row r="59" spans="2:8" ht="45.75" customHeight="1" x14ac:dyDescent="0.15">
      <c r="B59" s="127"/>
      <c r="C59" s="1188" t="s">
        <v>553</v>
      </c>
      <c r="D59" s="1189"/>
      <c r="E59" s="1190"/>
      <c r="F59" s="128">
        <v>281</v>
      </c>
      <c r="G59" s="128">
        <v>273</v>
      </c>
      <c r="H59" s="129">
        <v>265</v>
      </c>
    </row>
    <row r="60" spans="2:8" ht="45.75" customHeight="1" x14ac:dyDescent="0.15">
      <c r="B60" s="127"/>
      <c r="C60" s="1188" t="s">
        <v>554</v>
      </c>
      <c r="D60" s="1189"/>
      <c r="E60" s="1190"/>
      <c r="F60" s="128">
        <v>189</v>
      </c>
      <c r="G60" s="128">
        <v>143</v>
      </c>
      <c r="H60" s="129">
        <v>174</v>
      </c>
    </row>
    <row r="61" spans="2:8" ht="45.75" customHeight="1" x14ac:dyDescent="0.15">
      <c r="B61" s="127"/>
      <c r="C61" s="1188" t="s">
        <v>555</v>
      </c>
      <c r="D61" s="1189"/>
      <c r="E61" s="1190"/>
      <c r="F61" s="128">
        <v>15</v>
      </c>
      <c r="G61" s="128">
        <v>7</v>
      </c>
      <c r="H61" s="129">
        <v>8</v>
      </c>
    </row>
    <row r="62" spans="2:8" ht="45.75" customHeight="1" thickBot="1" x14ac:dyDescent="0.2">
      <c r="B62" s="130"/>
      <c r="C62" s="1191" t="s">
        <v>556</v>
      </c>
      <c r="D62" s="1192"/>
      <c r="E62" s="1193"/>
      <c r="F62" s="131">
        <v>4</v>
      </c>
      <c r="G62" s="131">
        <v>5</v>
      </c>
      <c r="H62" s="132">
        <v>7</v>
      </c>
    </row>
    <row r="63" spans="2:8" ht="52.5" customHeight="1" thickBot="1" x14ac:dyDescent="0.2">
      <c r="B63" s="133"/>
      <c r="C63" s="1194" t="s">
        <v>49</v>
      </c>
      <c r="D63" s="1194"/>
      <c r="E63" s="1195"/>
      <c r="F63" s="134">
        <v>2198</v>
      </c>
      <c r="G63" s="134">
        <v>2123</v>
      </c>
      <c r="H63" s="135">
        <v>2111</v>
      </c>
    </row>
    <row r="64" spans="2:8" x14ac:dyDescent="0.15"/>
  </sheetData>
  <sheetProtection algorithmName="SHA-512" hashValue="cWcYQEbWtfbzmrWrPtTGDaGai/ptYenC3EuLYpdg00qpcgMQj8ZBYS5bVF0ghRiJ3PvDOqprl3HLUYr3gmTL1g==" saltValue="6YgSQSOmyCt6mthPa5eH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334427</v>
      </c>
      <c r="E3" s="154"/>
      <c r="F3" s="155">
        <v>268375</v>
      </c>
      <c r="G3" s="156"/>
      <c r="H3" s="157"/>
    </row>
    <row r="4" spans="1:8" x14ac:dyDescent="0.15">
      <c r="A4" s="158"/>
      <c r="B4" s="159"/>
      <c r="C4" s="160"/>
      <c r="D4" s="161">
        <v>138733</v>
      </c>
      <c r="E4" s="162"/>
      <c r="F4" s="163">
        <v>119602</v>
      </c>
      <c r="G4" s="164"/>
      <c r="H4" s="165"/>
    </row>
    <row r="5" spans="1:8" x14ac:dyDescent="0.15">
      <c r="A5" s="146" t="s">
        <v>522</v>
      </c>
      <c r="B5" s="151"/>
      <c r="C5" s="152"/>
      <c r="D5" s="153">
        <v>323407</v>
      </c>
      <c r="E5" s="154"/>
      <c r="F5" s="155">
        <v>301035</v>
      </c>
      <c r="G5" s="156"/>
      <c r="H5" s="157"/>
    </row>
    <row r="6" spans="1:8" x14ac:dyDescent="0.15">
      <c r="A6" s="158"/>
      <c r="B6" s="159"/>
      <c r="C6" s="160"/>
      <c r="D6" s="161">
        <v>145427</v>
      </c>
      <c r="E6" s="162"/>
      <c r="F6" s="163">
        <v>154376</v>
      </c>
      <c r="G6" s="164"/>
      <c r="H6" s="165"/>
    </row>
    <row r="7" spans="1:8" x14ac:dyDescent="0.15">
      <c r="A7" s="146" t="s">
        <v>523</v>
      </c>
      <c r="B7" s="151"/>
      <c r="C7" s="152"/>
      <c r="D7" s="153">
        <v>203311</v>
      </c>
      <c r="E7" s="154"/>
      <c r="F7" s="155">
        <v>277467</v>
      </c>
      <c r="G7" s="156"/>
      <c r="H7" s="157"/>
    </row>
    <row r="8" spans="1:8" x14ac:dyDescent="0.15">
      <c r="A8" s="158"/>
      <c r="B8" s="159"/>
      <c r="C8" s="160"/>
      <c r="D8" s="161">
        <v>149236</v>
      </c>
      <c r="E8" s="162"/>
      <c r="F8" s="163">
        <v>128378</v>
      </c>
      <c r="G8" s="164"/>
      <c r="H8" s="165"/>
    </row>
    <row r="9" spans="1:8" x14ac:dyDescent="0.15">
      <c r="A9" s="146" t="s">
        <v>524</v>
      </c>
      <c r="B9" s="151"/>
      <c r="C9" s="152"/>
      <c r="D9" s="153">
        <v>267968</v>
      </c>
      <c r="E9" s="154"/>
      <c r="F9" s="155">
        <v>282256</v>
      </c>
      <c r="G9" s="156"/>
      <c r="H9" s="157"/>
    </row>
    <row r="10" spans="1:8" x14ac:dyDescent="0.15">
      <c r="A10" s="158"/>
      <c r="B10" s="159"/>
      <c r="C10" s="160"/>
      <c r="D10" s="161">
        <v>118934</v>
      </c>
      <c r="E10" s="162"/>
      <c r="F10" s="163">
        <v>145453</v>
      </c>
      <c r="G10" s="164"/>
      <c r="H10" s="165"/>
    </row>
    <row r="11" spans="1:8" x14ac:dyDescent="0.15">
      <c r="A11" s="146" t="s">
        <v>525</v>
      </c>
      <c r="B11" s="151"/>
      <c r="C11" s="152"/>
      <c r="D11" s="153">
        <v>842445</v>
      </c>
      <c r="E11" s="154"/>
      <c r="F11" s="155">
        <v>295341</v>
      </c>
      <c r="G11" s="156"/>
      <c r="H11" s="157"/>
    </row>
    <row r="12" spans="1:8" x14ac:dyDescent="0.15">
      <c r="A12" s="158"/>
      <c r="B12" s="159"/>
      <c r="C12" s="166"/>
      <c r="D12" s="161">
        <v>184919</v>
      </c>
      <c r="E12" s="162"/>
      <c r="F12" s="163">
        <v>137402</v>
      </c>
      <c r="G12" s="164"/>
      <c r="H12" s="165"/>
    </row>
    <row r="13" spans="1:8" x14ac:dyDescent="0.15">
      <c r="A13" s="146"/>
      <c r="B13" s="151"/>
      <c r="C13" s="152"/>
      <c r="D13" s="153">
        <v>394312</v>
      </c>
      <c r="E13" s="154"/>
      <c r="F13" s="155">
        <v>284895</v>
      </c>
      <c r="G13" s="167"/>
      <c r="H13" s="157"/>
    </row>
    <row r="14" spans="1:8" x14ac:dyDescent="0.15">
      <c r="A14" s="158"/>
      <c r="B14" s="159"/>
      <c r="C14" s="160"/>
      <c r="D14" s="161">
        <v>147450</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5.94</v>
      </c>
      <c r="C19" s="168">
        <f>ROUND(VALUE(SUBSTITUTE(実質収支比率等に係る経年分析!G$48,"▲","-")),2)</f>
        <v>6.38</v>
      </c>
      <c r="D19" s="168">
        <f>ROUND(VALUE(SUBSTITUTE(実質収支比率等に係る経年分析!H$48,"▲","-")),2)</f>
        <v>5.99</v>
      </c>
      <c r="E19" s="168">
        <f>ROUND(VALUE(SUBSTITUTE(実質収支比率等に係る経年分析!I$48,"▲","-")),2)</f>
        <v>4.34</v>
      </c>
      <c r="F19" s="168">
        <f>ROUND(VALUE(SUBSTITUTE(実質収支比率等に係る経年分析!J$48,"▲","-")),2)</f>
        <v>5.52</v>
      </c>
    </row>
    <row r="20" spans="1:11" x14ac:dyDescent="0.15">
      <c r="A20" s="168" t="s">
        <v>53</v>
      </c>
      <c r="B20" s="168">
        <f>ROUND(VALUE(SUBSTITUTE(実質収支比率等に係る経年分析!F$47,"▲","-")),2)</f>
        <v>59.07</v>
      </c>
      <c r="C20" s="168">
        <f>ROUND(VALUE(SUBSTITUTE(実質収支比率等に係る経年分析!G$47,"▲","-")),2)</f>
        <v>57.53</v>
      </c>
      <c r="D20" s="168">
        <f>ROUND(VALUE(SUBSTITUTE(実質収支比率等に係る経年分析!H$47,"▲","-")),2)</f>
        <v>60.75</v>
      </c>
      <c r="E20" s="168">
        <f>ROUND(VALUE(SUBSTITUTE(実質収支比率等に係る経年分析!I$47,"▲","-")),2)</f>
        <v>65.83</v>
      </c>
      <c r="F20" s="168">
        <f>ROUND(VALUE(SUBSTITUTE(実質収支比率等に係る経年分析!J$47,"▲","-")),2)</f>
        <v>69.73</v>
      </c>
    </row>
    <row r="21" spans="1:11" x14ac:dyDescent="0.15">
      <c r="A21" s="168" t="s">
        <v>54</v>
      </c>
      <c r="B21" s="168">
        <f>IF(ISNUMBER(VALUE(SUBSTITUTE(実質収支比率等に係る経年分析!F$49,"▲","-"))),ROUND(VALUE(SUBSTITUTE(実質収支比率等に係る経年分析!F$49,"▲","-")),2),NA())</f>
        <v>-7.4</v>
      </c>
      <c r="C21" s="168">
        <f>IF(ISNUMBER(VALUE(SUBSTITUTE(実質収支比率等に係る経年分析!G$49,"▲","-"))),ROUND(VALUE(SUBSTITUTE(実質収支比率等に係る経年分析!G$49,"▲","-")),2),NA())</f>
        <v>-3.17</v>
      </c>
      <c r="D21" s="168">
        <f>IF(ISNUMBER(VALUE(SUBSTITUTE(実質収支比率等に係る経年分析!H$49,"▲","-"))),ROUND(VALUE(SUBSTITUTE(実質収支比率等に係る経年分析!H$49,"▲","-")),2),NA())</f>
        <v>3.85</v>
      </c>
      <c r="E21" s="168">
        <f>IF(ISNUMBER(VALUE(SUBSTITUTE(実質収支比率等に係る経年分析!I$49,"▲","-"))),ROUND(VALUE(SUBSTITUTE(実質収支比率等に係る経年分析!I$49,"▲","-")),2),NA())</f>
        <v>-2.68</v>
      </c>
      <c r="F21" s="168">
        <f>IF(ISNUMBER(VALUE(SUBSTITUTE(実質収支比率等に係る経年分析!J$49,"▲","-"))),ROUND(VALUE(SUBSTITUTE(実質収支比率等に係る経年分析!J$49,"▲","-")),2),NA())</f>
        <v>-0.1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介護サービス特別会計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七ヶ宿ダム自然休養公園特別会計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x14ac:dyDescent="0.15">
      <c r="A33" s="169" t="str">
        <f>IF(連結実質赤字比率に係る赤字・黒字の構成分析!C$37="",NA(),連結実質赤字比率に係る赤字・黒字の構成分析!C$37)</f>
        <v>簡易水道特別会計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0.56999999999999995</v>
      </c>
    </row>
    <row r="34" spans="1:16" x14ac:dyDescent="0.15">
      <c r="A34" s="169" t="str">
        <f>IF(連結実質赤字比率に係る赤字・黒字の構成分析!C$36="",NA(),連結実質赤字比率に係る赤字・黒字の構成分析!C$36)</f>
        <v>公共下水道特別会計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0.64</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0.56000000000000005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5.42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223</v>
      </c>
      <c r="E42" s="170"/>
      <c r="F42" s="170"/>
      <c r="G42" s="170">
        <f>'実質公債費比率（分子）の構造'!L$52</f>
        <v>221</v>
      </c>
      <c r="H42" s="170"/>
      <c r="I42" s="170"/>
      <c r="J42" s="170">
        <f>'実質公債費比率（分子）の構造'!M$52</f>
        <v>227</v>
      </c>
      <c r="K42" s="170"/>
      <c r="L42" s="170"/>
      <c r="M42" s="170">
        <f>'実質公債費比率（分子）の構造'!N$52</f>
        <v>222</v>
      </c>
      <c r="N42" s="170"/>
      <c r="O42" s="170"/>
      <c r="P42" s="170">
        <f>'実質公債費比率（分子）の構造'!O$52</f>
        <v>196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23</v>
      </c>
      <c r="C45" s="170"/>
      <c r="D45" s="170"/>
      <c r="E45" s="170">
        <f>'実質公債費比率（分子）の構造'!L$49</f>
        <v>29</v>
      </c>
      <c r="F45" s="170"/>
      <c r="G45" s="170"/>
      <c r="H45" s="170">
        <f>'実質公債費比率（分子）の構造'!M$49</f>
        <v>22</v>
      </c>
      <c r="I45" s="170"/>
      <c r="J45" s="170"/>
      <c r="K45" s="170">
        <f>'実質公債費比率（分子）の構造'!N$49</f>
        <v>22</v>
      </c>
      <c r="L45" s="170"/>
      <c r="M45" s="170"/>
      <c r="N45" s="170">
        <f>'実質公債費比率（分子）の構造'!O$49</f>
        <v>8</v>
      </c>
      <c r="O45" s="170"/>
      <c r="P45" s="170"/>
    </row>
    <row r="46" spans="1:16" x14ac:dyDescent="0.15">
      <c r="A46" s="170" t="s">
        <v>64</v>
      </c>
      <c r="B46" s="170">
        <f>'実質公債費比率（分子）の構造'!K$48</f>
        <v>59</v>
      </c>
      <c r="C46" s="170"/>
      <c r="D46" s="170"/>
      <c r="E46" s="170">
        <f>'実質公債費比率（分子）の構造'!L$48</f>
        <v>61</v>
      </c>
      <c r="F46" s="170"/>
      <c r="G46" s="170"/>
      <c r="H46" s="170">
        <f>'実質公債費比率（分子）の構造'!M$48</f>
        <v>67</v>
      </c>
      <c r="I46" s="170"/>
      <c r="J46" s="170"/>
      <c r="K46" s="170">
        <f>'実質公債費比率（分子）の構造'!N$48</f>
        <v>70</v>
      </c>
      <c r="L46" s="170"/>
      <c r="M46" s="170"/>
      <c r="N46" s="170">
        <f>'実質公債費比率（分子）の構造'!O$48</f>
        <v>59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222</v>
      </c>
      <c r="C49" s="170"/>
      <c r="D49" s="170"/>
      <c r="E49" s="170">
        <f>'実質公債費比率（分子）の構造'!L$45</f>
        <v>228</v>
      </c>
      <c r="F49" s="170"/>
      <c r="G49" s="170"/>
      <c r="H49" s="170">
        <f>'実質公債費比率（分子）の構造'!M$45</f>
        <v>229</v>
      </c>
      <c r="I49" s="170"/>
      <c r="J49" s="170"/>
      <c r="K49" s="170">
        <f>'実質公債費比率（分子）の構造'!N$45</f>
        <v>238</v>
      </c>
      <c r="L49" s="170"/>
      <c r="M49" s="170"/>
      <c r="N49" s="170">
        <f>'実質公債費比率（分子）の構造'!O$45</f>
        <v>227</v>
      </c>
      <c r="O49" s="170"/>
      <c r="P49" s="170"/>
    </row>
    <row r="50" spans="1:16" x14ac:dyDescent="0.15">
      <c r="A50" s="170" t="s">
        <v>67</v>
      </c>
      <c r="B50" s="170" t="e">
        <f>NA()</f>
        <v>#N/A</v>
      </c>
      <c r="C50" s="170">
        <f>IF(ISNUMBER('実質公債費比率（分子）の構造'!K$53),'実質公債費比率（分子）の構造'!K$53,NA())</f>
        <v>81</v>
      </c>
      <c r="D50" s="170" t="e">
        <f>NA()</f>
        <v>#N/A</v>
      </c>
      <c r="E50" s="170" t="e">
        <f>NA()</f>
        <v>#N/A</v>
      </c>
      <c r="F50" s="170">
        <f>IF(ISNUMBER('実質公債費比率（分子）の構造'!L$53),'実質公債費比率（分子）の構造'!L$53,NA())</f>
        <v>97</v>
      </c>
      <c r="G50" s="170" t="e">
        <f>NA()</f>
        <v>#N/A</v>
      </c>
      <c r="H50" s="170" t="e">
        <f>NA()</f>
        <v>#N/A</v>
      </c>
      <c r="I50" s="170">
        <f>IF(ISNUMBER('実質公債費比率（分子）の構造'!M$53),'実質公債費比率（分子）の構造'!M$53,NA())</f>
        <v>91</v>
      </c>
      <c r="J50" s="170" t="e">
        <f>NA()</f>
        <v>#N/A</v>
      </c>
      <c r="K50" s="170" t="e">
        <f>NA()</f>
        <v>#N/A</v>
      </c>
      <c r="L50" s="170">
        <f>IF(ISNUMBER('実質公債費比率（分子）の構造'!N$53),'実質公債費比率（分子）の構造'!N$53,NA())</f>
        <v>108</v>
      </c>
      <c r="M50" s="170" t="e">
        <f>NA()</f>
        <v>#N/A</v>
      </c>
      <c r="N50" s="170" t="e">
        <f>NA()</f>
        <v>#N/A</v>
      </c>
      <c r="O50" s="170">
        <f>IF(ISNUMBER('実質公債費比率（分子）の構造'!O$53),'実質公債費比率（分子）の構造'!O$53,NA())</f>
        <v>98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2071</v>
      </c>
      <c r="E56" s="169"/>
      <c r="F56" s="169"/>
      <c r="G56" s="169">
        <f>'将来負担比率（分子）の構造'!J$52</f>
        <v>1940</v>
      </c>
      <c r="H56" s="169"/>
      <c r="I56" s="169"/>
      <c r="J56" s="169">
        <f>'将来負担比率（分子）の構造'!K$52</f>
        <v>1891</v>
      </c>
      <c r="K56" s="169"/>
      <c r="L56" s="169"/>
      <c r="M56" s="169">
        <f>'将来負担比率（分子）の構造'!L$52</f>
        <v>1767</v>
      </c>
      <c r="N56" s="169"/>
      <c r="O56" s="169"/>
      <c r="P56" s="169">
        <f>'将来負担比率（分子）の構造'!M$52</f>
        <v>1994</v>
      </c>
    </row>
    <row r="57" spans="1:16" x14ac:dyDescent="0.15">
      <c r="A57" s="169" t="s">
        <v>42</v>
      </c>
      <c r="B57" s="169"/>
      <c r="C57" s="169"/>
      <c r="D57" s="169">
        <f>'将来負担比率（分子）の構造'!I$51</f>
        <v>20</v>
      </c>
      <c r="E57" s="169"/>
      <c r="F57" s="169"/>
      <c r="G57" s="169">
        <f>'将来負担比率（分子）の構造'!J$51</f>
        <v>17</v>
      </c>
      <c r="H57" s="169"/>
      <c r="I57" s="169"/>
      <c r="J57" s="169">
        <f>'将来負担比率（分子）の構造'!K$51</f>
        <v>13</v>
      </c>
      <c r="K57" s="169"/>
      <c r="L57" s="169"/>
      <c r="M57" s="169">
        <f>'将来負担比率（分子）の構造'!L$51</f>
        <v>10</v>
      </c>
      <c r="N57" s="169"/>
      <c r="O57" s="169"/>
      <c r="P57" s="169">
        <f>'将来負担比率（分子）の構造'!M$51</f>
        <v>7</v>
      </c>
    </row>
    <row r="58" spans="1:16" x14ac:dyDescent="0.15">
      <c r="A58" s="169" t="s">
        <v>41</v>
      </c>
      <c r="B58" s="169"/>
      <c r="C58" s="169"/>
      <c r="D58" s="169">
        <f>'将来負担比率（分子）の構造'!I$50</f>
        <v>2309</v>
      </c>
      <c r="E58" s="169"/>
      <c r="F58" s="169"/>
      <c r="G58" s="169">
        <f>'将来負担比率（分子）の構造'!J$50</f>
        <v>2212</v>
      </c>
      <c r="H58" s="169"/>
      <c r="I58" s="169"/>
      <c r="J58" s="169">
        <f>'将来負担比率（分子）の構造'!K$50</f>
        <v>2307</v>
      </c>
      <c r="K58" s="169"/>
      <c r="L58" s="169"/>
      <c r="M58" s="169">
        <f>'将来負担比率（分子）の構造'!L$50</f>
        <v>2144</v>
      </c>
      <c r="N58" s="169"/>
      <c r="O58" s="169"/>
      <c r="P58" s="169">
        <f>'将来負担比率（分子）の構造'!M$50</f>
        <v>2182</v>
      </c>
    </row>
    <row r="59" spans="1:16" x14ac:dyDescent="0.15">
      <c r="A59" s="169" t="s">
        <v>39</v>
      </c>
      <c r="B59" s="169">
        <f>'将来負担比率（分子）の構造'!I$49</f>
        <v>18</v>
      </c>
      <c r="C59" s="169"/>
      <c r="D59" s="169"/>
      <c r="E59" s="169">
        <f>'将来負担比率（分子）の構造'!J$49</f>
        <v>10</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342</v>
      </c>
      <c r="C62" s="169"/>
      <c r="D62" s="169"/>
      <c r="E62" s="169">
        <f>'将来負担比率（分子）の構造'!J$45</f>
        <v>380</v>
      </c>
      <c r="F62" s="169"/>
      <c r="G62" s="169"/>
      <c r="H62" s="169">
        <f>'将来負担比率（分子）の構造'!K$45</f>
        <v>388</v>
      </c>
      <c r="I62" s="169"/>
      <c r="J62" s="169"/>
      <c r="K62" s="169">
        <f>'将来負担比率（分子）の構造'!L$45</f>
        <v>344</v>
      </c>
      <c r="L62" s="169"/>
      <c r="M62" s="169"/>
      <c r="N62" s="169">
        <f>'将来負担比率（分子）の構造'!M$45</f>
        <v>340</v>
      </c>
      <c r="O62" s="169"/>
      <c r="P62" s="169"/>
    </row>
    <row r="63" spans="1:16" x14ac:dyDescent="0.15">
      <c r="A63" s="169" t="s">
        <v>34</v>
      </c>
      <c r="B63" s="169">
        <f>'将来負担比率（分子）の構造'!I$44</f>
        <v>294</v>
      </c>
      <c r="C63" s="169"/>
      <c r="D63" s="169"/>
      <c r="E63" s="169">
        <f>'将来負担比率（分子）の構造'!J$44</f>
        <v>290</v>
      </c>
      <c r="F63" s="169"/>
      <c r="G63" s="169"/>
      <c r="H63" s="169">
        <f>'将来負担比率（分子）の構造'!K$44</f>
        <v>272</v>
      </c>
      <c r="I63" s="169"/>
      <c r="J63" s="169"/>
      <c r="K63" s="169">
        <f>'将来負担比率（分子）の構造'!L$44</f>
        <v>253</v>
      </c>
      <c r="L63" s="169"/>
      <c r="M63" s="169"/>
      <c r="N63" s="169">
        <f>'将来負担比率（分子）の構造'!M$44</f>
        <v>72</v>
      </c>
      <c r="O63" s="169"/>
      <c r="P63" s="169"/>
    </row>
    <row r="64" spans="1:16" x14ac:dyDescent="0.15">
      <c r="A64" s="169" t="s">
        <v>33</v>
      </c>
      <c r="B64" s="169">
        <f>'将来負担比率（分子）の構造'!I$43</f>
        <v>450</v>
      </c>
      <c r="C64" s="169"/>
      <c r="D64" s="169"/>
      <c r="E64" s="169">
        <f>'将来負担比率（分子）の構造'!J$43</f>
        <v>407</v>
      </c>
      <c r="F64" s="169"/>
      <c r="G64" s="169"/>
      <c r="H64" s="169">
        <f>'将来負担比率（分子）の構造'!K$43</f>
        <v>399</v>
      </c>
      <c r="I64" s="169"/>
      <c r="J64" s="169"/>
      <c r="K64" s="169">
        <f>'将来負担比率（分子）の構造'!L$43</f>
        <v>387</v>
      </c>
      <c r="L64" s="169"/>
      <c r="M64" s="169"/>
      <c r="N64" s="169">
        <f>'将来負担比率（分子）の構造'!M$43</f>
        <v>411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2059</v>
      </c>
      <c r="C66" s="169"/>
      <c r="D66" s="169"/>
      <c r="E66" s="169">
        <f>'将来負担比率（分子）の構造'!J$41</f>
        <v>1914</v>
      </c>
      <c r="F66" s="169"/>
      <c r="G66" s="169"/>
      <c r="H66" s="169">
        <f>'将来負担比率（分子）の構造'!K$41</f>
        <v>1952</v>
      </c>
      <c r="I66" s="169"/>
      <c r="J66" s="169"/>
      <c r="K66" s="169">
        <f>'将来負担比率（分子）の構造'!L$41</f>
        <v>1912</v>
      </c>
      <c r="L66" s="169"/>
      <c r="M66" s="169"/>
      <c r="N66" s="169">
        <f>'将来負担比率（分子）の構造'!M$41</f>
        <v>2330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1020</v>
      </c>
      <c r="C72" s="173">
        <f>基金残高に係る経年分析!G55</f>
        <v>1085</v>
      </c>
      <c r="D72" s="173">
        <f>基金残高に係る経年分析!H55</f>
        <v>1117</v>
      </c>
    </row>
    <row r="73" spans="1:16" x14ac:dyDescent="0.15">
      <c r="A73" s="172" t="s">
        <v>74</v>
      </c>
      <c r="B73" s="173">
        <f>基金残高に係る経年分析!F56</f>
        <v>322</v>
      </c>
      <c r="C73" s="173">
        <f>基金残高に係る経年分析!G56</f>
        <v>285</v>
      </c>
      <c r="D73" s="173">
        <f>基金残高に係る経年分析!H56</f>
        <v>249</v>
      </c>
    </row>
    <row r="74" spans="1:16" x14ac:dyDescent="0.15">
      <c r="A74" s="172" t="s">
        <v>75</v>
      </c>
      <c r="B74" s="173">
        <f>基金残高に係る経年分析!F57</f>
        <v>856</v>
      </c>
      <c r="C74" s="173">
        <f>基金残高に係る経年分析!G57</f>
        <v>753</v>
      </c>
      <c r="D74" s="173">
        <f>基金残高に係る経年分析!H57</f>
        <v>745</v>
      </c>
    </row>
  </sheetData>
  <sheetProtection algorithmName="SHA-512" hashValue="KypFXxAToqHODgi/3b1za0O+9ekIdvzsGPcRnh7Rd/bfXx25Z1MsGtWbGt8qZky7CPB50Hz7QxFh+81EJHcRsA==" saltValue="8saXomVQQVOsULgtbAQ/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2025-03-06T08:01:58Z</cp:lastPrinted>
  <dcterms:created xsi:type="dcterms:W3CDTF">2025-02-19T00:40:34Z</dcterms:created>
  <dcterms:modified xsi:type="dcterms:W3CDTF">2025-03-19T04:28:28Z</dcterms:modified>
  <cp:category/>
</cp:coreProperties>
</file>