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1年度別\R2年度決算\13_財政状況資料集\02_10月公表分（2回目）\04_ホームページ掲載用\"/>
    </mc:Choice>
  </mc:AlternateContent>
  <bookViews>
    <workbookView xWindow="0" yWindow="0" windowWidth="28800" windowHeight="12300" firstSheet="12"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E41" i="10"/>
  <c r="AM41" i="10"/>
  <c r="U41" i="10"/>
  <c r="C41" i="10"/>
  <c r="BE40" i="10"/>
  <c r="AM40" i="10"/>
  <c r="U40" i="10"/>
  <c r="C40" i="10"/>
  <c r="BE39" i="10"/>
  <c r="AM39" i="10"/>
  <c r="U39" i="10"/>
  <c r="C39" i="10"/>
  <c r="BE38" i="10"/>
  <c r="AM38" i="10"/>
  <c r="U38" i="10"/>
  <c r="C38" i="10"/>
  <c r="BE37" i="10"/>
  <c r="AM37" i="10"/>
  <c r="U37" i="10"/>
  <c r="BE36" i="10"/>
  <c r="C34" i="10"/>
  <c r="C35" i="10" l="1"/>
  <c r="C36" i="10" s="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c r="AM35" i="10" s="1"/>
  <c r="AM36" i="10" s="1"/>
  <c r="BE34" i="10" l="1"/>
  <c r="BE35" i="10" s="1"/>
  <c r="BW34" i="10" l="1"/>
  <c r="BW35" i="10" s="1"/>
  <c r="BW36" i="10" s="1"/>
  <c r="BW37" i="10" s="1"/>
  <c r="BW38" i="10" s="1"/>
  <c r="BW39" i="10" s="1"/>
  <c r="BW40" i="10" s="1"/>
  <c r="BW41" i="10" s="1"/>
  <c r="CO34" i="10" l="1"/>
  <c r="CO35" i="10" s="1"/>
  <c r="CO36" i="10" s="1"/>
  <c r="CO37" i="10" s="1"/>
  <c r="CO38" i="10" s="1"/>
  <c r="CO39" i="10" s="1"/>
  <c r="CO40" i="10" s="1"/>
  <c r="CO41" i="10" s="1"/>
  <c r="CO42" i="10" s="1"/>
</calcChain>
</file>

<file path=xl/sharedStrings.xml><?xml version="1.0" encoding="utf-8"?>
<sst xmlns="http://schemas.openxmlformats.org/spreadsheetml/2006/main" count="1142" uniqueCount="631">
  <si>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</si>
  <si>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</si>
  <si>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</si>
  <si>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</si>
  <si>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</si>
  <si>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</si>
  <si>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</si>
  <si>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</si>
  <si>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</si>
  <si>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</si>
  <si>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</si>
  <si>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</si>
  <si>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</si>
  <si>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</si>
  <si>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</si>
  <si>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</si>
  <si>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</si>
  <si>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</si>
  <si>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</si>
  <si>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</si>
  <si>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</si>
  <si>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</si>
  <si>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</si>
  <si>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</si>
  <si>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</si>
  <si>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</si>
  <si>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</si>
  <si>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</si>
  <si>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</si>
  <si>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</si>
  <si>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</si>
  <si>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</si>
  <si>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</si>
  <si>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</si>
  <si>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</si>
  <si>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</si>
  <si>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</si>
  <si>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</si>
  <si>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</si>
  <si>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</si>
  <si>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</si>
  <si>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</si>
  <si>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</si>
  <si>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</si>
  <si>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</si>
  <si>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</si>
  <si>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</si>
  <si>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</si>
  <si>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</si>
  <si>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</si>
  <si>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</si>
  <si>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</si>
  <si>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</si>
  <si>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</si>
  <si>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</si>
  <si>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</si>
  <si>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</si>
  <si>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</si>
  <si>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</si>
  <si>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</si>
  <si>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</si>
  <si>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</si>
  <si>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</si>
  <si>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</si>
  <si>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</si>
  <si>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</si>
  <si>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</si>
  <si>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</si>
  <si>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</si>
  <si>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</si>
  <si>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</si>
  <si>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</si>
  <si>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</si>
  <si>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</si>
  <si>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</si>
  <si>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</si>
  <si>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</si>
  <si>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</si>
  <si>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</si>
  <si>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</si>
  <si>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</si>
  <si>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</si>
  <si>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</si>
  <si>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</si>
  <si>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</si>
  <si>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</si>
  <si>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</si>
  <si>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</si>
  <si>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</si>
  <si>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</si>
  <si>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</si>
  <si>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</si>
  <si>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</si>
  <si>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</si>
  <si>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</si>
  <si>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</si>
  <si>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</si>
  <si>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大崎市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</si>
  <si>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</si>
  <si>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</si>
  <si>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</si>
  <si>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</si>
  <si>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</si>
  <si>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</si>
  <si>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</si>
  <si>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</si>
  <si>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</si>
  <si>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</si>
  <si>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</si>
  <si>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</si>
  <si>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</si>
  <si>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</si>
  <si>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</si>
  <si>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</si>
  <si>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</si>
  <si>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</si>
  <si>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</si>
  <si>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</si>
  <si>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</si>
  <si>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</si>
  <si>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</si>
  <si>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</si>
  <si>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</si>
  <si>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</si>
  <si>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</si>
  <si>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</si>
  <si>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</si>
  <si>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</si>
  <si>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</si>
  <si>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</si>
  <si>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</si>
  <si>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</si>
  <si>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</si>
  <si>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</si>
  <si>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</si>
  <si>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</si>
  <si>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</si>
  <si>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</si>
  <si>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</si>
  <si>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</si>
  <si>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</si>
  <si>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</si>
  <si>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</si>
  <si>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</si>
  <si>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</si>
  <si>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</si>
  <si>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</si>
  <si>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</si>
  <si>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</si>
  <si>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</si>
  <si>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</si>
  <si>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</si>
  <si>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</si>
  <si>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</si>
  <si>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</si>
  <si>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</si>
  <si>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</si>
  <si>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</si>
  <si>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</si>
  <si>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</si>
  <si>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</si>
  <si>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</si>
  <si>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</si>
  <si>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</si>
  <si>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</si>
  <si>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</si>
  <si>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</si>
  <si>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</si>
  <si>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</si>
  <si>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</si>
  <si>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</si>
  <si>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</si>
  <si>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</si>
  <si>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</si>
  <si>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</si>
  <si>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</si>
  <si>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</si>
  <si>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</si>
  <si>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</si>
  <si>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</si>
  <si>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</si>
  <si>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</si>
  <si>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</si>
  <si>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</si>
  <si>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</si>
  <si>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</si>
  <si>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</si>
  <si>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</si>
  <si>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</si>
  <si>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</si>
  <si>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</si>
  <si>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</si>
  <si>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</si>
  <si>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</si>
  <si>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</si>
  <si>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</si>
  <si>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</si>
  <si>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</si>
  <si>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</si>
  <si>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</si>
  <si>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</si>
  <si>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</si>
  <si>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</si>
  <si>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</si>
  <si>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</si>
  <si>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</si>
  <si>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</si>
  <si>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</si>
  <si>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</si>
  <si>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</si>
  <si>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</si>
  <si>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</si>
  <si>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</si>
  <si>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</si>
  <si>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</si>
  <si>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宮城県大崎市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</si>
  <si>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</si>
  <si>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</si>
  <si>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</si>
  <si>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</si>
  <si>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</si>
  <si>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</si>
  <si>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</si>
  <si>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</si>
  <si>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</si>
  <si>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</si>
  <si>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</si>
  <si>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</si>
  <si>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</si>
  <si>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</si>
  <si>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</si>
  <si>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</si>
  <si>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</si>
  <si>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</si>
  <si>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</si>
  <si>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</si>
  <si>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</si>
  <si>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</si>
  <si>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</si>
  <si>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</si>
  <si>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</si>
  <si>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</si>
  <si>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</si>
  <si>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</si>
  <si>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</si>
  <si>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</si>
  <si>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</si>
  <si>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</si>
  <si>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</si>
  <si>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</si>
  <si>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</si>
  <si>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</si>
  <si>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</si>
  <si>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</si>
  <si>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</si>
  <si>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</si>
  <si>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</si>
  <si>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</si>
  <si>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</si>
  <si>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</si>
  <si>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</si>
  <si>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</si>
  <si>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</si>
  <si>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</si>
  <si>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</si>
  <si>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</si>
  <si>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</si>
  <si>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</si>
  <si>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</si>
  <si>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</si>
  <si>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</si>
  <si>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</si>
  <si>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</si>
  <si>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</si>
  <si>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</si>
  <si>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</si>
  <si>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</si>
  <si>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</si>
  <si>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</si>
  <si>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</si>
  <si>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</si>
  <si>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</si>
  <si>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</si>
  <si>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</si>
  <si>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</si>
  <si>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</si>
  <si>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</si>
  <si>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</si>
  <si>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</si>
  <si>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</si>
  <si>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</si>
  <si>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</si>
  <si>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</si>
  <si>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</si>
  <si>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</si>
  <si>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</si>
  <si>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</si>
  <si>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</si>
  <si>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</si>
  <si>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</si>
  <si>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</si>
  <si>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</si>
  <si>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</si>
  <si>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</si>
  <si>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</si>
  <si>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</si>
  <si>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</si>
  <si>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</si>
  <si>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</si>
  <si>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</si>
  <si>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</si>
  <si>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</si>
  <si>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</si>
  <si>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</si>
  <si>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</si>
  <si>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</si>
  <si>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</si>
  <si>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</si>
  <si>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</si>
  <si>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</si>
  <si>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</si>
  <si>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</si>
  <si>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</si>
  <si>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</si>
  <si>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</si>
  <si>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</si>
  <si>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</si>
  <si>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</si>
  <si>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</si>
  <si>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</si>
  <si>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</si>
  <si>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</si>
  <si>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</si>
  <si>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</si>
  <si>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</si>
  <si>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</si>
  <si>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</si>
  <si>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</si>
  <si>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</si>
  <si>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</si>
  <si>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</si>
  <si>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</si>
  <si>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</si>
  <si>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</si>
  <si>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</si>
  <si>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</si>
  <si>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</si>
  <si>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</si>
  <si>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</si>
  <si>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</si>
  <si>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</si>
  <si>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</si>
  <si>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</si>
  <si>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</si>
  <si>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</si>
  <si>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</si>
  <si>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</si>
  <si>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</si>
  <si>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</si>
  <si>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</si>
  <si>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</si>
  <si>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</si>
  <si>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</si>
  <si>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</si>
  <si>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</si>
  <si>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</si>
  <si>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</si>
  <si>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</si>
  <si>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</si>
  <si>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</si>
  <si>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宮城県大崎市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</si>
  <si>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</si>
  <si>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</si>
  <si>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</si>
  <si>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</si>
  <si>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</si>
  <si>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</si>
  <si>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</si>
  <si>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</si>
  <si>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</si>
  <si>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</si>
  <si>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</si>
  <si>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</si>
  <si>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</si>
  <si>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</si>
  <si>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</si>
  <si>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</si>
  <si>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</si>
  <si>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</si>
  <si>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</si>
  <si>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</si>
  <si>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市有林事業特別会計</t>
    <phoneticPr fontId="5"/>
  </si>
  <si>
    <t>奨学資金貸与事業特別会計</t>
    <phoneticPr fontId="5"/>
  </si>
  <si>
    <t>夜間急患センター事業特別会計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</si>
  <si>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</si>
  <si>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</si>
  <si>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</si>
  <si>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</si>
  <si>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</si>
  <si>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</si>
  <si>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</si>
  <si>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</si>
  <si>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</si>
  <si>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</si>
  <si>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</si>
  <si>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</si>
  <si>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</si>
  <si>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</si>
  <si>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</si>
  <si>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</si>
  <si>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</si>
  <si>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</si>
  <si>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</si>
  <si>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病院事業会計</t>
    <phoneticPr fontId="5"/>
  </si>
  <si>
    <t>宅地造成事業特別会計</t>
    <phoneticPr fontId="5"/>
  </si>
  <si>
    <t>法非適用企業</t>
    <phoneticPr fontId="5"/>
  </si>
  <si>
    <t>工業団地造成事業特別会計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</si>
  <si>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</si>
  <si>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</si>
  <si>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</si>
  <si>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</si>
  <si>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</si>
  <si>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</si>
  <si>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</si>
  <si>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</si>
  <si>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</si>
  <si>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</si>
  <si>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</si>
  <si>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</si>
  <si>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</si>
  <si>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</si>
  <si>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</si>
  <si>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</si>
  <si>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</si>
  <si>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</si>
  <si>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</si>
  <si>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</si>
  <si>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</si>
  <si>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</si>
  <si>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</si>
  <si>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</si>
  <si>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</si>
  <si>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</si>
  <si>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</si>
  <si>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</si>
  <si>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</si>
  <si>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</si>
  <si>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</si>
  <si>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</si>
  <si>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</si>
  <si>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</si>
  <si>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</si>
  <si>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</si>
  <si>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</si>
  <si>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</si>
  <si>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</si>
  <si>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</si>
  <si>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</si>
  <si>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</si>
  <si>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</si>
  <si>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</si>
  <si>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</si>
  <si>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</si>
  <si>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</si>
  <si>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</si>
  <si>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</si>
  <si>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</si>
  <si>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</si>
  <si>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</si>
  <si>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</si>
  <si>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</si>
  <si>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</si>
  <si>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</si>
  <si>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</si>
  <si>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</si>
  <si>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</si>
  <si>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</si>
  <si>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</si>
  <si>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</si>
  <si>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</si>
  <si>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</si>
  <si>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</si>
  <si>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</si>
  <si>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</si>
  <si>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</si>
  <si>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</si>
  <si>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</si>
  <si>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</si>
  <si>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</si>
  <si>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</si>
  <si>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</si>
  <si>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</si>
  <si>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</si>
  <si>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</si>
  <si>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</si>
  <si>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</si>
  <si>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</si>
  <si>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</si>
  <si>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</si>
  <si>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</si>
  <si>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</si>
  <si>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</si>
  <si>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</si>
  <si>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</si>
  <si>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</si>
  <si>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</si>
  <si>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</si>
  <si>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</si>
  <si>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</si>
  <si>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</si>
  <si>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</si>
  <si>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</si>
  <si>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</si>
  <si>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</si>
  <si>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</si>
  <si>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</si>
  <si>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</si>
  <si>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</si>
  <si>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</si>
  <si>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</si>
  <si>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</si>
  <si>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</si>
  <si>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</si>
  <si>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</si>
  <si>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</si>
  <si>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</si>
  <si>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</si>
  <si>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</si>
  <si>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</si>
  <si>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</si>
  <si>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</si>
  <si>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</si>
  <si>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</si>
  <si>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</si>
  <si>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</si>
  <si>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</si>
  <si>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</si>
  <si>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</si>
  <si>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</si>
  <si>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</si>
  <si>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</si>
  <si>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</si>
  <si>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</si>
  <si>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</si>
  <si>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</si>
  <si>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</si>
  <si>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</si>
  <si>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</si>
  <si>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</si>
  <si>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</si>
  <si>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</si>
  <si>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</si>
  <si>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</si>
  <si>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</si>
  <si>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</si>
  <si>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</si>
  <si>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</si>
  <si>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</si>
  <si>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</si>
  <si>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</si>
  <si>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</si>
  <si>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</si>
  <si>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</si>
  <si>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</si>
  <si>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</si>
  <si>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</si>
  <si>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</si>
  <si>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</si>
  <si>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</si>
  <si>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</si>
  <si>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</si>
  <si>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</si>
  <si>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</si>
  <si>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</si>
  <si>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</si>
  <si>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3.15</t>
  </si>
  <si>
    <t>▲ 2.99</t>
  </si>
  <si>
    <t>▲ 5.02</t>
  </si>
  <si>
    <t>▲ 8.82</t>
  </si>
  <si>
    <t>▲ 6.23</t>
  </si>
  <si>
    <t>水道事業会計</t>
  </si>
  <si>
    <t>病院事業会計</t>
  </si>
  <si>
    <t>一般会計</t>
  </si>
  <si>
    <t>下水道事業会計</t>
  </si>
  <si>
    <t>国民健康保険特別会計</t>
  </si>
  <si>
    <t>介護保険特別会計</t>
  </si>
  <si>
    <t>宅地造成事業特別会計</t>
  </si>
  <si>
    <t>工業団地造成事業特別会計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</si>
  <si>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</si>
  <si>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</si>
  <si>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</si>
  <si>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</si>
  <si>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</si>
  <si>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</si>
  <si>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</si>
  <si>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</si>
  <si>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古川体育協会</t>
  </si>
  <si>
    <t>まちづくり古川</t>
  </si>
  <si>
    <t>アクアライト台町</t>
  </si>
  <si>
    <t>醸室</t>
  </si>
  <si>
    <t>大崎市三本木振興公社</t>
  </si>
  <si>
    <t>池月道の駅</t>
  </si>
  <si>
    <t>鳴子まちづくり</t>
  </si>
  <si>
    <t>オニコウベ</t>
  </si>
  <si>
    <t>吉田川流域溜池大和町外３市３ヶ町村組合</t>
  </si>
  <si>
    <t>宮城県市町村職員退職手当組合</t>
  </si>
  <si>
    <t>宮城県市町村非常勤消防団員補償報償組合</t>
  </si>
  <si>
    <t>大崎地域広域行政事務組合</t>
  </si>
  <si>
    <t>宮城県市町村自治振興センター</t>
  </si>
  <si>
    <t>宮城県後期高齢者医療広域連合</t>
  </si>
  <si>
    <t>宮城県後期高齢者医療事業会計</t>
  </si>
  <si>
    <t>たじり穂波公社</t>
    <phoneticPr fontId="2"/>
  </si>
  <si>
    <t>地域自治組織支援基金</t>
  </si>
  <si>
    <t>まちづくり基金</t>
  </si>
  <si>
    <t>賀家地区排水処理施設維持管理基金</t>
  </si>
  <si>
    <t>災害公営住宅維持管理基金</t>
  </si>
  <si>
    <t>奨学資金貸与基金</t>
    <rPh sb="0" eb="4">
      <t>ショウガクシキン</t>
    </rPh>
    <rPh sb="4" eb="6">
      <t>タイヨ</t>
    </rPh>
    <rPh sb="6" eb="8">
      <t>キキン</t>
    </rPh>
    <phoneticPr fontId="2"/>
  </si>
  <si>
    <t>色麻町外一市一ヶ村花川ダム管理組合</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</si>
  <si>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</si>
  <si>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</si>
  <si>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</si>
  <si>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</si>
  <si>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該当なし
</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</si>
  <si>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</si>
  <si>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</si>
  <si>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</si>
  <si>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</si>
  <si>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</si>
  <si>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</si>
  <si>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実質公債費比率については，前年度に引き続き，類似団体平均値を下回ったものの，将来負担比率については，類似団体平均値を上回る結果となった。
　将来負担比率については，令和元年東日本台風の被害（災害廃棄物撤去等）に係る災害復旧事業債等の借り入れが発生したことなどに伴い，地方債現在高が増加した一方で，財政調整基金の取崩しなどにより，充当可能財源が減少したことが主な要因として考えられる。また，実質公債費比率については，旧合併特例事業債を有効に活用してきたことなどで，負担の抑制を図ることができているものの，旧合併特例事業債には発行限度があり，庁舎建設等の重点事業に充当していることから，今後，指数の悪化を抑制するための抜本的な普通建設事業の見直し，地方債借入の抑制が必要となっている。</t>
    <rPh sb="14" eb="17">
      <t>ゼンネンド</t>
    </rPh>
    <rPh sb="18" eb="19">
      <t>ヒ</t>
    </rPh>
    <rPh sb="20" eb="21">
      <t>ツヅ</t>
    </rPh>
    <rPh sb="59" eb="61">
      <t>ウワマワ</t>
    </rPh>
    <rPh sb="62" eb="64">
      <t>ケッカ</t>
    </rPh>
    <rPh sb="115" eb="116">
      <t>トウ</t>
    </rPh>
    <rPh sb="117" eb="118">
      <t>カ</t>
    </rPh>
    <rPh sb="119" eb="120">
      <t>イ</t>
    </rPh>
    <rPh sb="122" eb="124">
      <t>ハッセイ</t>
    </rPh>
    <rPh sb="131" eb="132">
      <t>トモナ</t>
    </rPh>
    <rPh sb="141" eb="143">
      <t>ゾウカ</t>
    </rPh>
    <rPh sb="145" eb="147">
      <t>イッポウ</t>
    </rPh>
    <rPh sb="149" eb="151">
      <t>ザイセイ</t>
    </rPh>
    <rPh sb="151" eb="153">
      <t>チョウセイ</t>
    </rPh>
    <rPh sb="153" eb="155">
      <t>キキン</t>
    </rPh>
    <rPh sb="156" eb="158">
      <t>トリクズシ</t>
    </rPh>
    <rPh sb="165" eb="167">
      <t>ジュウトウ</t>
    </rPh>
    <rPh sb="167" eb="169">
      <t>カノウ</t>
    </rPh>
    <rPh sb="169" eb="171">
      <t>ザイゲン</t>
    </rPh>
    <rPh sb="172" eb="174">
      <t>ゲンショウ</t>
    </rPh>
    <rPh sb="179" eb="180">
      <t>オモ</t>
    </rPh>
    <rPh sb="181" eb="183">
      <t>ヨウイン</t>
    </rPh>
    <rPh sb="186" eb="187">
      <t>カンガ</t>
    </rPh>
    <rPh sb="217" eb="219">
      <t>ユウコウ</t>
    </rPh>
    <rPh sb="220" eb="222">
      <t>カツヨウ</t>
    </rPh>
    <rPh sb="232" eb="234">
      <t>フタン</t>
    </rPh>
    <rPh sb="235" eb="237">
      <t>ヨクセイ</t>
    </rPh>
    <rPh sb="238" eb="239">
      <t>ハカ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</si>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</sst>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65942</c:v>
                </c:pt>
                <c:pt idx="1">
                  <c:v>68655</c:v>
                </c:pt>
                <c:pt idx="2">
                  <c:v>66863</c:v>
                </c:pt>
                <c:pt idx="3">
                  <c:v>72051</c:v>
                </c:pt>
                <c:pt idx="4">
                  <c:v>72756</c:v>
                </c:pt>
              </c:numCache>
            </c:numRef>
          </c:val>
          <c:smooth val="0"/>
          <c:extLst>
            <c:ext xmlns:c16="http://schemas.microsoft.com/office/drawing/2014/chart" uri="{C3380CC4-5D6E-409C-BE32-E72D297353CC}">
              <c16:uniqueId val="{00000000-CEDC-4590-8407-C96188AD48C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81266</c:v>
                </c:pt>
                <c:pt idx="1">
                  <c:v>63510</c:v>
                </c:pt>
                <c:pt idx="2">
                  <c:v>71000</c:v>
                </c:pt>
                <c:pt idx="3">
                  <c:v>73622</c:v>
                </c:pt>
                <c:pt idx="4">
                  <c:v>70123</c:v>
                </c:pt>
              </c:numCache>
            </c:numRef>
          </c:val>
          <c:smooth val="0"/>
          <c:extLst>
            <c:ext xmlns:c16="http://schemas.microsoft.com/office/drawing/2014/chart" uri="{C3380CC4-5D6E-409C-BE32-E72D297353CC}">
              <c16:uniqueId val="{00000001-CEDC-4590-8407-C96188AD48C5}"/>
            </c:ext>
          </c:extLst>
        </c:ser>
        <c:dLbls>
          <c:showLegendKey val="0"/>
          <c:showVal val="0"/>
          <c:showCatName val="0"/>
          <c:showSerName val="0"/>
          <c:showPercent val="0"/>
          <c:showBubbleSize val="0"/>
        </c:dLbls>
        <c:marker val="1"/>
        <c:smooth val="0"/>
        <c:axId val="180704000"/>
        <c:axId val="180705920"/>
      </c:lineChart>
      <c:catAx>
        <c:axId val="1807040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0705920"/>
        <c:crosses val="autoZero"/>
        <c:auto val="1"/>
        <c:lblAlgn val="ctr"/>
        <c:lblOffset val="100"/>
        <c:tickLblSkip val="1"/>
        <c:tickMarkSkip val="1"/>
        <c:noMultiLvlLbl val="0"/>
      </c:catAx>
      <c:valAx>
        <c:axId val="18070592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0704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4.3899999999999997</c:v>
                </c:pt>
                <c:pt idx="1">
                  <c:v>4.63</c:v>
                </c:pt>
                <c:pt idx="2">
                  <c:v>3.93</c:v>
                </c:pt>
                <c:pt idx="3">
                  <c:v>4.5199999999999996</c:v>
                </c:pt>
                <c:pt idx="4">
                  <c:v>6.3</c:v>
                </c:pt>
              </c:numCache>
            </c:numRef>
          </c:val>
          <c:extLst>
            <c:ext xmlns:c16="http://schemas.microsoft.com/office/drawing/2014/chart" uri="{C3380CC4-5D6E-409C-BE32-E72D297353CC}">
              <c16:uniqueId val="{00000000-29C1-4171-898F-D90B3878CB9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36.31</c:v>
                </c:pt>
                <c:pt idx="1">
                  <c:v>35.9</c:v>
                </c:pt>
                <c:pt idx="2">
                  <c:v>34.380000000000003</c:v>
                </c:pt>
                <c:pt idx="3">
                  <c:v>27.38</c:v>
                </c:pt>
                <c:pt idx="4">
                  <c:v>21.46</c:v>
                </c:pt>
              </c:numCache>
            </c:numRef>
          </c:val>
          <c:extLst>
            <c:ext xmlns:c16="http://schemas.microsoft.com/office/drawing/2014/chart" uri="{C3380CC4-5D6E-409C-BE32-E72D297353CC}">
              <c16:uniqueId val="{00000001-29C1-4171-898F-D90B3878CB92}"/>
            </c:ext>
          </c:extLst>
        </c:ser>
        <c:dLbls>
          <c:showLegendKey val="0"/>
          <c:showVal val="0"/>
          <c:showCatName val="0"/>
          <c:showSerName val="0"/>
          <c:showPercent val="0"/>
          <c:showBubbleSize val="0"/>
        </c:dLbls>
        <c:gapWidth val="250"/>
        <c:overlap val="100"/>
        <c:axId val="256871424"/>
        <c:axId val="256881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-3.15</c:v>
                </c:pt>
                <c:pt idx="1">
                  <c:v>-2.99</c:v>
                </c:pt>
                <c:pt idx="2">
                  <c:v>-5.0199999999999996</c:v>
                </c:pt>
                <c:pt idx="3">
                  <c:v>-8.82</c:v>
                </c:pt>
                <c:pt idx="4">
                  <c:v>-6.23</c:v>
                </c:pt>
              </c:numCache>
            </c:numRef>
          </c:val>
          <c:smooth val="0"/>
          <c:extLst>
            <c:ext xmlns:c16="http://schemas.microsoft.com/office/drawing/2014/chart" uri="{C3380CC4-5D6E-409C-BE32-E72D297353CC}">
              <c16:uniqueId val="{00000002-29C1-4171-898F-D90B3878CB92}"/>
            </c:ext>
          </c:extLst>
        </c:ser>
        <c:dLbls>
          <c:showLegendKey val="0"/>
          <c:showVal val="0"/>
          <c:showCatName val="0"/>
          <c:showSerName val="0"/>
          <c:showPercent val="0"/>
          <c:showBubbleSize val="0"/>
        </c:dLbls>
        <c:marker val="1"/>
        <c:smooth val="0"/>
        <c:axId val="256871424"/>
        <c:axId val="256881792"/>
      </c:lineChart>
      <c:catAx>
        <c:axId val="256871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6881792"/>
        <c:crosses val="autoZero"/>
        <c:auto val="1"/>
        <c:lblAlgn val="ctr"/>
        <c:lblOffset val="100"/>
        <c:tickLblSkip val="1"/>
        <c:tickMarkSkip val="1"/>
        <c:noMultiLvlLbl val="0"/>
      </c:catAx>
      <c:valAx>
        <c:axId val="256881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6871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0.69</c:v>
                </c:pt>
                <c:pt idx="2">
                  <c:v>#N/A</c:v>
                </c:pt>
                <c:pt idx="3">
                  <c:v>0.83</c:v>
                </c:pt>
                <c:pt idx="4">
                  <c:v>#N/A</c:v>
                </c:pt>
                <c:pt idx="5">
                  <c:v>0.87</c:v>
                </c:pt>
                <c:pt idx="6">
                  <c:v>#N/A</c:v>
                </c:pt>
                <c:pt idx="7">
                  <c:v>0.99</c:v>
                </c:pt>
                <c:pt idx="8">
                  <c:v>#N/A</c:v>
                </c:pt>
                <c:pt idx="9">
                  <c:v>0.12</c:v>
                </c:pt>
              </c:numCache>
            </c:numRef>
          </c:val>
          <c:extLst>
            <c:ext xmlns:c16="http://schemas.microsoft.com/office/drawing/2014/chart" uri="{C3380CC4-5D6E-409C-BE32-E72D297353CC}">
              <c16:uniqueId val="{00000000-4FA7-4CE9-A247-95485E555CF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FA7-4CE9-A247-95485E555CF5}"/>
            </c:ext>
          </c:extLst>
        </c:ser>
        <c:ser>
          <c:idx val="2"/>
          <c:order val="2"/>
          <c:tx>
            <c:strRef>
              <c:f>データシート!$A$29</c:f>
              <c:strCache>
                <c:ptCount val="1"/>
                <c:pt idx="0">
                  <c:v>工業団地造成事業特別会計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#N/A</c:v>
                </c:pt>
                <c:pt idx="3">
                  <c:v>0</c:v>
                </c:pt>
                <c:pt idx="4">
                  <c:v>#N/A</c:v>
                </c:pt>
                <c:pt idx="5">
                  <c:v>0</c:v>
                </c:pt>
                <c:pt idx="6">
                  <c:v>#N/A</c:v>
                </c:pt>
                <c:pt idx="7">
                  <c:v>0</c:v>
                </c:pt>
                <c:pt idx="8">
                  <c:v>#N/A</c:v>
                </c:pt>
                <c:pt idx="9">
                  <c:v>0.13</c:v>
                </c:pt>
              </c:numCache>
            </c:numRef>
          </c:val>
          <c:extLst>
            <c:ext xmlns:c16="http://schemas.microsoft.com/office/drawing/2014/chart" uri="{C3380CC4-5D6E-409C-BE32-E72D297353CC}">
              <c16:uniqueId val="{00000002-4FA7-4CE9-A247-95485E555CF5}"/>
            </c:ext>
          </c:extLst>
        </c:ser>
        <c:ser>
          <c:idx val="3"/>
          <c:order val="3"/>
          <c:tx>
            <c:strRef>
              <c:f>データシート!$A$30</c:f>
              <c:strCache>
                <c:ptCount val="1"/>
                <c:pt idx="0">
                  <c:v>宅地造成事業特別会計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0.39</c:v>
                </c:pt>
                <c:pt idx="2">
                  <c:v>#N/A</c:v>
                </c:pt>
                <c:pt idx="3">
                  <c:v>0.39</c:v>
                </c:pt>
                <c:pt idx="4">
                  <c:v>#N/A</c:v>
                </c:pt>
                <c:pt idx="5">
                  <c:v>0.42</c:v>
                </c:pt>
                <c:pt idx="6">
                  <c:v>#N/A</c:v>
                </c:pt>
                <c:pt idx="7">
                  <c:v>0.42</c:v>
                </c:pt>
                <c:pt idx="8">
                  <c:v>#N/A</c:v>
                </c:pt>
                <c:pt idx="9">
                  <c:v>0.39</c:v>
                </c:pt>
              </c:numCache>
            </c:numRef>
          </c:val>
          <c:extLst>
            <c:ext xmlns:c16="http://schemas.microsoft.com/office/drawing/2014/chart" uri="{C3380CC4-5D6E-409C-BE32-E72D297353CC}">
              <c16:uniqueId val="{00000003-4FA7-4CE9-A247-95485E555CF5}"/>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0.43</c:v>
                </c:pt>
                <c:pt idx="2">
                  <c:v>#N/A</c:v>
                </c:pt>
                <c:pt idx="3">
                  <c:v>0.46</c:v>
                </c:pt>
                <c:pt idx="4">
                  <c:v>#N/A</c:v>
                </c:pt>
                <c:pt idx="5">
                  <c:v>0.89</c:v>
                </c:pt>
                <c:pt idx="6">
                  <c:v>#N/A</c:v>
                </c:pt>
                <c:pt idx="7">
                  <c:v>0.55000000000000004</c:v>
                </c:pt>
                <c:pt idx="8">
                  <c:v>#N/A</c:v>
                </c:pt>
                <c:pt idx="9">
                  <c:v>0.59</c:v>
                </c:pt>
              </c:numCache>
            </c:numRef>
          </c:val>
          <c:extLst>
            <c:ext xmlns:c16="http://schemas.microsoft.com/office/drawing/2014/chart" uri="{C3380CC4-5D6E-409C-BE32-E72D297353CC}">
              <c16:uniqueId val="{00000004-4FA7-4CE9-A247-95485E555CF5}"/>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2.82</c:v>
                </c:pt>
                <c:pt idx="2">
                  <c:v>#N/A</c:v>
                </c:pt>
                <c:pt idx="3">
                  <c:v>3.43</c:v>
                </c:pt>
                <c:pt idx="4">
                  <c:v>#N/A</c:v>
                </c:pt>
                <c:pt idx="5">
                  <c:v>0.78</c:v>
                </c:pt>
                <c:pt idx="6">
                  <c:v>#N/A</c:v>
                </c:pt>
                <c:pt idx="7">
                  <c:v>0.84</c:v>
                </c:pt>
                <c:pt idx="8">
                  <c:v>#N/A</c:v>
                </c:pt>
                <c:pt idx="9">
                  <c:v>1.17</c:v>
                </c:pt>
              </c:numCache>
            </c:numRef>
          </c:val>
          <c:extLst>
            <c:ext xmlns:c16="http://schemas.microsoft.com/office/drawing/2014/chart" uri="{C3380CC4-5D6E-409C-BE32-E72D297353CC}">
              <c16:uniqueId val="{00000005-4FA7-4CE9-A247-95485E555CF5}"/>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1.73</c:v>
                </c:pt>
              </c:numCache>
            </c:numRef>
          </c:val>
          <c:extLst>
            <c:ext xmlns:c16="http://schemas.microsoft.com/office/drawing/2014/chart" uri="{C3380CC4-5D6E-409C-BE32-E72D297353CC}">
              <c16:uniqueId val="{00000006-4FA7-4CE9-A247-95485E555CF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4.29</c:v>
                </c:pt>
                <c:pt idx="2">
                  <c:v>#N/A</c:v>
                </c:pt>
                <c:pt idx="3">
                  <c:v>4.53</c:v>
                </c:pt>
                <c:pt idx="4">
                  <c:v>#N/A</c:v>
                </c:pt>
                <c:pt idx="5">
                  <c:v>3.8</c:v>
                </c:pt>
                <c:pt idx="6">
                  <c:v>#N/A</c:v>
                </c:pt>
                <c:pt idx="7">
                  <c:v>4.47</c:v>
                </c:pt>
                <c:pt idx="8">
                  <c:v>#N/A</c:v>
                </c:pt>
                <c:pt idx="9">
                  <c:v>6.26</c:v>
                </c:pt>
              </c:numCache>
            </c:numRef>
          </c:val>
          <c:extLst>
            <c:ext xmlns:c16="http://schemas.microsoft.com/office/drawing/2014/chart" uri="{C3380CC4-5D6E-409C-BE32-E72D297353CC}">
              <c16:uniqueId val="{00000007-4FA7-4CE9-A247-95485E555CF5}"/>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12.28</c:v>
                </c:pt>
                <c:pt idx="2">
                  <c:v>#N/A</c:v>
                </c:pt>
                <c:pt idx="3">
                  <c:v>12.17</c:v>
                </c:pt>
                <c:pt idx="4">
                  <c:v>#N/A</c:v>
                </c:pt>
                <c:pt idx="5">
                  <c:v>13.58</c:v>
                </c:pt>
                <c:pt idx="6">
                  <c:v>#N/A</c:v>
                </c:pt>
                <c:pt idx="7">
                  <c:v>13.62</c:v>
                </c:pt>
                <c:pt idx="8">
                  <c:v>#N/A</c:v>
                </c:pt>
                <c:pt idx="9">
                  <c:v>14.55</c:v>
                </c:pt>
              </c:numCache>
            </c:numRef>
          </c:val>
          <c:extLst>
            <c:ext xmlns:c16="http://schemas.microsoft.com/office/drawing/2014/chart" uri="{C3380CC4-5D6E-409C-BE32-E72D297353CC}">
              <c16:uniqueId val="{00000008-4FA7-4CE9-A247-95485E555CF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10.67</c:v>
                </c:pt>
                <c:pt idx="2">
                  <c:v>#N/A</c:v>
                </c:pt>
                <c:pt idx="3">
                  <c:v>12.4</c:v>
                </c:pt>
                <c:pt idx="4">
                  <c:v>#N/A</c:v>
                </c:pt>
                <c:pt idx="5">
                  <c:v>14.01</c:v>
                </c:pt>
                <c:pt idx="6">
                  <c:v>#N/A</c:v>
                </c:pt>
                <c:pt idx="7">
                  <c:v>14.95</c:v>
                </c:pt>
                <c:pt idx="8">
                  <c:v>#N/A</c:v>
                </c:pt>
                <c:pt idx="9">
                  <c:v>15.75</c:v>
                </c:pt>
              </c:numCache>
            </c:numRef>
          </c:val>
          <c:extLst>
            <c:ext xmlns:c16="http://schemas.microsoft.com/office/drawing/2014/chart" uri="{C3380CC4-5D6E-409C-BE32-E72D297353CC}">
              <c16:uniqueId val="{00000009-4FA7-4CE9-A247-95485E555CF5}"/>
            </c:ext>
          </c:extLst>
        </c:ser>
        <c:dLbls>
          <c:showLegendKey val="0"/>
          <c:showVal val="0"/>
          <c:showCatName val="0"/>
          <c:showSerName val="0"/>
          <c:showPercent val="0"/>
          <c:showBubbleSize val="0"/>
        </c:dLbls>
        <c:gapWidth val="150"/>
        <c:overlap val="100"/>
        <c:axId val="257393792"/>
        <c:axId val="257395328"/>
      </c:barChart>
      <c:catAx>
        <c:axId val="25739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7395328"/>
        <c:crosses val="autoZero"/>
        <c:auto val="1"/>
        <c:lblAlgn val="ctr"/>
        <c:lblOffset val="100"/>
        <c:tickLblSkip val="1"/>
        <c:tickMarkSkip val="1"/>
        <c:noMultiLvlLbl val="0"/>
      </c:catAx>
      <c:valAx>
        <c:axId val="257395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7393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7208</c:v>
                </c:pt>
                <c:pt idx="5">
                  <c:v>7290</c:v>
                </c:pt>
                <c:pt idx="8">
                  <c:v>7218</c:v>
                </c:pt>
                <c:pt idx="11">
                  <c:v>7309</c:v>
                </c:pt>
                <c:pt idx="14">
                  <c:v>7264</c:v>
                </c:pt>
              </c:numCache>
            </c:numRef>
          </c:val>
          <c:extLst>
            <c:ext xmlns:c16="http://schemas.microsoft.com/office/drawing/2014/chart" uri="{C3380CC4-5D6E-409C-BE32-E72D297353CC}">
              <c16:uniqueId val="{00000000-EDFF-417E-94D6-8C381B07488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2</c:v>
                </c:pt>
                <c:pt idx="3">
                  <c:v>3</c:v>
                </c:pt>
                <c:pt idx="6">
                  <c:v>2</c:v>
                </c:pt>
                <c:pt idx="9">
                  <c:v>1</c:v>
                </c:pt>
                <c:pt idx="12">
                  <c:v>2</c:v>
                </c:pt>
              </c:numCache>
            </c:numRef>
          </c:val>
          <c:extLst>
            <c:ext xmlns:c16="http://schemas.microsoft.com/office/drawing/2014/chart" uri="{C3380CC4-5D6E-409C-BE32-E72D297353CC}">
              <c16:uniqueId val="{00000001-EDFF-417E-94D6-8C381B07488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103</c:v>
                </c:pt>
                <c:pt idx="3">
                  <c:v>100</c:v>
                </c:pt>
                <c:pt idx="6">
                  <c:v>83</c:v>
                </c:pt>
                <c:pt idx="9">
                  <c:v>81</c:v>
                </c:pt>
                <c:pt idx="12">
                  <c:v>67</c:v>
                </c:pt>
              </c:numCache>
            </c:numRef>
          </c:val>
          <c:extLst>
            <c:ext xmlns:c16="http://schemas.microsoft.com/office/drawing/2014/chart" uri="{C3380CC4-5D6E-409C-BE32-E72D297353CC}">
              <c16:uniqueId val="{00000002-EDFF-417E-94D6-8C381B07488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228</c:v>
                </c:pt>
                <c:pt idx="3">
                  <c:v>295</c:v>
                </c:pt>
                <c:pt idx="6">
                  <c:v>201</c:v>
                </c:pt>
                <c:pt idx="9">
                  <c:v>251</c:v>
                </c:pt>
                <c:pt idx="12">
                  <c:v>229</c:v>
                </c:pt>
              </c:numCache>
            </c:numRef>
          </c:val>
          <c:extLst>
            <c:ext xmlns:c16="http://schemas.microsoft.com/office/drawing/2014/chart" uri="{C3380CC4-5D6E-409C-BE32-E72D297353CC}">
              <c16:uniqueId val="{00000003-EDFF-417E-94D6-8C381B07488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3072</c:v>
                </c:pt>
                <c:pt idx="3">
                  <c:v>2782</c:v>
                </c:pt>
                <c:pt idx="6">
                  <c:v>2801</c:v>
                </c:pt>
                <c:pt idx="9">
                  <c:v>3031</c:v>
                </c:pt>
                <c:pt idx="12">
                  <c:v>2461</c:v>
                </c:pt>
              </c:numCache>
            </c:numRef>
          </c:val>
          <c:extLst>
            <c:ext xmlns:c16="http://schemas.microsoft.com/office/drawing/2014/chart" uri="{C3380CC4-5D6E-409C-BE32-E72D297353CC}">
              <c16:uniqueId val="{00000004-EDFF-417E-94D6-8C381B07488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DFF-417E-94D6-8C381B07488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DFF-417E-94D6-8C381B07488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6482</c:v>
                </c:pt>
                <c:pt idx="3">
                  <c:v>6580</c:v>
                </c:pt>
                <c:pt idx="6">
                  <c:v>6064</c:v>
                </c:pt>
                <c:pt idx="9">
                  <c:v>6207</c:v>
                </c:pt>
                <c:pt idx="12">
                  <c:v>6470</c:v>
                </c:pt>
              </c:numCache>
            </c:numRef>
          </c:val>
          <c:extLst>
            <c:ext xmlns:c16="http://schemas.microsoft.com/office/drawing/2014/chart" uri="{C3380CC4-5D6E-409C-BE32-E72D297353CC}">
              <c16:uniqueId val="{00000007-EDFF-417E-94D6-8C381B074885}"/>
            </c:ext>
          </c:extLst>
        </c:ser>
        <c:dLbls>
          <c:showLegendKey val="0"/>
          <c:showVal val="0"/>
          <c:showCatName val="0"/>
          <c:showSerName val="0"/>
          <c:showPercent val="0"/>
          <c:showBubbleSize val="0"/>
        </c:dLbls>
        <c:gapWidth val="100"/>
        <c:overlap val="100"/>
        <c:axId val="257343872"/>
        <c:axId val="2573457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2679</c:v>
                </c:pt>
                <c:pt idx="2">
                  <c:v>#N/A</c:v>
                </c:pt>
                <c:pt idx="3">
                  <c:v>#N/A</c:v>
                </c:pt>
                <c:pt idx="4">
                  <c:v>2470</c:v>
                </c:pt>
                <c:pt idx="5">
                  <c:v>#N/A</c:v>
                </c:pt>
                <c:pt idx="6">
                  <c:v>#N/A</c:v>
                </c:pt>
                <c:pt idx="7">
                  <c:v>1933</c:v>
                </c:pt>
                <c:pt idx="8">
                  <c:v>#N/A</c:v>
                </c:pt>
                <c:pt idx="9">
                  <c:v>#N/A</c:v>
                </c:pt>
                <c:pt idx="10">
                  <c:v>2262</c:v>
                </c:pt>
                <c:pt idx="11">
                  <c:v>#N/A</c:v>
                </c:pt>
                <c:pt idx="12">
                  <c:v>#N/A</c:v>
                </c:pt>
                <c:pt idx="13">
                  <c:v>1965</c:v>
                </c:pt>
                <c:pt idx="14">
                  <c:v>#N/A</c:v>
                </c:pt>
              </c:numCache>
            </c:numRef>
          </c:val>
          <c:smooth val="0"/>
          <c:extLst>
            <c:ext xmlns:c16="http://schemas.microsoft.com/office/drawing/2014/chart" uri="{C3380CC4-5D6E-409C-BE32-E72D297353CC}">
              <c16:uniqueId val="{00000008-EDFF-417E-94D6-8C381B074885}"/>
            </c:ext>
          </c:extLst>
        </c:ser>
        <c:dLbls>
          <c:showLegendKey val="0"/>
          <c:showVal val="0"/>
          <c:showCatName val="0"/>
          <c:showSerName val="0"/>
          <c:showPercent val="0"/>
          <c:showBubbleSize val="0"/>
        </c:dLbls>
        <c:marker val="1"/>
        <c:smooth val="0"/>
        <c:axId val="257343872"/>
        <c:axId val="257345792"/>
      </c:lineChart>
      <c:catAx>
        <c:axId val="257343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7345792"/>
        <c:crosses val="autoZero"/>
        <c:auto val="1"/>
        <c:lblAlgn val="ctr"/>
        <c:lblOffset val="100"/>
        <c:tickLblSkip val="1"/>
        <c:tickMarkSkip val="1"/>
        <c:noMultiLvlLbl val="0"/>
      </c:catAx>
      <c:valAx>
        <c:axId val="257345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7343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75408</c:v>
                </c:pt>
                <c:pt idx="5">
                  <c:v>76062</c:v>
                </c:pt>
                <c:pt idx="8">
                  <c:v>77862</c:v>
                </c:pt>
                <c:pt idx="11">
                  <c:v>78545</c:v>
                </c:pt>
                <c:pt idx="14">
                  <c:v>76317</c:v>
                </c:pt>
              </c:numCache>
            </c:numRef>
          </c:val>
          <c:extLst>
            <c:ext xmlns:c16="http://schemas.microsoft.com/office/drawing/2014/chart" uri="{C3380CC4-5D6E-409C-BE32-E72D297353CC}">
              <c16:uniqueId val="{00000000-FA6E-4837-8C8D-5BB9B59A471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10224</c:v>
                </c:pt>
                <c:pt idx="5">
                  <c:v>11114</c:v>
                </c:pt>
                <c:pt idx="8">
                  <c:v>12073</c:v>
                </c:pt>
                <c:pt idx="11">
                  <c:v>12664</c:v>
                </c:pt>
                <c:pt idx="14">
                  <c:v>11360</c:v>
                </c:pt>
              </c:numCache>
            </c:numRef>
          </c:val>
          <c:extLst>
            <c:ext xmlns:c16="http://schemas.microsoft.com/office/drawing/2014/chart" uri="{C3380CC4-5D6E-409C-BE32-E72D297353CC}">
              <c16:uniqueId val="{00000001-FA6E-4837-8C8D-5BB9B59A471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17779</c:v>
                </c:pt>
                <c:pt idx="5">
                  <c:v>18018</c:v>
                </c:pt>
                <c:pt idx="8">
                  <c:v>18605</c:v>
                </c:pt>
                <c:pt idx="11">
                  <c:v>16469</c:v>
                </c:pt>
                <c:pt idx="14">
                  <c:v>14655</c:v>
                </c:pt>
              </c:numCache>
            </c:numRef>
          </c:val>
          <c:extLst>
            <c:ext xmlns:c16="http://schemas.microsoft.com/office/drawing/2014/chart" uri="{C3380CC4-5D6E-409C-BE32-E72D297353CC}">
              <c16:uniqueId val="{00000002-FA6E-4837-8C8D-5BB9B59A471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A6E-4837-8C8D-5BB9B59A471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A6E-4837-8C8D-5BB9B59A471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19</c:v>
                </c:pt>
                <c:pt idx="3">
                  <c:v>12</c:v>
                </c:pt>
                <c:pt idx="6">
                  <c:v>13</c:v>
                </c:pt>
                <c:pt idx="9">
                  <c:v>13</c:v>
                </c:pt>
                <c:pt idx="12">
                  <c:v>13</c:v>
                </c:pt>
              </c:numCache>
            </c:numRef>
          </c:val>
          <c:extLst>
            <c:ext xmlns:c16="http://schemas.microsoft.com/office/drawing/2014/chart" uri="{C3380CC4-5D6E-409C-BE32-E72D297353CC}">
              <c16:uniqueId val="{00000005-FA6E-4837-8C8D-5BB9B59A471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6565</c:v>
                </c:pt>
                <c:pt idx="3">
                  <c:v>6237</c:v>
                </c:pt>
                <c:pt idx="6">
                  <c:v>6001</c:v>
                </c:pt>
                <c:pt idx="9">
                  <c:v>5982</c:v>
                </c:pt>
                <c:pt idx="12">
                  <c:v>5911</c:v>
                </c:pt>
              </c:numCache>
            </c:numRef>
          </c:val>
          <c:extLst>
            <c:ext xmlns:c16="http://schemas.microsoft.com/office/drawing/2014/chart" uri="{C3380CC4-5D6E-409C-BE32-E72D297353CC}">
              <c16:uniqueId val="{00000006-FA6E-4837-8C8D-5BB9B59A471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1303</c:v>
                </c:pt>
                <c:pt idx="3">
                  <c:v>1272</c:v>
                </c:pt>
                <c:pt idx="6">
                  <c:v>1273</c:v>
                </c:pt>
                <c:pt idx="9">
                  <c:v>1481</c:v>
                </c:pt>
                <c:pt idx="12">
                  <c:v>1656</c:v>
                </c:pt>
              </c:numCache>
            </c:numRef>
          </c:val>
          <c:extLst>
            <c:ext xmlns:c16="http://schemas.microsoft.com/office/drawing/2014/chart" uri="{C3380CC4-5D6E-409C-BE32-E72D297353CC}">
              <c16:uniqueId val="{00000007-FA6E-4837-8C8D-5BB9B59A471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40352</c:v>
                </c:pt>
                <c:pt idx="3">
                  <c:v>39169</c:v>
                </c:pt>
                <c:pt idx="6">
                  <c:v>37945</c:v>
                </c:pt>
                <c:pt idx="9">
                  <c:v>37584</c:v>
                </c:pt>
                <c:pt idx="12">
                  <c:v>36160</c:v>
                </c:pt>
              </c:numCache>
            </c:numRef>
          </c:val>
          <c:extLst>
            <c:ext xmlns:c16="http://schemas.microsoft.com/office/drawing/2014/chart" uri="{C3380CC4-5D6E-409C-BE32-E72D297353CC}">
              <c16:uniqueId val="{00000008-FA6E-4837-8C8D-5BB9B59A471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315</c:v>
                </c:pt>
                <c:pt idx="3">
                  <c:v>219</c:v>
                </c:pt>
                <c:pt idx="6">
                  <c:v>140</c:v>
                </c:pt>
                <c:pt idx="9">
                  <c:v>64</c:v>
                </c:pt>
                <c:pt idx="12">
                  <c:v>0</c:v>
                </c:pt>
              </c:numCache>
            </c:numRef>
          </c:val>
          <c:extLst>
            <c:ext xmlns:c16="http://schemas.microsoft.com/office/drawing/2014/chart" uri="{C3380CC4-5D6E-409C-BE32-E72D297353CC}">
              <c16:uniqueId val="{00000009-FA6E-4837-8C8D-5BB9B59A471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67690</c:v>
                </c:pt>
                <c:pt idx="3">
                  <c:v>69164</c:v>
                </c:pt>
                <c:pt idx="6">
                  <c:v>71748</c:v>
                </c:pt>
                <c:pt idx="9">
                  <c:v>72145</c:v>
                </c:pt>
                <c:pt idx="12">
                  <c:v>73991</c:v>
                </c:pt>
              </c:numCache>
            </c:numRef>
          </c:val>
          <c:extLst>
            <c:ext xmlns:c16="http://schemas.microsoft.com/office/drawing/2014/chart" uri="{C3380CC4-5D6E-409C-BE32-E72D297353CC}">
              <c16:uniqueId val="{0000000A-FA6E-4837-8C8D-5BB9B59A4718}"/>
            </c:ext>
          </c:extLst>
        </c:ser>
        <c:dLbls>
          <c:showLegendKey val="0"/>
          <c:showVal val="0"/>
          <c:showCatName val="0"/>
          <c:showSerName val="0"/>
          <c:showPercent val="0"/>
          <c:showBubbleSize val="0"/>
        </c:dLbls>
        <c:gapWidth val="100"/>
        <c:overlap val="100"/>
        <c:axId val="257041536"/>
        <c:axId val="257043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12831</c:v>
                </c:pt>
                <c:pt idx="2">
                  <c:v>#N/A</c:v>
                </c:pt>
                <c:pt idx="3">
                  <c:v>#N/A</c:v>
                </c:pt>
                <c:pt idx="4">
                  <c:v>10880</c:v>
                </c:pt>
                <c:pt idx="5">
                  <c:v>#N/A</c:v>
                </c:pt>
                <c:pt idx="6">
                  <c:v>#N/A</c:v>
                </c:pt>
                <c:pt idx="7">
                  <c:v>8579</c:v>
                </c:pt>
                <c:pt idx="8">
                  <c:v>#N/A</c:v>
                </c:pt>
                <c:pt idx="9">
                  <c:v>#N/A</c:v>
                </c:pt>
                <c:pt idx="10">
                  <c:v>9590</c:v>
                </c:pt>
                <c:pt idx="11">
                  <c:v>#N/A</c:v>
                </c:pt>
                <c:pt idx="12">
                  <c:v>#N/A</c:v>
                </c:pt>
                <c:pt idx="13">
                  <c:v>15398</c:v>
                </c:pt>
                <c:pt idx="14">
                  <c:v>#N/A</c:v>
                </c:pt>
              </c:numCache>
            </c:numRef>
          </c:val>
          <c:smooth val="0"/>
          <c:extLst>
            <c:ext xmlns:c16="http://schemas.microsoft.com/office/drawing/2014/chart" uri="{C3380CC4-5D6E-409C-BE32-E72D297353CC}">
              <c16:uniqueId val="{0000000B-FA6E-4837-8C8D-5BB9B59A4718}"/>
            </c:ext>
          </c:extLst>
        </c:ser>
        <c:dLbls>
          <c:showLegendKey val="0"/>
          <c:showVal val="0"/>
          <c:showCatName val="0"/>
          <c:showSerName val="0"/>
          <c:showPercent val="0"/>
          <c:showBubbleSize val="0"/>
        </c:dLbls>
        <c:marker val="1"/>
        <c:smooth val="0"/>
        <c:axId val="257041536"/>
        <c:axId val="257043456"/>
      </c:lineChart>
      <c:catAx>
        <c:axId val="257041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7043456"/>
        <c:crosses val="autoZero"/>
        <c:auto val="1"/>
        <c:lblAlgn val="ctr"/>
        <c:lblOffset val="100"/>
        <c:tickLblSkip val="1"/>
        <c:tickMarkSkip val="1"/>
        <c:noMultiLvlLbl val="0"/>
      </c:catAx>
      <c:valAx>
        <c:axId val="257043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7041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12432</c:v>
                </c:pt>
                <c:pt idx="1">
                  <c:v>9851</c:v>
                </c:pt>
                <c:pt idx="2">
                  <c:v>7814</c:v>
                </c:pt>
              </c:numCache>
            </c:numRef>
          </c:val>
          <c:extLst>
            <c:ext xmlns:c16="http://schemas.microsoft.com/office/drawing/2014/chart" uri="{C3380CC4-5D6E-409C-BE32-E72D297353CC}">
              <c16:uniqueId val="{00000000-3F5A-4E47-801C-A6E0AFAF509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437</c:v>
                </c:pt>
                <c:pt idx="1">
                  <c:v>448</c:v>
                </c:pt>
                <c:pt idx="2">
                  <c:v>450</c:v>
                </c:pt>
              </c:numCache>
            </c:numRef>
          </c:val>
          <c:extLst>
            <c:ext xmlns:c16="http://schemas.microsoft.com/office/drawing/2014/chart" uri="{C3380CC4-5D6E-409C-BE32-E72D297353CC}">
              <c16:uniqueId val="{00000001-3F5A-4E47-801C-A6E0AFAF509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7585</c:v>
                </c:pt>
                <c:pt idx="1">
                  <c:v>8093</c:v>
                </c:pt>
                <c:pt idx="2">
                  <c:v>8087</c:v>
                </c:pt>
              </c:numCache>
            </c:numRef>
          </c:val>
          <c:extLst>
            <c:ext xmlns:c16="http://schemas.microsoft.com/office/drawing/2014/chart" uri="{C3380CC4-5D6E-409C-BE32-E72D297353CC}">
              <c16:uniqueId val="{00000002-3F5A-4E47-801C-A6E0AFAF509B}"/>
            </c:ext>
          </c:extLst>
        </c:ser>
        <c:dLbls>
          <c:showLegendKey val="0"/>
          <c:showVal val="0"/>
          <c:showCatName val="0"/>
          <c:showSerName val="0"/>
          <c:showPercent val="0"/>
          <c:showBubbleSize val="0"/>
        </c:dLbls>
        <c:gapWidth val="120"/>
        <c:overlap val="100"/>
        <c:axId val="257890176"/>
        <c:axId val="257891712"/>
      </c:barChart>
      <c:catAx>
        <c:axId val="257890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57891712"/>
        <c:crosses val="autoZero"/>
        <c:auto val="1"/>
        <c:lblAlgn val="ctr"/>
        <c:lblOffset val="100"/>
        <c:tickLblSkip val="1"/>
        <c:tickMarkSkip val="1"/>
        <c:noMultiLvlLbl val="0"/>
      </c:catAx>
      <c:valAx>
        <c:axId val="2578917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57890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{17BABEFF-11DE-4372-A8CA-0F8A684645A8}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A2E-4F8B-8BC5-54727D4CFF2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{E64C39C1-D359-40C0-86BF-A86D834D473E}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A2E-4F8B-8BC5-54727D4CFF2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{25E71489-F51D-4A80-A245-9E9F29025FA8}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A2E-4F8B-8BC5-54727D4CFF2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{518A6B54-F689-4159-90D5-A35C153BD672}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A2E-4F8B-8BC5-54727D4CFF2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{88843ED6-C173-4D6B-9F8C-3F399A8BCC95}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A2E-4F8B-8BC5-54727D4CFF2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{C0519922-9E0B-472B-B08B-D6F53F7F9BEB}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A2E-4F8B-8BC5-54727D4CFF2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{C02128C8-FC38-4BE8-82FC-3ABF00AA6DA0}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A2E-4F8B-8BC5-54727D4CFF2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{EC8FE98B-18AA-48AE-AC35-B95CC07BAEDF}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A2E-4F8B-8BC5-54727D4CFF2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{91565812-3C44-47B6-B95C-717081A24220}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A2E-4F8B-8BC5-54727D4CFF2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A2E-4F8B-8BC5-54727D4CFF2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{5243AE1A-2DBA-4D0C-A985-D00F262178F6}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A2E-4F8B-8BC5-54727D4CFF2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{07CD9B5E-D011-4494-B3E4-65E197570C4F}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A2E-4F8B-8BC5-54727D4CFF2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{C2DB4E17-1C34-41FF-BBEF-EDBABA031552}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A2E-4F8B-8BC5-54727D4CFF2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{58B0C49F-627A-4A8D-AA11-669DB015C968}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A2E-4F8B-8BC5-54727D4CFF2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{DA745193-5598-406C-AF9F-B4E81EC9CBCE}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A2E-4F8B-8BC5-54727D4CFF2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{CC1A5A5C-98B3-4286-B27D-3D72AC9A665E}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A2E-4F8B-8BC5-54727D4CFF2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{DD79C0C5-4809-42B3-B682-9CD131A3E592}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A2E-4F8B-8BC5-54727D4CFF2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{27F6642A-A825-4D44-91CD-4CD2E3204CF3}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A2E-4F8B-8BC5-54727D4CFF2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{140AE48E-9882-4F48-A6F6-DA83E1E37A8E}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A2E-4F8B-8BC5-54727D4CFF2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BA2E-4F8B-8BC5-54727D4CFF27}"/>
            </c:ext>
          </c:extLst>
        </c:ser>
        <c:dLbls>
          <c:showLegendKey val="0"/>
          <c:showVal val="1"/>
          <c:showCatName val="0"/>
          <c:showSerName val="0"/>
          <c:showPercent val="0"/>
          <c:showBubbleSize val="0"/>
        </c:dLbls>
        <c:axId val="177836032"/>
        <c:axId val="177837952"/>
      </c:scatterChart>
      <c:valAx>
        <c:axId val="177836032"/>
        <c:scaling>
          <c:orientation val="maxMin"/>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7837952"/>
        <c:crosses val="autoZero"/>
        <c:crossBetween val="midCat"/>
      </c:valAx>
      <c:valAx>
        <c:axId val="177837952"/>
        <c:scaling>
          <c:orientation val="maxMin"/>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778360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{6794EBFB-4EA2-4B3F-A625-65E86DC4F84C}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47C-4C87-A697-22214381E8E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{39DF3150-070E-4D1D-9413-590636DD6347}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47C-4C87-A697-22214381E8E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{402F3FBA-AFC3-4339-B3D1-9F1C268DDCD6}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47C-4C87-A697-22214381E8E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{CC9B8B85-5968-443B-8F4F-3E89AC3A9955}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47C-4C87-A697-22214381E8E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{F451C2FF-4913-4599-AA30-918FA019EE78}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47C-4C87-A697-22214381E8E6}"/>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{8CE9200D-6252-4675-8F19-5E2CD2959BC2}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47C-4C87-A697-22214381E8E6}"/>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{5462BA67-1469-4897-80BF-9FA0D823ACEC}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47C-4C87-A697-22214381E8E6}"/>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{C9641E1F-58A0-47D7-81B5-39B6A645D331}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47C-4C87-A697-22214381E8E6}"/>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{5219E409-1E90-4771-B7CE-66BC26E5DCE1}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47C-4C87-A697-22214381E8E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c:v>
                </c:pt>
                <c:pt idx="8">
                  <c:v>8.6999999999999993</c:v>
                </c:pt>
                <c:pt idx="16">
                  <c:v>7.8</c:v>
                </c:pt>
                <c:pt idx="24">
                  <c:v>7.4</c:v>
                </c:pt>
                <c:pt idx="32">
                  <c:v>6.9</c:v>
                </c:pt>
              </c:numCache>
            </c:numRef>
          </c:xVal>
          <c:yVal>
            <c:numRef>
              <c:f>公会計指標分析・財政指標組合せ分析表!$BP$73:$DC$73</c:f>
              <c:numCache>
                <c:formatCode>#,##0.0;"▲ "#,##0.0</c:formatCode>
                <c:ptCount val="40"/>
                <c:pt idx="0">
                  <c:v>41.9</c:v>
                </c:pt>
                <c:pt idx="8">
                  <c:v>36.200000000000003</c:v>
                </c:pt>
                <c:pt idx="16">
                  <c:v>28.8</c:v>
                </c:pt>
                <c:pt idx="24">
                  <c:v>32.5</c:v>
                </c:pt>
                <c:pt idx="32">
                  <c:v>51.6</c:v>
                </c:pt>
              </c:numCache>
            </c:numRef>
          </c:yVal>
          <c:smooth val="0"/>
          <c:extLst>
            <c:ext xmlns:c16="http://schemas.microsoft.com/office/drawing/2014/chart" uri="{C3380CC4-5D6E-409C-BE32-E72D297353CC}">
              <c16:uniqueId val="{00000009-447C-4C87-A697-22214381E8E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{11AF8286-CE04-4455-BA32-C8239AEAD0B3}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47C-4C87-A697-22214381E8E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{6FAFCEF3-E99A-4A7A-A6E1-0631B3C9F02E}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47C-4C87-A697-22214381E8E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{2B1C96CD-DE9D-4FF0-896E-23DBFE2F73E0}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47C-4C87-A697-22214381E8E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{34C20682-48E4-406C-88A5-A14516AC3E5F}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47C-4C87-A697-22214381E8E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{1CA08BC6-6A76-45B7-B05E-89B159AC820A}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47C-4C87-A697-22214381E8E6}"/>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{69D09CAF-50A5-4107-A1C8-6DD36B296D4F}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47C-4C87-A697-22214381E8E6}"/>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{756A6E55-3D5E-4BE7-97A6-9F8DE0F2A076}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47C-4C87-A697-22214381E8E6}"/>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{89E15C23-23BF-4FF5-8CD7-4DBFF73361D5}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47C-4C87-A697-22214381E8E6}"/>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{F6CE971C-C8E6-42A8-B813-8D1B9FF1A66D}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47C-4C87-A697-22214381E8E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8.1999999999999993</c:v>
                </c:pt>
                <c:pt idx="16">
                  <c:v>7.8</c:v>
                </c:pt>
                <c:pt idx="24">
                  <c:v>7.6</c:v>
                </c:pt>
                <c:pt idx="32">
                  <c:v>7.2</c:v>
                </c:pt>
              </c:numCache>
            </c:numRef>
          </c:xVal>
          <c:yVal>
            <c:numRef>
              <c:f>公会計指標分析・財政指標組合せ分析表!$BP$77:$DC$77</c:f>
              <c:numCache>
                <c:formatCode>#,##0.0;"▲ "#,##0.0</c:formatCode>
                <c:ptCount val="40"/>
                <c:pt idx="0">
                  <c:v>53.1</c:v>
                </c:pt>
                <c:pt idx="8">
                  <c:v>51.2</c:v>
                </c:pt>
                <c:pt idx="16">
                  <c:v>47.2</c:v>
                </c:pt>
                <c:pt idx="24">
                  <c:v>49.5</c:v>
                </c:pt>
                <c:pt idx="32">
                  <c:v>46.9</c:v>
                </c:pt>
              </c:numCache>
            </c:numRef>
          </c:yVal>
          <c:smooth val="0"/>
          <c:extLst>
            <c:ext xmlns:c16="http://schemas.microsoft.com/office/drawing/2014/chart" uri="{C3380CC4-5D6E-409C-BE32-E72D297353CC}">
              <c16:uniqueId val="{00000013-447C-4C87-A697-22214381E8E6}"/>
            </c:ext>
          </c:extLst>
        </c:ser>
        <c:dLbls>
          <c:showLegendKey val="0"/>
          <c:showVal val="1"/>
          <c:showCatName val="0"/>
          <c:showSerName val="0"/>
          <c:showPercent val="0"/>
          <c:showBubbleSize val="0"/>
        </c:dLbls>
        <c:axId val="178777472"/>
        <c:axId val="178898432"/>
      </c:scatterChart>
      <c:valAx>
        <c:axId val="178777472"/>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8898432"/>
        <c:crosses val="autoZero"/>
        <c:crossBetween val="midCat"/>
      </c:valAx>
      <c:valAx>
        <c:axId val="178898432"/>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787774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においては，元利償還金が増となる一方で，公営企業債の元利償還金に対する繰入金の大幅な減により，元利償還金等の総額としては前年度より減となった。また，算入公債費等は減少しているものの，元利償還金等の減少幅がより顕著であるため，実質公債費比率の分子は減少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満期一括償還の地方債の借り入れが無いため，利用していない。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令和２年度においては，分子の額は</a:t>
          </a:r>
          <a:r>
            <a:rPr kumimoji="1" lang="en-US" altLang="ja-JP" sz="1400">
              <a:latin typeface="ＭＳ ゴシック" pitchFamily="49" charset="-128"/>
              <a:ea typeface="ＭＳ ゴシック" pitchFamily="49" charset="-128"/>
            </a:rPr>
            <a:t>5,808</a:t>
          </a:r>
          <a:r>
            <a:rPr kumimoji="1" lang="ja-JP" altLang="en-US" sz="1400">
              <a:latin typeface="ＭＳ ゴシック" pitchFamily="49" charset="-128"/>
              <a:ea typeface="ＭＳ ゴシック" pitchFamily="49" charset="-128"/>
            </a:rPr>
            <a:t>百万円の増となった。</a:t>
          </a:r>
        </a:p>
        <a:p>
          <a:r>
            <a:rPr kumimoji="1" lang="ja-JP" altLang="en-US" sz="1400">
              <a:latin typeface="ＭＳ ゴシック" pitchFamily="49" charset="-128"/>
              <a:ea typeface="ＭＳ ゴシック" pitchFamily="49" charset="-128"/>
            </a:rPr>
            <a:t>　地方債現在高や組合等負担見込額について増となっており，将来負担額としては前年度より</a:t>
          </a:r>
          <a:r>
            <a:rPr kumimoji="1" lang="en-US" altLang="ja-JP" sz="1400">
              <a:latin typeface="ＭＳ ゴシック" pitchFamily="49" charset="-128"/>
              <a:ea typeface="ＭＳ ゴシック" pitchFamily="49" charset="-128"/>
            </a:rPr>
            <a:t>462</a:t>
          </a:r>
          <a:r>
            <a:rPr kumimoji="1" lang="ja-JP" altLang="en-US" sz="1400">
              <a:latin typeface="ＭＳ ゴシック" pitchFamily="49" charset="-128"/>
              <a:ea typeface="ＭＳ ゴシック" pitchFamily="49" charset="-128"/>
            </a:rPr>
            <a:t>百万円増となった。</a:t>
          </a:r>
        </a:p>
        <a:p>
          <a:r>
            <a:rPr kumimoji="1" lang="ja-JP" altLang="en-US" sz="1400">
              <a:latin typeface="ＭＳ ゴシック" pitchFamily="49" charset="-128"/>
              <a:ea typeface="ＭＳ ゴシック" pitchFamily="49" charset="-128"/>
            </a:rPr>
            <a:t>　また，充当可能財源等について，充当可能特定歳入，基準財政需要額算入見込額及び充当可能基金のいずれの項目においても減少し，充当可能財源等総額で</a:t>
          </a:r>
          <a:r>
            <a:rPr kumimoji="1" lang="en-US" altLang="ja-JP" sz="1400">
              <a:latin typeface="ＭＳ ゴシック" pitchFamily="49" charset="-128"/>
              <a:ea typeface="ＭＳ ゴシック" pitchFamily="49" charset="-128"/>
            </a:rPr>
            <a:t>5,346</a:t>
          </a:r>
          <a:r>
            <a:rPr kumimoji="1" lang="ja-JP" altLang="en-US" sz="1400">
              <a:latin typeface="ＭＳ ゴシック" pitchFamily="49" charset="-128"/>
              <a:ea typeface="ＭＳ ゴシック" pitchFamily="49" charset="-128"/>
            </a:rPr>
            <a:t>百万円の減となり，将来負担比率の分子総額が増加する結果となった。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宮城県大崎市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関しては，例年，決算剰余金の一部を財政調整基金に積み立てるものの，市役所周辺整備事業や本庁舎，鳴子総合支所の建て替え事業等，総合計画や新市建設計画を実施するため例年多額の取崩しが必要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年度以降，取崩額は年々増加の一途をたどっており，中・長期の財政計画において，基金残高の推移は，今後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年で，現在の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億円台から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億円台まで減少する見込みとなっている。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普通交付税の逓減と大型事業の実施に伴う一般財源の投入が基金残高の減少に繋がっている。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その他，特目基金は，施設の維持管理を目的としているものが多く，概ね残高は減少傾向にある。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財政調整基金については，基金残高の必要額を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億円台と考えていることから，今後は歳入に見合った歳出規模への転換を図り，災害等の突発的な財政出動に備え，残高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億円を確保できるよう努めることとしている。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その他特定目的基金については，全体的に減少傾向にある。設置目的と基金残高の推移を考慮し，適正に管理する。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地域自治組織支援基金：持続的で活力ある地域の醸成をめざし，地域自治組織の育成と活動を支援し，市民協働のまちづくりを推進する。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地域自治組織への安定的な財政支援を行うための果実運用型基金である。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まちづくり基金：住みよい豊かなまちづくりを推進する。主に，ふるさと納税や指定寄附を積み立てている。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災害公営住宅維持管理基金：災害公営住宅として建設された市営住宅及び共同施設の整備，修繕及び改良並びに地方債の償還に要する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経費に充当する。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地域自治組織支援基金：市内</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地域にある地域自治組織に対する活動支援や施設改修（集会所等）に伴う事業補助金の財源として活用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している。年間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億円を超える補助金を支出しているが運用益がそれ程多く見込めないため減少傾向にある。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まちづくり基金：ふるさと納税や指定寄附は一時的に基金に積み立てるものの，翌年には寄付者の意向を踏まえ事業充当を行っている。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各年度の寄付額により年度末の残高に大きく影響している。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災害公営住宅維持管理基金：家賃の低廉・低減化を踏まえ，震災復興交付金を財源に基金に積み立てているが，大きな費用負担がない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ため増加している。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地域自治組織支援基金：安定的な財政支援を行うため，預金利子のみならず，有価証券の購入等，より効果的な果実運用を実施する。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災害公営住宅維持管理基金：令和２年度の震災復興交付金の制度が終了するまでは基金への積立を行い，その後，整備，修繕，改良</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及び地方債償還費用に充当予定。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9,850,556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千円に対して，決算剰余積立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千円と令和２年度中の積立等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千円を基金に積み立てたものの，一方で，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2,940,585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千円の繰り入れ（取崩し）を実施した結果，令和２年度末残高として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7,814,191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2,036,365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による特例措置の適用期限終了に合わせ，東日本大震災後の復旧・復興事業の終了に伴い，総合計画，新市建設計画事業を確実に実行するための大型事業と，会計年度任用職員への人件費支出増や下水道事業会計操出金等への対応経費が大きかったことから，財政調整基金からの繰入額が増大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今後は歳入に見合った歳出規模への転換を図り，災害等の突発的な財政出動に備え，残高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億円を確保できるよう努めることとしている。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減債基金に関しては，積立によって微増している。（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449,629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公債費の推移に留意しながら，適切に管理していく。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128,297
127,482
796.81
86,467,969
83,709,012
2,294,326
36,417,556
75,685,249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該当なし</a:t>
          </a: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9" name="正方形/長方形 48"/>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0" name="正方形/長方形 4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1" name="正方形/長方形 5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2" name="正方形/長方形 5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3" name="正方形/長方形 5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4" name="正方形/長方形 5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5" name="正方形/長方形 5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6" name="正方形/長方形 5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7" name="正方形/長方形 5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8" name="正方形/長方形 5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9" name="正方形/長方形 5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0" name="正方形/長方形 5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1" name="正方形/長方形 6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2" name="テキスト ボックス 6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債務償還比率は県平均よりは低いものの，全国平均より高い水準である。算定上の分子となる金額は，財政調整基金の取崩額が多額になるなど，充当可能財源が減少したことで増加した。また，地方消費税交付金の増等により，経常一般財源が増加したものの，会計年度任用職員に係る人件費の増等の影響で，経常経費充当一般財源等が増加したことにより，分母は減となり，分子分母双方の影響で前年度より悪化している。今後も，財政調整基金の減少や，公債費の増加が見込まれることから，抜本的な歳出抑制が必要となっている。</a:t>
          </a:r>
        </a:p>
      </xdr:txBody>
    </xdr:sp>
    <xdr:clientData/>
  </xdr:twoCellAnchor>
  <xdr:oneCellAnchor>
    <xdr:from>
      <xdr:col>57</xdr:col>
      <xdr:colOff>111125</xdr:colOff>
      <xdr:row>23</xdr:row>
      <xdr:rowOff>47625</xdr:rowOff>
    </xdr:from>
    <xdr:ext cx="349839" cy="225703"/>
    <xdr:sp macro="" textlink="">
      <xdr:nvSpPr>
        <xdr:cNvPr id="63" name="テキスト ボックス 6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4" name="直線コネクタ 6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65" name="テキスト ボックス 64"/>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66" name="直線コネクタ 6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67" name="テキスト ボックス 66"/>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68" name="直線コネクタ 6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69" name="テキスト ボックス 68"/>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0" name="直線コネクタ 6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71" name="テキスト ボックス 70"/>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2" name="直線コネクタ 7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3" name="テキスト ボックス 72"/>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4" name="直線コネクタ 7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75" name="テキスト ボックス 74"/>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6" name="直線コネクタ 7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77" name="テキスト ボックス 76"/>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41148</xdr:rowOff>
    </xdr:from>
    <xdr:to>
      <xdr:col>76</xdr:col>
      <xdr:colOff>21589</xdr:colOff>
      <xdr:row>34</xdr:row>
      <xdr:rowOff>83693</xdr:rowOff>
    </xdr:to>
    <xdr:cxnSp macro="">
      <xdr:nvCxnSpPr>
        <xdr:cNvPr id="79" name="直線コネクタ 78"/>
        <xdr:cNvCxnSpPr/>
      </xdr:nvCxnSpPr>
      <xdr:spPr>
        <a:xfrm flipV="1">
          <a:off x="14793595" y="5270373"/>
          <a:ext cx="1269" cy="1414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87520</xdr:rowOff>
    </xdr:from>
    <xdr:ext cx="560923" cy="259045"/>
    <xdr:sp macro="" textlink="">
      <xdr:nvSpPr>
        <xdr:cNvPr id="80" name="債務償還比率最小値テキスト"/>
        <xdr:cNvSpPr txBox="1"/>
      </xdr:nvSpPr>
      <xdr:spPr>
        <a:xfrm>
          <a:off x="14846300" y="668834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83693</xdr:rowOff>
    </xdr:from>
    <xdr:to>
      <xdr:col>76</xdr:col>
      <xdr:colOff>111125</xdr:colOff>
      <xdr:row>34</xdr:row>
      <xdr:rowOff>83693</xdr:rowOff>
    </xdr:to>
    <xdr:cxnSp macro="">
      <xdr:nvCxnSpPr>
        <xdr:cNvPr id="81" name="直線コネクタ 80"/>
        <xdr:cNvCxnSpPr/>
      </xdr:nvCxnSpPr>
      <xdr:spPr>
        <a:xfrm>
          <a:off x="1470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159275</xdr:rowOff>
    </xdr:from>
    <xdr:ext cx="469744" cy="259045"/>
    <xdr:sp macro="" textlink="">
      <xdr:nvSpPr>
        <xdr:cNvPr id="82" name="債務償還比率最大値テキスト"/>
        <xdr:cNvSpPr txBox="1"/>
      </xdr:nvSpPr>
      <xdr:spPr>
        <a:xfrm>
          <a:off x="14846300" y="504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41148</xdr:rowOff>
    </xdr:from>
    <xdr:to>
      <xdr:col>76</xdr:col>
      <xdr:colOff>111125</xdr:colOff>
      <xdr:row>26</xdr:row>
      <xdr:rowOff>41148</xdr:rowOff>
    </xdr:to>
    <xdr:cxnSp macro="">
      <xdr:nvCxnSpPr>
        <xdr:cNvPr id="83" name="直線コネクタ 82"/>
        <xdr:cNvCxnSpPr/>
      </xdr:nvCxnSpPr>
      <xdr:spPr>
        <a:xfrm>
          <a:off x="14706600" y="527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121926</xdr:rowOff>
    </xdr:from>
    <xdr:ext cx="469744" cy="259045"/>
    <xdr:sp macro="" textlink="">
      <xdr:nvSpPr>
        <xdr:cNvPr id="84" name="債務償還比率平均値テキスト"/>
        <xdr:cNvSpPr txBox="1"/>
      </xdr:nvSpPr>
      <xdr:spPr>
        <a:xfrm>
          <a:off x="14846300" y="5694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99049</xdr:rowOff>
    </xdr:from>
    <xdr:to>
      <xdr:col>76</xdr:col>
      <xdr:colOff>73025</xdr:colOff>
      <xdr:row>30</xdr:row>
      <xdr:rowOff>29199</xdr:rowOff>
    </xdr:to>
    <xdr:sp macro="" textlink="">
      <xdr:nvSpPr>
        <xdr:cNvPr id="85" name="フローチャート: 判断 84"/>
        <xdr:cNvSpPr/>
      </xdr:nvSpPr>
      <xdr:spPr>
        <a:xfrm>
          <a:off x="14744700" y="584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133054</xdr:rowOff>
    </xdr:from>
    <xdr:to>
      <xdr:col>72</xdr:col>
      <xdr:colOff>123825</xdr:colOff>
      <xdr:row>30</xdr:row>
      <xdr:rowOff>63204</xdr:rowOff>
    </xdr:to>
    <xdr:sp macro="" textlink="">
      <xdr:nvSpPr>
        <xdr:cNvPr id="86" name="フローチャート: 判断 85"/>
        <xdr:cNvSpPr/>
      </xdr:nvSpPr>
      <xdr:spPr>
        <a:xfrm>
          <a:off x="14033500" y="587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43815</xdr:rowOff>
    </xdr:from>
    <xdr:to>
      <xdr:col>68</xdr:col>
      <xdr:colOff>123825</xdr:colOff>
      <xdr:row>29</xdr:row>
      <xdr:rowOff>145415</xdr:rowOff>
    </xdr:to>
    <xdr:sp macro="" textlink="">
      <xdr:nvSpPr>
        <xdr:cNvPr id="87" name="フローチャート: 判断 86"/>
        <xdr:cNvSpPr/>
      </xdr:nvSpPr>
      <xdr:spPr>
        <a:xfrm>
          <a:off x="13271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27083</xdr:rowOff>
    </xdr:from>
    <xdr:to>
      <xdr:col>64</xdr:col>
      <xdr:colOff>123825</xdr:colOff>
      <xdr:row>29</xdr:row>
      <xdr:rowOff>128683</xdr:rowOff>
    </xdr:to>
    <xdr:sp macro="" textlink="">
      <xdr:nvSpPr>
        <xdr:cNvPr id="88" name="フローチャート: 判断 87"/>
        <xdr:cNvSpPr/>
      </xdr:nvSpPr>
      <xdr:spPr>
        <a:xfrm>
          <a:off x="12509500" y="577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25643</xdr:rowOff>
    </xdr:from>
    <xdr:to>
      <xdr:col>60</xdr:col>
      <xdr:colOff>123825</xdr:colOff>
      <xdr:row>29</xdr:row>
      <xdr:rowOff>127243</xdr:rowOff>
    </xdr:to>
    <xdr:sp macro="" textlink="">
      <xdr:nvSpPr>
        <xdr:cNvPr id="89" name="フローチャート: 判断 88"/>
        <xdr:cNvSpPr/>
      </xdr:nvSpPr>
      <xdr:spPr>
        <a:xfrm>
          <a:off x="11747500" y="576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0" name="テキスト ボックス 8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1" name="テキスト ボックス 9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2" name="テキスト ボックス 9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3" name="テキスト ボックス 9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4" name="テキスト ボックス 9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147638</xdr:rowOff>
    </xdr:from>
    <xdr:to>
      <xdr:col>76</xdr:col>
      <xdr:colOff>73025</xdr:colOff>
      <xdr:row>31</xdr:row>
      <xdr:rowOff>77788</xdr:rowOff>
    </xdr:to>
    <xdr:sp macro="" textlink="">
      <xdr:nvSpPr>
        <xdr:cNvPr id="95" name="楕円 94"/>
        <xdr:cNvSpPr/>
      </xdr:nvSpPr>
      <xdr:spPr>
        <a:xfrm>
          <a:off x="14744700" y="606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126065</xdr:rowOff>
    </xdr:from>
    <xdr:ext cx="469744" cy="259045"/>
    <xdr:sp macro="" textlink="">
      <xdr:nvSpPr>
        <xdr:cNvPr id="96" name="債務償還比率該当値テキスト"/>
        <xdr:cNvSpPr txBox="1"/>
      </xdr:nvSpPr>
      <xdr:spPr>
        <a:xfrm>
          <a:off x="14846300" y="604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30332</xdr:rowOff>
    </xdr:from>
    <xdr:to>
      <xdr:col>72</xdr:col>
      <xdr:colOff>123825</xdr:colOff>
      <xdr:row>30</xdr:row>
      <xdr:rowOff>131932</xdr:rowOff>
    </xdr:to>
    <xdr:sp macro="" textlink="">
      <xdr:nvSpPr>
        <xdr:cNvPr id="97" name="楕円 96"/>
        <xdr:cNvSpPr/>
      </xdr:nvSpPr>
      <xdr:spPr>
        <a:xfrm>
          <a:off x="14033500" y="594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81132</xdr:rowOff>
    </xdr:from>
    <xdr:to>
      <xdr:col>76</xdr:col>
      <xdr:colOff>22225</xdr:colOff>
      <xdr:row>31</xdr:row>
      <xdr:rowOff>26988</xdr:rowOff>
    </xdr:to>
    <xdr:cxnSp macro="">
      <xdr:nvCxnSpPr>
        <xdr:cNvPr id="98" name="直線コネクタ 97"/>
        <xdr:cNvCxnSpPr/>
      </xdr:nvCxnSpPr>
      <xdr:spPr>
        <a:xfrm>
          <a:off x="14084300" y="5996157"/>
          <a:ext cx="711200" cy="11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110744</xdr:rowOff>
    </xdr:from>
    <xdr:to>
      <xdr:col>68</xdr:col>
      <xdr:colOff>123825</xdr:colOff>
      <xdr:row>30</xdr:row>
      <xdr:rowOff>40894</xdr:rowOff>
    </xdr:to>
    <xdr:sp macro="" textlink="">
      <xdr:nvSpPr>
        <xdr:cNvPr id="99" name="楕円 98"/>
        <xdr:cNvSpPr/>
      </xdr:nvSpPr>
      <xdr:spPr>
        <a:xfrm>
          <a:off x="13271500" y="585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161544</xdr:rowOff>
    </xdr:from>
    <xdr:to>
      <xdr:col>72</xdr:col>
      <xdr:colOff>73025</xdr:colOff>
      <xdr:row>30</xdr:row>
      <xdr:rowOff>81132</xdr:rowOff>
    </xdr:to>
    <xdr:cxnSp macro="">
      <xdr:nvCxnSpPr>
        <xdr:cNvPr id="100" name="直線コネクタ 99"/>
        <xdr:cNvCxnSpPr/>
      </xdr:nvCxnSpPr>
      <xdr:spPr>
        <a:xfrm>
          <a:off x="13322300" y="5905119"/>
          <a:ext cx="762000" cy="9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10171</xdr:rowOff>
    </xdr:from>
    <xdr:to>
      <xdr:col>64</xdr:col>
      <xdr:colOff>123825</xdr:colOff>
      <xdr:row>29</xdr:row>
      <xdr:rowOff>111771</xdr:rowOff>
    </xdr:to>
    <xdr:sp macro="" textlink="">
      <xdr:nvSpPr>
        <xdr:cNvPr id="101" name="楕円 100"/>
        <xdr:cNvSpPr/>
      </xdr:nvSpPr>
      <xdr:spPr>
        <a:xfrm>
          <a:off x="12509500" y="575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60971</xdr:rowOff>
    </xdr:from>
    <xdr:to>
      <xdr:col>68</xdr:col>
      <xdr:colOff>73025</xdr:colOff>
      <xdr:row>29</xdr:row>
      <xdr:rowOff>161544</xdr:rowOff>
    </xdr:to>
    <xdr:cxnSp macro="">
      <xdr:nvCxnSpPr>
        <xdr:cNvPr id="102" name="直線コネクタ 101"/>
        <xdr:cNvCxnSpPr/>
      </xdr:nvCxnSpPr>
      <xdr:spPr>
        <a:xfrm>
          <a:off x="12560300" y="5804546"/>
          <a:ext cx="762000" cy="10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146537</xdr:rowOff>
    </xdr:from>
    <xdr:to>
      <xdr:col>60</xdr:col>
      <xdr:colOff>123825</xdr:colOff>
      <xdr:row>29</xdr:row>
      <xdr:rowOff>76687</xdr:rowOff>
    </xdr:to>
    <xdr:sp macro="" textlink="">
      <xdr:nvSpPr>
        <xdr:cNvPr id="103" name="楕円 102"/>
        <xdr:cNvSpPr/>
      </xdr:nvSpPr>
      <xdr:spPr>
        <a:xfrm>
          <a:off x="11747500" y="571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25887</xdr:rowOff>
    </xdr:from>
    <xdr:to>
      <xdr:col>64</xdr:col>
      <xdr:colOff>73025</xdr:colOff>
      <xdr:row>29</xdr:row>
      <xdr:rowOff>60971</xdr:rowOff>
    </xdr:to>
    <xdr:cxnSp macro="">
      <xdr:nvCxnSpPr>
        <xdr:cNvPr id="104" name="直線コネクタ 103"/>
        <xdr:cNvCxnSpPr/>
      </xdr:nvCxnSpPr>
      <xdr:spPr>
        <a:xfrm>
          <a:off x="11798300" y="5769462"/>
          <a:ext cx="762000" cy="3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79731</xdr:rowOff>
    </xdr:from>
    <xdr:ext cx="469744" cy="259045"/>
    <xdr:sp macro="" textlink="">
      <xdr:nvSpPr>
        <xdr:cNvPr id="105" name="n_1aveValue債務償還比率"/>
        <xdr:cNvSpPr txBox="1"/>
      </xdr:nvSpPr>
      <xdr:spPr>
        <a:xfrm>
          <a:off x="13836727" y="565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161942</xdr:rowOff>
    </xdr:from>
    <xdr:ext cx="469744" cy="259045"/>
    <xdr:sp macro="" textlink="">
      <xdr:nvSpPr>
        <xdr:cNvPr id="106" name="n_2aveValue債務償還比率"/>
        <xdr:cNvSpPr txBox="1"/>
      </xdr:nvSpPr>
      <xdr:spPr>
        <a:xfrm>
          <a:off x="13087427"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119810</xdr:rowOff>
    </xdr:from>
    <xdr:ext cx="469744" cy="259045"/>
    <xdr:sp macro="" textlink="">
      <xdr:nvSpPr>
        <xdr:cNvPr id="107" name="n_3aveValue債務償還比率"/>
        <xdr:cNvSpPr txBox="1"/>
      </xdr:nvSpPr>
      <xdr:spPr>
        <a:xfrm>
          <a:off x="12325427" y="586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118370</xdr:rowOff>
    </xdr:from>
    <xdr:ext cx="469744" cy="259045"/>
    <xdr:sp macro="" textlink="">
      <xdr:nvSpPr>
        <xdr:cNvPr id="108" name="n_4aveValue債務償還比率"/>
        <xdr:cNvSpPr txBox="1"/>
      </xdr:nvSpPr>
      <xdr:spPr>
        <a:xfrm>
          <a:off x="11563427" y="586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123059</xdr:rowOff>
    </xdr:from>
    <xdr:ext cx="469744" cy="259045"/>
    <xdr:sp macro="" textlink="">
      <xdr:nvSpPr>
        <xdr:cNvPr id="109" name="n_1mainValue債務償還比率"/>
        <xdr:cNvSpPr txBox="1"/>
      </xdr:nvSpPr>
      <xdr:spPr>
        <a:xfrm>
          <a:off x="13836727" y="603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32021</xdr:rowOff>
    </xdr:from>
    <xdr:ext cx="469744" cy="259045"/>
    <xdr:sp macro="" textlink="">
      <xdr:nvSpPr>
        <xdr:cNvPr id="110" name="n_2mainValue債務償還比率"/>
        <xdr:cNvSpPr txBox="1"/>
      </xdr:nvSpPr>
      <xdr:spPr>
        <a:xfrm>
          <a:off x="13087427" y="594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128298</xdr:rowOff>
    </xdr:from>
    <xdr:ext cx="469744" cy="259045"/>
    <xdr:sp macro="" textlink="">
      <xdr:nvSpPr>
        <xdr:cNvPr id="111" name="n_3mainValue債務償還比率"/>
        <xdr:cNvSpPr txBox="1"/>
      </xdr:nvSpPr>
      <xdr:spPr>
        <a:xfrm>
          <a:off x="12325427" y="552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93214</xdr:rowOff>
    </xdr:from>
    <xdr:ext cx="469744" cy="259045"/>
    <xdr:sp macro="" textlink="">
      <xdr:nvSpPr>
        <xdr:cNvPr id="112" name="n_4mainValue債務償還比率"/>
        <xdr:cNvSpPr txBox="1"/>
      </xdr:nvSpPr>
      <xdr:spPr>
        <a:xfrm>
          <a:off x="11563427" y="549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13" name="正方形/長方形 11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14" name="正方形/長方形 11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15" name="正方形/長方形 114"/>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16" name="正方形/長方形 115"/>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17" name="テキスト ボックス 11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18" name="テキスト ボックス 11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128,297
127,482
796.81
86,467,969
83,709,012
2,294,326
36,417,556
75,685,249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該当なし</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128,297
127,482
796.81
86,467,969
83,709,012
2,294,326
36,417,556
75,685,249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該当なし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128,297
127,482
796.81
86,467,969
83,709,012
2,294,326
36,417,556
75,685,249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前年度から同ポイントとなっているものの，単年度での分子となる基準財政収入額，分母となる基準財政需要額の増額傾向は継続している。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基準財政需要額は，主に合併特例債の償還費，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包括算定経費（</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人口），社会福祉費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等において増加し，基準財政収入額は，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法人税割の減少はあったものの，地方消費税交付金の増加の影響により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71664</xdr:rowOff>
    </xdr:from>
    <xdr:to>
      <xdr:col>23</xdr:col>
      <xdr:colOff>133350</xdr:colOff>
      <xdr:row>46</xdr:row>
      <xdr:rowOff>11793</xdr:rowOff>
    </xdr:to>
    <xdr:cxnSp macro="">
      <xdr:nvCxnSpPr>
        <xdr:cNvPr id="66" name="直線コネクタ 65"/>
        <xdr:cNvCxnSpPr/>
      </xdr:nvCxnSpPr>
      <xdr:spPr>
        <a:xfrm flipV="1">
          <a:off x="4953000" y="624386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158041</xdr:rowOff>
    </xdr:from>
    <xdr:ext cx="762000" cy="259045"/>
    <xdr:sp macro="" textlink="">
      <xdr:nvSpPr>
        <xdr:cNvPr id="69" name="財政力最大値テキスト"/>
        <xdr:cNvSpPr txBox="1"/>
      </xdr:nvSpPr>
      <xdr:spPr>
        <a:xfrm>
          <a:off x="5041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71664</xdr:rowOff>
    </xdr:from>
    <xdr:to>
      <xdr:col>24</xdr:col>
      <xdr:colOff>12700</xdr:colOff>
      <xdr:row>36</xdr:row>
      <xdr:rowOff>71664</xdr:rowOff>
    </xdr:to>
    <xdr:cxnSp macro="">
      <xdr:nvCxnSpPr>
        <xdr:cNvPr id="70" name="直線コネクタ 69"/>
        <xdr:cNvCxnSpPr/>
      </xdr:nvCxnSpPr>
      <xdr:spPr>
        <a:xfrm>
          <a:off x="4864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130628</xdr:rowOff>
    </xdr:from>
    <xdr:to>
      <xdr:col>23</xdr:col>
      <xdr:colOff>133350</xdr:colOff>
      <xdr:row>44</xdr:row>
      <xdr:rowOff>130628</xdr:rowOff>
    </xdr:to>
    <xdr:cxnSp macro="">
      <xdr:nvCxnSpPr>
        <xdr:cNvPr id="71" name="直線コネクタ 70"/>
        <xdr:cNvCxnSpPr/>
      </xdr:nvCxnSpPr>
      <xdr:spPr>
        <a:xfrm>
          <a:off x="4114800" y="767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26505</xdr:rowOff>
    </xdr:from>
    <xdr:ext cx="762000" cy="259045"/>
    <xdr:sp macro="" textlink="">
      <xdr:nvSpPr>
        <xdr:cNvPr id="72" name="財政力平均値テキスト"/>
        <xdr:cNvSpPr txBox="1"/>
      </xdr:nvSpPr>
      <xdr:spPr>
        <a:xfrm>
          <a:off x="5041900" y="722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73" name="フローチャート: 判断 72"/>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130628</xdr:rowOff>
    </xdr:from>
    <xdr:to>
      <xdr:col>19</xdr:col>
      <xdr:colOff>133350</xdr:colOff>
      <xdr:row>44</xdr:row>
      <xdr:rowOff>130628</xdr:rowOff>
    </xdr:to>
    <xdr:cxnSp macro="">
      <xdr:nvCxnSpPr>
        <xdr:cNvPr id="74" name="直線コネクタ 73"/>
        <xdr:cNvCxnSpPr/>
      </xdr:nvCxnSpPr>
      <xdr:spPr>
        <a:xfrm>
          <a:off x="3225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5" name="フローチャート: 判断 74"/>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76" name="テキスト ボックス 75"/>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113393</xdr:rowOff>
    </xdr:from>
    <xdr:to>
      <xdr:col>15</xdr:col>
      <xdr:colOff>82550</xdr:colOff>
      <xdr:row>44</xdr:row>
      <xdr:rowOff>130628</xdr:rowOff>
    </xdr:to>
    <xdr:cxnSp macro="">
      <xdr:nvCxnSpPr>
        <xdr:cNvPr id="77" name="直線コネクタ 76"/>
        <xdr:cNvCxnSpPr/>
      </xdr:nvCxnSpPr>
      <xdr:spPr>
        <a:xfrm>
          <a:off x="2336800" y="76571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44450</xdr:rowOff>
    </xdr:from>
    <xdr:to>
      <xdr:col>15</xdr:col>
      <xdr:colOff>133350</xdr:colOff>
      <xdr:row>43</xdr:row>
      <xdr:rowOff>146050</xdr:rowOff>
    </xdr:to>
    <xdr:sp macro="" textlink="">
      <xdr:nvSpPr>
        <xdr:cNvPr id="78" name="フローチャート: 判断 77"/>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156227</xdr:rowOff>
    </xdr:from>
    <xdr:ext cx="762000" cy="259045"/>
    <xdr:sp macro="" textlink="">
      <xdr:nvSpPr>
        <xdr:cNvPr id="79" name="テキスト ボックス 78"/>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113393</xdr:rowOff>
    </xdr:from>
    <xdr:to>
      <xdr:col>11</xdr:col>
      <xdr:colOff>31750</xdr:colOff>
      <xdr:row>44</xdr:row>
      <xdr:rowOff>113393</xdr:rowOff>
    </xdr:to>
    <xdr:cxnSp macro="">
      <xdr:nvCxnSpPr>
        <xdr:cNvPr id="80" name="直線コネクタ 79"/>
        <xdr:cNvCxnSpPr/>
      </xdr:nvCxnSpPr>
      <xdr:spPr>
        <a:xfrm>
          <a:off x="1447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61685</xdr:rowOff>
    </xdr:from>
    <xdr:to>
      <xdr:col>11</xdr:col>
      <xdr:colOff>82550</xdr:colOff>
      <xdr:row>43</xdr:row>
      <xdr:rowOff>163285</xdr:rowOff>
    </xdr:to>
    <xdr:sp macro="" textlink="">
      <xdr:nvSpPr>
        <xdr:cNvPr id="81" name="フローチャート: 判断 80"/>
        <xdr:cNvSpPr/>
      </xdr:nvSpPr>
      <xdr:spPr>
        <a:xfrm>
          <a:off x="2286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2012</xdr:rowOff>
    </xdr:from>
    <xdr:ext cx="762000" cy="259045"/>
    <xdr:sp macro="" textlink="">
      <xdr:nvSpPr>
        <xdr:cNvPr id="82" name="テキスト ボックス 81"/>
        <xdr:cNvSpPr txBox="1"/>
      </xdr:nvSpPr>
      <xdr:spPr>
        <a:xfrm>
          <a:off x="1955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83" name="フローチャート: 判断 82"/>
        <xdr:cNvSpPr/>
      </xdr:nvSpPr>
      <xdr:spPr>
        <a:xfrm>
          <a:off x="1397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2012</xdr:rowOff>
    </xdr:from>
    <xdr:ext cx="762000" cy="259045"/>
    <xdr:sp macro="" textlink="">
      <xdr:nvSpPr>
        <xdr:cNvPr id="84" name="テキスト ボックス 83"/>
        <xdr:cNvSpPr txBox="1"/>
      </xdr:nvSpPr>
      <xdr:spPr>
        <a:xfrm>
          <a:off x="1066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79828</xdr:rowOff>
    </xdr:from>
    <xdr:to>
      <xdr:col>23</xdr:col>
      <xdr:colOff>184150</xdr:colOff>
      <xdr:row>45</xdr:row>
      <xdr:rowOff>9978</xdr:rowOff>
    </xdr:to>
    <xdr:sp macro="" textlink="">
      <xdr:nvSpPr>
        <xdr:cNvPr id="90" name="楕円 89"/>
        <xdr:cNvSpPr/>
      </xdr:nvSpPr>
      <xdr:spPr>
        <a:xfrm>
          <a:off x="49022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51905</xdr:rowOff>
    </xdr:from>
    <xdr:ext cx="762000" cy="259045"/>
    <xdr:sp macro="" textlink="">
      <xdr:nvSpPr>
        <xdr:cNvPr id="91" name="財政力該当値テキスト"/>
        <xdr:cNvSpPr txBox="1"/>
      </xdr:nvSpPr>
      <xdr:spPr>
        <a:xfrm>
          <a:off x="5041900" y="759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79828</xdr:rowOff>
    </xdr:from>
    <xdr:to>
      <xdr:col>19</xdr:col>
      <xdr:colOff>184150</xdr:colOff>
      <xdr:row>45</xdr:row>
      <xdr:rowOff>9978</xdr:rowOff>
    </xdr:to>
    <xdr:sp macro="" textlink="">
      <xdr:nvSpPr>
        <xdr:cNvPr id="92" name="楕円 91"/>
        <xdr:cNvSpPr/>
      </xdr:nvSpPr>
      <xdr:spPr>
        <a:xfrm>
          <a:off x="4064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166205</xdr:rowOff>
    </xdr:from>
    <xdr:ext cx="736600" cy="259045"/>
    <xdr:sp macro="" textlink="">
      <xdr:nvSpPr>
        <xdr:cNvPr id="93" name="テキスト ボックス 92"/>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79828</xdr:rowOff>
    </xdr:from>
    <xdr:to>
      <xdr:col>15</xdr:col>
      <xdr:colOff>133350</xdr:colOff>
      <xdr:row>45</xdr:row>
      <xdr:rowOff>9978</xdr:rowOff>
    </xdr:to>
    <xdr:sp macro="" textlink="">
      <xdr:nvSpPr>
        <xdr:cNvPr id="94" name="楕円 93"/>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166205</xdr:rowOff>
    </xdr:from>
    <xdr:ext cx="762000" cy="259045"/>
    <xdr:sp macro="" textlink="">
      <xdr:nvSpPr>
        <xdr:cNvPr id="95" name="テキスト ボックス 94"/>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62593</xdr:rowOff>
    </xdr:from>
    <xdr:to>
      <xdr:col>11</xdr:col>
      <xdr:colOff>82550</xdr:colOff>
      <xdr:row>44</xdr:row>
      <xdr:rowOff>164193</xdr:rowOff>
    </xdr:to>
    <xdr:sp macro="" textlink="">
      <xdr:nvSpPr>
        <xdr:cNvPr id="96" name="楕円 95"/>
        <xdr:cNvSpPr/>
      </xdr:nvSpPr>
      <xdr:spPr>
        <a:xfrm>
          <a:off x="2286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148970</xdr:rowOff>
    </xdr:from>
    <xdr:ext cx="762000" cy="259045"/>
    <xdr:sp macro="" textlink="">
      <xdr:nvSpPr>
        <xdr:cNvPr id="97" name="テキスト ボックス 96"/>
        <xdr:cNvSpPr txBox="1"/>
      </xdr:nvSpPr>
      <xdr:spPr>
        <a:xfrm>
          <a:off x="1955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62593</xdr:rowOff>
    </xdr:from>
    <xdr:to>
      <xdr:col>7</xdr:col>
      <xdr:colOff>31750</xdr:colOff>
      <xdr:row>44</xdr:row>
      <xdr:rowOff>164193</xdr:rowOff>
    </xdr:to>
    <xdr:sp macro="" textlink="">
      <xdr:nvSpPr>
        <xdr:cNvPr id="98" name="楕円 97"/>
        <xdr:cNvSpPr/>
      </xdr:nvSpPr>
      <xdr:spPr>
        <a:xfrm>
          <a:off x="1397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148970</xdr:rowOff>
    </xdr:from>
    <xdr:ext cx="762000" cy="259045"/>
    <xdr:sp macro="" textlink="">
      <xdr:nvSpPr>
        <xdr:cNvPr id="99" name="テキスト ボックス 98"/>
        <xdr:cNvSpPr txBox="1"/>
      </xdr:nvSpPr>
      <xdr:spPr>
        <a:xfrm>
          <a:off x="1066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この要因として，歳入面では市町村民税が減額したものの，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地方消費税交付金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がそれを上回る増額となり，経常一財が増額となっているが，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人件費で会計年度任用職員に係る報酬・期末手当の増加や，補助費等で大崎広域行政事務組合の経常一般財源に対する負担割合が増加したことや，公債費の増加が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経常収支比率の上昇の要因となった。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66</xdr:row>
      <xdr:rowOff>82550</xdr:rowOff>
    </xdr:to>
    <xdr:cxnSp macro="">
      <xdr:nvCxnSpPr>
        <xdr:cNvPr id="129" name="直線コネクタ 128"/>
        <xdr:cNvCxnSpPr/>
      </xdr:nvCxnSpPr>
      <xdr:spPr>
        <a:xfrm flipV="1">
          <a:off x="4953000" y="1003892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30"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31" name="直線コネクタ 130"/>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2"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3" name="直線コネクタ 132"/>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76623</xdr:rowOff>
    </xdr:from>
    <xdr:to>
      <xdr:col>23</xdr:col>
      <xdr:colOff>133350</xdr:colOff>
      <xdr:row>62</xdr:row>
      <xdr:rowOff>116840</xdr:rowOff>
    </xdr:to>
    <xdr:cxnSp macro="">
      <xdr:nvCxnSpPr>
        <xdr:cNvPr id="134" name="直線コネクタ 133"/>
        <xdr:cNvCxnSpPr/>
      </xdr:nvCxnSpPr>
      <xdr:spPr>
        <a:xfrm>
          <a:off x="4114800" y="1070652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133367</xdr:rowOff>
    </xdr:from>
    <xdr:ext cx="762000" cy="259045"/>
    <xdr:sp macro="" textlink="">
      <xdr:nvSpPr>
        <xdr:cNvPr id="135" name="財政構造の弾力性平均値テキスト"/>
        <xdr:cNvSpPr txBox="1"/>
      </xdr:nvSpPr>
      <xdr:spPr>
        <a:xfrm>
          <a:off x="5041900" y="1042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116840</xdr:rowOff>
    </xdr:from>
    <xdr:to>
      <xdr:col>23</xdr:col>
      <xdr:colOff>184150</xdr:colOff>
      <xdr:row>62</xdr:row>
      <xdr:rowOff>46990</xdr:rowOff>
    </xdr:to>
    <xdr:sp macro="" textlink="">
      <xdr:nvSpPr>
        <xdr:cNvPr id="136" name="フローチャート: 判断 135"/>
        <xdr:cNvSpPr/>
      </xdr:nvSpPr>
      <xdr:spPr>
        <a:xfrm>
          <a:off x="49022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22860</xdr:rowOff>
    </xdr:from>
    <xdr:to>
      <xdr:col>19</xdr:col>
      <xdr:colOff>133350</xdr:colOff>
      <xdr:row>62</xdr:row>
      <xdr:rowOff>76623</xdr:rowOff>
    </xdr:to>
    <xdr:cxnSp macro="">
      <xdr:nvCxnSpPr>
        <xdr:cNvPr id="137" name="直線コネクタ 136"/>
        <xdr:cNvCxnSpPr/>
      </xdr:nvCxnSpPr>
      <xdr:spPr>
        <a:xfrm>
          <a:off x="3225800" y="10481310"/>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157056</xdr:rowOff>
    </xdr:from>
    <xdr:to>
      <xdr:col>19</xdr:col>
      <xdr:colOff>184150</xdr:colOff>
      <xdr:row>62</xdr:row>
      <xdr:rowOff>87206</xdr:rowOff>
    </xdr:to>
    <xdr:sp macro="" textlink="">
      <xdr:nvSpPr>
        <xdr:cNvPr id="138" name="フローチャート: 判断 137"/>
        <xdr:cNvSpPr/>
      </xdr:nvSpPr>
      <xdr:spPr>
        <a:xfrm>
          <a:off x="40640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97383</xdr:rowOff>
    </xdr:from>
    <xdr:ext cx="736600" cy="259045"/>
    <xdr:sp macro="" textlink="">
      <xdr:nvSpPr>
        <xdr:cNvPr id="139" name="テキスト ボックス 138"/>
        <xdr:cNvSpPr txBox="1"/>
      </xdr:nvSpPr>
      <xdr:spPr>
        <a:xfrm>
          <a:off x="3733800" y="1038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89746</xdr:rowOff>
    </xdr:from>
    <xdr:to>
      <xdr:col>15</xdr:col>
      <xdr:colOff>82550</xdr:colOff>
      <xdr:row>61</xdr:row>
      <xdr:rowOff>22860</xdr:rowOff>
    </xdr:to>
    <xdr:cxnSp macro="">
      <xdr:nvCxnSpPr>
        <xdr:cNvPr id="140" name="直線コネクタ 139"/>
        <xdr:cNvCxnSpPr/>
      </xdr:nvCxnSpPr>
      <xdr:spPr>
        <a:xfrm>
          <a:off x="2336800" y="1037674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20320</xdr:rowOff>
    </xdr:from>
    <xdr:to>
      <xdr:col>15</xdr:col>
      <xdr:colOff>133350</xdr:colOff>
      <xdr:row>61</xdr:row>
      <xdr:rowOff>121920</xdr:rowOff>
    </xdr:to>
    <xdr:sp macro="" textlink="">
      <xdr:nvSpPr>
        <xdr:cNvPr id="141" name="フローチャート: 判断 140"/>
        <xdr:cNvSpPr/>
      </xdr:nvSpPr>
      <xdr:spPr>
        <a:xfrm>
          <a:off x="3175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106697</xdr:rowOff>
    </xdr:from>
    <xdr:ext cx="762000" cy="259045"/>
    <xdr:sp macro="" textlink="">
      <xdr:nvSpPr>
        <xdr:cNvPr id="142" name="テキスト ボックス 141"/>
        <xdr:cNvSpPr txBox="1"/>
      </xdr:nvSpPr>
      <xdr:spPr>
        <a:xfrm>
          <a:off x="2844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140546</xdr:rowOff>
    </xdr:from>
    <xdr:to>
      <xdr:col>11</xdr:col>
      <xdr:colOff>31750</xdr:colOff>
      <xdr:row>60</xdr:row>
      <xdr:rowOff>89746</xdr:rowOff>
    </xdr:to>
    <xdr:cxnSp macro="">
      <xdr:nvCxnSpPr>
        <xdr:cNvPr id="143" name="直線コネクタ 142"/>
        <xdr:cNvCxnSpPr/>
      </xdr:nvCxnSpPr>
      <xdr:spPr>
        <a:xfrm>
          <a:off x="1447800" y="1025609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119380</xdr:rowOff>
    </xdr:from>
    <xdr:to>
      <xdr:col>11</xdr:col>
      <xdr:colOff>82550</xdr:colOff>
      <xdr:row>61</xdr:row>
      <xdr:rowOff>49530</xdr:rowOff>
    </xdr:to>
    <xdr:sp macro="" textlink="">
      <xdr:nvSpPr>
        <xdr:cNvPr id="144" name="フローチャート: 判断 143"/>
        <xdr:cNvSpPr/>
      </xdr:nvSpPr>
      <xdr:spPr>
        <a:xfrm>
          <a:off x="2286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34307</xdr:rowOff>
    </xdr:from>
    <xdr:ext cx="762000" cy="259045"/>
    <xdr:sp macro="" textlink="">
      <xdr:nvSpPr>
        <xdr:cNvPr id="145" name="テキスト ボックス 144"/>
        <xdr:cNvSpPr txBox="1"/>
      </xdr:nvSpPr>
      <xdr:spPr>
        <a:xfrm>
          <a:off x="1955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46" name="フローチャート: 判断 145"/>
        <xdr:cNvSpPr/>
      </xdr:nvSpPr>
      <xdr:spPr>
        <a:xfrm>
          <a:off x="1397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10177</xdr:rowOff>
    </xdr:from>
    <xdr:ext cx="762000" cy="259045"/>
    <xdr:sp macro="" textlink="">
      <xdr:nvSpPr>
        <xdr:cNvPr id="147" name="テキスト ボックス 146"/>
        <xdr:cNvSpPr txBox="1"/>
      </xdr:nvSpPr>
      <xdr:spPr>
        <a:xfrm>
          <a:off x="1066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53" name="楕円 152"/>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38117</xdr:rowOff>
    </xdr:from>
    <xdr:ext cx="762000" cy="259045"/>
    <xdr:sp macro="" textlink="">
      <xdr:nvSpPr>
        <xdr:cNvPr id="154" name="財政構造の弾力性該当値テキスト"/>
        <xdr:cNvSpPr txBox="1"/>
      </xdr:nvSpPr>
      <xdr:spPr>
        <a:xfrm>
          <a:off x="5041900" y="1066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25823</xdr:rowOff>
    </xdr:from>
    <xdr:to>
      <xdr:col>19</xdr:col>
      <xdr:colOff>184150</xdr:colOff>
      <xdr:row>62</xdr:row>
      <xdr:rowOff>127423</xdr:rowOff>
    </xdr:to>
    <xdr:sp macro="" textlink="">
      <xdr:nvSpPr>
        <xdr:cNvPr id="155" name="楕円 154"/>
        <xdr:cNvSpPr/>
      </xdr:nvSpPr>
      <xdr:spPr>
        <a:xfrm>
          <a:off x="4064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56" name="テキスト ボックス 155"/>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143510</xdr:rowOff>
    </xdr:from>
    <xdr:to>
      <xdr:col>15</xdr:col>
      <xdr:colOff>133350</xdr:colOff>
      <xdr:row>61</xdr:row>
      <xdr:rowOff>73660</xdr:rowOff>
    </xdr:to>
    <xdr:sp macro="" textlink="">
      <xdr:nvSpPr>
        <xdr:cNvPr id="157" name="楕円 156"/>
        <xdr:cNvSpPr/>
      </xdr:nvSpPr>
      <xdr:spPr>
        <a:xfrm>
          <a:off x="3175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83837</xdr:rowOff>
    </xdr:from>
    <xdr:ext cx="762000" cy="259045"/>
    <xdr:sp macro="" textlink="">
      <xdr:nvSpPr>
        <xdr:cNvPr id="158" name="テキスト ボックス 157"/>
        <xdr:cNvSpPr txBox="1"/>
      </xdr:nvSpPr>
      <xdr:spPr>
        <a:xfrm>
          <a:off x="2844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38946</xdr:rowOff>
    </xdr:from>
    <xdr:to>
      <xdr:col>11</xdr:col>
      <xdr:colOff>82550</xdr:colOff>
      <xdr:row>60</xdr:row>
      <xdr:rowOff>140546</xdr:rowOff>
    </xdr:to>
    <xdr:sp macro="" textlink="">
      <xdr:nvSpPr>
        <xdr:cNvPr id="159" name="楕円 158"/>
        <xdr:cNvSpPr/>
      </xdr:nvSpPr>
      <xdr:spPr>
        <a:xfrm>
          <a:off x="2286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150723</xdr:rowOff>
    </xdr:from>
    <xdr:ext cx="762000" cy="259045"/>
    <xdr:sp macro="" textlink="">
      <xdr:nvSpPr>
        <xdr:cNvPr id="160" name="テキスト ボックス 159"/>
        <xdr:cNvSpPr txBox="1"/>
      </xdr:nvSpPr>
      <xdr:spPr>
        <a:xfrm>
          <a:off x="1955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89746</xdr:rowOff>
    </xdr:from>
    <xdr:to>
      <xdr:col>7</xdr:col>
      <xdr:colOff>31750</xdr:colOff>
      <xdr:row>60</xdr:row>
      <xdr:rowOff>19896</xdr:rowOff>
    </xdr:to>
    <xdr:sp macro="" textlink="">
      <xdr:nvSpPr>
        <xdr:cNvPr id="161" name="楕円 160"/>
        <xdr:cNvSpPr/>
      </xdr:nvSpPr>
      <xdr:spPr>
        <a:xfrm>
          <a:off x="1397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30073</xdr:rowOff>
    </xdr:from>
    <xdr:ext cx="762000" cy="259045"/>
    <xdr:sp macro="" textlink="">
      <xdr:nvSpPr>
        <xdr:cNvPr id="162" name="テキスト ボックス 161"/>
        <xdr:cNvSpPr txBox="1"/>
      </xdr:nvSpPr>
      <xdr:spPr>
        <a:xfrm>
          <a:off x="1066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[158,380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前年度比約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人件費に関しては，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令和２年度から会計年度任用職員に係る報酬等の経費が従来の賃金から人件費へ計上が変わったこと等により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昨年度に比べて増加した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一方，物件費に関しては，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従来の賃金が人件費へと計上が変わったことによる減少があるものの，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スクール構想へ対応するためのタブレット等の備品購入費の増等により，全体として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155662</xdr:rowOff>
    </xdr:from>
    <xdr:to>
      <xdr:col>23</xdr:col>
      <xdr:colOff>133350</xdr:colOff>
      <xdr:row>89</xdr:row>
      <xdr:rowOff>37878</xdr:rowOff>
    </xdr:to>
    <xdr:cxnSp macro="">
      <xdr:nvCxnSpPr>
        <xdr:cNvPr id="194" name="直線コネクタ 193"/>
        <xdr:cNvCxnSpPr/>
      </xdr:nvCxnSpPr>
      <xdr:spPr>
        <a:xfrm flipV="1">
          <a:off x="4953000" y="13700212"/>
          <a:ext cx="0" cy="159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9955</xdr:rowOff>
    </xdr:from>
    <xdr:ext cx="762000" cy="259045"/>
    <xdr:sp macro="" textlink="">
      <xdr:nvSpPr>
        <xdr:cNvPr id="195" name="人件費・物件費等の状況最小値テキスト"/>
        <xdr:cNvSpPr txBox="1"/>
      </xdr:nvSpPr>
      <xdr:spPr>
        <a:xfrm>
          <a:off x="5041900" y="15269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37878</xdr:rowOff>
    </xdr:from>
    <xdr:to>
      <xdr:col>24</xdr:col>
      <xdr:colOff>12700</xdr:colOff>
      <xdr:row>89</xdr:row>
      <xdr:rowOff>37878</xdr:rowOff>
    </xdr:to>
    <xdr:cxnSp macro="">
      <xdr:nvCxnSpPr>
        <xdr:cNvPr id="196" name="直線コネクタ 195"/>
        <xdr:cNvCxnSpPr/>
      </xdr:nvCxnSpPr>
      <xdr:spPr>
        <a:xfrm>
          <a:off x="4864100" y="15296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70589</xdr:rowOff>
    </xdr:from>
    <xdr:ext cx="762000" cy="259045"/>
    <xdr:sp macro="" textlink="">
      <xdr:nvSpPr>
        <xdr:cNvPr id="197" name="人件費・物件費等の状況最大値テキスト"/>
        <xdr:cNvSpPr txBox="1"/>
      </xdr:nvSpPr>
      <xdr:spPr>
        <a:xfrm>
          <a:off x="5041900" y="1344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155662</xdr:rowOff>
    </xdr:from>
    <xdr:to>
      <xdr:col>24</xdr:col>
      <xdr:colOff>12700</xdr:colOff>
      <xdr:row>79</xdr:row>
      <xdr:rowOff>155662</xdr:rowOff>
    </xdr:to>
    <xdr:cxnSp macro="">
      <xdr:nvCxnSpPr>
        <xdr:cNvPr id="198" name="直線コネクタ 197"/>
        <xdr:cNvCxnSpPr/>
      </xdr:nvCxnSpPr>
      <xdr:spPr>
        <a:xfrm>
          <a:off x="4864100" y="1370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939</xdr:rowOff>
    </xdr:from>
    <xdr:to>
      <xdr:col>23</xdr:col>
      <xdr:colOff>133350</xdr:colOff>
      <xdr:row>86</xdr:row>
      <xdr:rowOff>4735</xdr:rowOff>
    </xdr:to>
    <xdr:cxnSp macro="">
      <xdr:nvCxnSpPr>
        <xdr:cNvPr id="199" name="直線コネクタ 198"/>
        <xdr:cNvCxnSpPr/>
      </xdr:nvCxnSpPr>
      <xdr:spPr>
        <a:xfrm>
          <a:off x="4114800" y="14402739"/>
          <a:ext cx="838200" cy="34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16046</xdr:rowOff>
    </xdr:from>
    <xdr:ext cx="762000" cy="259045"/>
    <xdr:sp macro="" textlink="">
      <xdr:nvSpPr>
        <xdr:cNvPr id="200" name="人件費・物件費等の状況平均値テキスト"/>
        <xdr:cNvSpPr txBox="1"/>
      </xdr:nvSpPr>
      <xdr:spPr>
        <a:xfrm>
          <a:off x="5041900" y="142463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170969</xdr:rowOff>
    </xdr:from>
    <xdr:to>
      <xdr:col>23</xdr:col>
      <xdr:colOff>184150</xdr:colOff>
      <xdr:row>84</xdr:row>
      <xdr:rowOff>101119</xdr:rowOff>
    </xdr:to>
    <xdr:sp macro="" textlink="">
      <xdr:nvSpPr>
        <xdr:cNvPr id="201" name="フローチャート: 判断 200"/>
        <xdr:cNvSpPr/>
      </xdr:nvSpPr>
      <xdr:spPr>
        <a:xfrm>
          <a:off x="4902200" y="1440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43559</xdr:rowOff>
    </xdr:from>
    <xdr:to>
      <xdr:col>19</xdr:col>
      <xdr:colOff>133350</xdr:colOff>
      <xdr:row>84</xdr:row>
      <xdr:rowOff>939</xdr:rowOff>
    </xdr:to>
    <xdr:cxnSp macro="">
      <xdr:nvCxnSpPr>
        <xdr:cNvPr id="202" name="直線コネクタ 201"/>
        <xdr:cNvCxnSpPr/>
      </xdr:nvCxnSpPr>
      <xdr:spPr>
        <a:xfrm>
          <a:off x="3225800" y="14102459"/>
          <a:ext cx="889000" cy="30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120647</xdr:rowOff>
    </xdr:from>
    <xdr:to>
      <xdr:col>19</xdr:col>
      <xdr:colOff>184150</xdr:colOff>
      <xdr:row>83</xdr:row>
      <xdr:rowOff>50797</xdr:rowOff>
    </xdr:to>
    <xdr:sp macro="" textlink="">
      <xdr:nvSpPr>
        <xdr:cNvPr id="203" name="フローチャート: 判断 202"/>
        <xdr:cNvSpPr/>
      </xdr:nvSpPr>
      <xdr:spPr>
        <a:xfrm>
          <a:off x="4064000" y="1417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60974</xdr:rowOff>
    </xdr:from>
    <xdr:ext cx="736600" cy="259045"/>
    <xdr:sp macro="" textlink="">
      <xdr:nvSpPr>
        <xdr:cNvPr id="204" name="テキスト ボックス 203"/>
        <xdr:cNvSpPr txBox="1"/>
      </xdr:nvSpPr>
      <xdr:spPr>
        <a:xfrm>
          <a:off x="3733800" y="13948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153752</xdr:rowOff>
    </xdr:from>
    <xdr:to>
      <xdr:col>15</xdr:col>
      <xdr:colOff>82550</xdr:colOff>
      <xdr:row>82</xdr:row>
      <xdr:rowOff>43559</xdr:rowOff>
    </xdr:to>
    <xdr:cxnSp macro="">
      <xdr:nvCxnSpPr>
        <xdr:cNvPr id="205" name="直線コネクタ 204"/>
        <xdr:cNvCxnSpPr/>
      </xdr:nvCxnSpPr>
      <xdr:spPr>
        <a:xfrm>
          <a:off x="2336800" y="14041202"/>
          <a:ext cx="889000" cy="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51033</xdr:rowOff>
    </xdr:from>
    <xdr:to>
      <xdr:col>15</xdr:col>
      <xdr:colOff>133350</xdr:colOff>
      <xdr:row>82</xdr:row>
      <xdr:rowOff>152633</xdr:rowOff>
    </xdr:to>
    <xdr:sp macro="" textlink="">
      <xdr:nvSpPr>
        <xdr:cNvPr id="206" name="フローチャート: 判断 205"/>
        <xdr:cNvSpPr/>
      </xdr:nvSpPr>
      <xdr:spPr>
        <a:xfrm>
          <a:off x="3175000" y="1410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137410</xdr:rowOff>
    </xdr:from>
    <xdr:ext cx="762000" cy="259045"/>
    <xdr:sp macro="" textlink="">
      <xdr:nvSpPr>
        <xdr:cNvPr id="207" name="テキスト ボックス 206"/>
        <xdr:cNvSpPr txBox="1"/>
      </xdr:nvSpPr>
      <xdr:spPr>
        <a:xfrm>
          <a:off x="2844800" y="14196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149082</xdr:rowOff>
    </xdr:from>
    <xdr:to>
      <xdr:col>11</xdr:col>
      <xdr:colOff>31750</xdr:colOff>
      <xdr:row>81</xdr:row>
      <xdr:rowOff>153752</xdr:rowOff>
    </xdr:to>
    <xdr:cxnSp macro="">
      <xdr:nvCxnSpPr>
        <xdr:cNvPr id="208" name="直線コネクタ 207"/>
        <xdr:cNvCxnSpPr/>
      </xdr:nvCxnSpPr>
      <xdr:spPr>
        <a:xfrm>
          <a:off x="1447800" y="14036532"/>
          <a:ext cx="889000" cy="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30367</xdr:rowOff>
    </xdr:from>
    <xdr:to>
      <xdr:col>11</xdr:col>
      <xdr:colOff>82550</xdr:colOff>
      <xdr:row>82</xdr:row>
      <xdr:rowOff>131967</xdr:rowOff>
    </xdr:to>
    <xdr:sp macro="" textlink="">
      <xdr:nvSpPr>
        <xdr:cNvPr id="209" name="フローチャート: 判断 208"/>
        <xdr:cNvSpPr/>
      </xdr:nvSpPr>
      <xdr:spPr>
        <a:xfrm>
          <a:off x="2286000" y="1408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116744</xdr:rowOff>
    </xdr:from>
    <xdr:ext cx="762000" cy="259045"/>
    <xdr:sp macro="" textlink="">
      <xdr:nvSpPr>
        <xdr:cNvPr id="210" name="テキスト ボックス 209"/>
        <xdr:cNvSpPr txBox="1"/>
      </xdr:nvSpPr>
      <xdr:spPr>
        <a:xfrm>
          <a:off x="1955800" y="1417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151902</xdr:rowOff>
    </xdr:from>
    <xdr:to>
      <xdr:col>7</xdr:col>
      <xdr:colOff>31750</xdr:colOff>
      <xdr:row>82</xdr:row>
      <xdr:rowOff>82052</xdr:rowOff>
    </xdr:to>
    <xdr:sp macro="" textlink="">
      <xdr:nvSpPr>
        <xdr:cNvPr id="211" name="フローチャート: 判断 210"/>
        <xdr:cNvSpPr/>
      </xdr:nvSpPr>
      <xdr:spPr>
        <a:xfrm>
          <a:off x="1397000" y="1403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66829</xdr:rowOff>
    </xdr:from>
    <xdr:ext cx="762000" cy="259045"/>
    <xdr:sp macro="" textlink="">
      <xdr:nvSpPr>
        <xdr:cNvPr id="212" name="テキスト ボックス 211"/>
        <xdr:cNvSpPr txBox="1"/>
      </xdr:nvSpPr>
      <xdr:spPr>
        <a:xfrm>
          <a:off x="1066800" y="1412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125385</xdr:rowOff>
    </xdr:from>
    <xdr:to>
      <xdr:col>23</xdr:col>
      <xdr:colOff>184150</xdr:colOff>
      <xdr:row>86</xdr:row>
      <xdr:rowOff>55535</xdr:rowOff>
    </xdr:to>
    <xdr:sp macro="" textlink="">
      <xdr:nvSpPr>
        <xdr:cNvPr id="218" name="楕円 217"/>
        <xdr:cNvSpPr/>
      </xdr:nvSpPr>
      <xdr:spPr>
        <a:xfrm>
          <a:off x="4902200" y="1469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97462</xdr:rowOff>
    </xdr:from>
    <xdr:ext cx="762000" cy="259045"/>
    <xdr:sp macro="" textlink="">
      <xdr:nvSpPr>
        <xdr:cNvPr id="219" name="人件費・物件費等の状況該当値テキスト"/>
        <xdr:cNvSpPr txBox="1"/>
      </xdr:nvSpPr>
      <xdr:spPr>
        <a:xfrm>
          <a:off x="5041900" y="1467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121589</xdr:rowOff>
    </xdr:from>
    <xdr:to>
      <xdr:col>19</xdr:col>
      <xdr:colOff>184150</xdr:colOff>
      <xdr:row>84</xdr:row>
      <xdr:rowOff>51739</xdr:rowOff>
    </xdr:to>
    <xdr:sp macro="" textlink="">
      <xdr:nvSpPr>
        <xdr:cNvPr id="220" name="楕円 219"/>
        <xdr:cNvSpPr/>
      </xdr:nvSpPr>
      <xdr:spPr>
        <a:xfrm>
          <a:off x="4064000" y="143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36516</xdr:rowOff>
    </xdr:from>
    <xdr:ext cx="736600" cy="259045"/>
    <xdr:sp macro="" textlink="">
      <xdr:nvSpPr>
        <xdr:cNvPr id="221" name="テキスト ボックス 220"/>
        <xdr:cNvSpPr txBox="1"/>
      </xdr:nvSpPr>
      <xdr:spPr>
        <a:xfrm>
          <a:off x="3733800" y="14438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164209</xdr:rowOff>
    </xdr:from>
    <xdr:to>
      <xdr:col>15</xdr:col>
      <xdr:colOff>133350</xdr:colOff>
      <xdr:row>82</xdr:row>
      <xdr:rowOff>94359</xdr:rowOff>
    </xdr:to>
    <xdr:sp macro="" textlink="">
      <xdr:nvSpPr>
        <xdr:cNvPr id="222" name="楕円 221"/>
        <xdr:cNvSpPr/>
      </xdr:nvSpPr>
      <xdr:spPr>
        <a:xfrm>
          <a:off x="3175000" y="1405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104536</xdr:rowOff>
    </xdr:from>
    <xdr:ext cx="762000" cy="259045"/>
    <xdr:sp macro="" textlink="">
      <xdr:nvSpPr>
        <xdr:cNvPr id="223" name="テキスト ボックス 222"/>
        <xdr:cNvSpPr txBox="1"/>
      </xdr:nvSpPr>
      <xdr:spPr>
        <a:xfrm>
          <a:off x="2844800" y="13820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102952</xdr:rowOff>
    </xdr:from>
    <xdr:to>
      <xdr:col>11</xdr:col>
      <xdr:colOff>82550</xdr:colOff>
      <xdr:row>82</xdr:row>
      <xdr:rowOff>33102</xdr:rowOff>
    </xdr:to>
    <xdr:sp macro="" textlink="">
      <xdr:nvSpPr>
        <xdr:cNvPr id="224" name="楕円 223"/>
        <xdr:cNvSpPr/>
      </xdr:nvSpPr>
      <xdr:spPr>
        <a:xfrm>
          <a:off x="2286000" y="1399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43279</xdr:rowOff>
    </xdr:from>
    <xdr:ext cx="762000" cy="259045"/>
    <xdr:sp macro="" textlink="">
      <xdr:nvSpPr>
        <xdr:cNvPr id="225" name="テキスト ボックス 224"/>
        <xdr:cNvSpPr txBox="1"/>
      </xdr:nvSpPr>
      <xdr:spPr>
        <a:xfrm>
          <a:off x="1955800" y="1375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98282</xdr:rowOff>
    </xdr:from>
    <xdr:to>
      <xdr:col>7</xdr:col>
      <xdr:colOff>31750</xdr:colOff>
      <xdr:row>82</xdr:row>
      <xdr:rowOff>28432</xdr:rowOff>
    </xdr:to>
    <xdr:sp macro="" textlink="">
      <xdr:nvSpPr>
        <xdr:cNvPr id="226" name="楕円 225"/>
        <xdr:cNvSpPr/>
      </xdr:nvSpPr>
      <xdr:spPr>
        <a:xfrm>
          <a:off x="1397000" y="1398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38609</xdr:rowOff>
    </xdr:from>
    <xdr:ext cx="762000" cy="259045"/>
    <xdr:sp macro="" textlink="">
      <xdr:nvSpPr>
        <xdr:cNvPr id="227" name="テキスト ボックス 226"/>
        <xdr:cNvSpPr txBox="1"/>
      </xdr:nvSpPr>
      <xdr:spPr>
        <a:xfrm>
          <a:off x="1066800" y="1375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。経験年数２０年超の職員層の給与水準が高く，その層において昇給者の数が増加した。</a:t>
          </a:r>
        </a:p>
        <a:p>
          <a:r>
            <a:rPr kumimoji="1" lang="ja-JP" altLang="en-US" sz="1300">
              <a:latin typeface="ＭＳ Ｐゴシック" panose="020B0600070205080204" pitchFamily="50" charset="-128"/>
              <a:ea typeface="ＭＳ Ｐゴシック" panose="020B0600070205080204" pitchFamily="50" charset="-128"/>
            </a:rPr>
            <a:t>　類似団体内平均より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ポイント上回っているが，全国市平均を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下回っている。今後も国の制度に準拠することを基本としながら，より一層の給与の適正化に努める。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80434</xdr:rowOff>
    </xdr:to>
    <xdr:cxnSp macro="">
      <xdr:nvCxnSpPr>
        <xdr:cNvPr id="256" name="直線コネクタ 255"/>
        <xdr:cNvCxnSpPr/>
      </xdr:nvCxnSpPr>
      <xdr:spPr>
        <a:xfrm flipV="1">
          <a:off x="17018000" y="13881100"/>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7"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8" name="直線コネクタ 257"/>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11641</xdr:rowOff>
    </xdr:from>
    <xdr:to>
      <xdr:col>81</xdr:col>
      <xdr:colOff>44450</xdr:colOff>
      <xdr:row>85</xdr:row>
      <xdr:rowOff>71966</xdr:rowOff>
    </xdr:to>
    <xdr:cxnSp macro="">
      <xdr:nvCxnSpPr>
        <xdr:cNvPr id="261" name="直線コネクタ 260"/>
        <xdr:cNvCxnSpPr/>
      </xdr:nvCxnSpPr>
      <xdr:spPr>
        <a:xfrm>
          <a:off x="16179800" y="14584891"/>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62"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63" name="フローチャート: 判断 262"/>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85</xdr:row>
      <xdr:rowOff>11641</xdr:rowOff>
    </xdr:to>
    <xdr:cxnSp macro="">
      <xdr:nvCxnSpPr>
        <xdr:cNvPr id="264" name="直線コネクタ 263"/>
        <xdr:cNvCxnSpPr/>
      </xdr:nvCxnSpPr>
      <xdr:spPr>
        <a:xfrm>
          <a:off x="15290800" y="1456478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5" name="フローチャート: 判断 264"/>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6" name="テキスト ボックス 265"/>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84</xdr:row>
      <xdr:rowOff>162984</xdr:rowOff>
    </xdr:to>
    <xdr:cxnSp macro="">
      <xdr:nvCxnSpPr>
        <xdr:cNvPr id="267" name="直線コネクタ 266"/>
        <xdr:cNvCxnSpPr/>
      </xdr:nvCxnSpPr>
      <xdr:spPr>
        <a:xfrm>
          <a:off x="14401800" y="144843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9" name="テキスト ボックス 268"/>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84</xdr:row>
      <xdr:rowOff>82550</xdr:rowOff>
    </xdr:to>
    <xdr:cxnSp macro="">
      <xdr:nvCxnSpPr>
        <xdr:cNvPr id="270" name="直線コネクタ 269"/>
        <xdr:cNvCxnSpPr/>
      </xdr:nvCxnSpPr>
      <xdr:spPr>
        <a:xfrm>
          <a:off x="13512800" y="1448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71" name="フローチャート: 判断 270"/>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72" name="テキスト ボックス 271"/>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73" name="フローチャート: 判断 272"/>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74" name="テキスト ボックス 273"/>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80" name="楕円 279"/>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164693</xdr:rowOff>
    </xdr:from>
    <xdr:ext cx="762000" cy="259045"/>
    <xdr:sp macro="" textlink="">
      <xdr:nvSpPr>
        <xdr:cNvPr id="281" name="給与水準   （国との比較）該当値テキスト"/>
        <xdr:cNvSpPr txBox="1"/>
      </xdr:nvSpPr>
      <xdr:spPr>
        <a:xfrm>
          <a:off x="17106900" y="145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132291</xdr:rowOff>
    </xdr:from>
    <xdr:to>
      <xdr:col>77</xdr:col>
      <xdr:colOff>95250</xdr:colOff>
      <xdr:row>85</xdr:row>
      <xdr:rowOff>62441</xdr:rowOff>
    </xdr:to>
    <xdr:sp macro="" textlink="">
      <xdr:nvSpPr>
        <xdr:cNvPr id="282" name="楕円 281"/>
        <xdr:cNvSpPr/>
      </xdr:nvSpPr>
      <xdr:spPr>
        <a:xfrm>
          <a:off x="16129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83" name="テキスト ボックス 282"/>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112184</xdr:rowOff>
    </xdr:from>
    <xdr:to>
      <xdr:col>73</xdr:col>
      <xdr:colOff>44450</xdr:colOff>
      <xdr:row>85</xdr:row>
      <xdr:rowOff>42334</xdr:rowOff>
    </xdr:to>
    <xdr:sp macro="" textlink="">
      <xdr:nvSpPr>
        <xdr:cNvPr id="284" name="楕円 283"/>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85" name="テキスト ボックス 284"/>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6" name="楕円 285"/>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7" name="テキスト ボックス 286"/>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8" name="楕円 287"/>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89" name="テキスト ボックス 288"/>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合併以降，集中改革プランと連動した定員適正化計画のもとで，一貫して職員の削減を行ってきたことから，平成２７年４月１日には定員適正化計画の目標値（合併時から４００人削減）を達成した。</a:t>
          </a:r>
        </a:p>
        <a:p>
          <a:r>
            <a:rPr kumimoji="1" lang="ja-JP" altLang="en-US" sz="1100">
              <a:latin typeface="ＭＳ Ｐゴシック" panose="020B0600070205080204" pitchFamily="50" charset="-128"/>
              <a:ea typeface="ＭＳ Ｐゴシック" panose="020B0600070205080204" pitchFamily="50" charset="-128"/>
            </a:rPr>
            <a:t>　令和２年３月からは，定員管理計画の見直しにより，行政組織の疲弊，職員のモチベーションの低下を未然に防止し，行政サービスの水準の維持・向上が図られるよう職員採用，人員配置などを行い職員人件費の動向に配慮しつつ，組織運営の安定化に努めている。</a:t>
          </a:r>
        </a:p>
        <a:p>
          <a:r>
            <a:rPr kumimoji="1" lang="ja-JP" altLang="en-US" sz="1100">
              <a:latin typeface="ＭＳ Ｐゴシック" panose="020B0600070205080204" pitchFamily="50" charset="-128"/>
              <a:ea typeface="ＭＳ Ｐゴシック" panose="020B0600070205080204" pitchFamily="50" charset="-128"/>
            </a:rPr>
            <a:t>　前年度から</a:t>
          </a:r>
          <a:r>
            <a:rPr kumimoji="1" lang="en-US" altLang="ja-JP" sz="1100">
              <a:latin typeface="ＭＳ Ｐゴシック" panose="020B0600070205080204" pitchFamily="50" charset="-128"/>
              <a:ea typeface="ＭＳ Ｐゴシック" panose="020B0600070205080204" pitchFamily="50" charset="-128"/>
            </a:rPr>
            <a:t>0.01</a:t>
          </a:r>
          <a:r>
            <a:rPr kumimoji="1" lang="ja-JP" altLang="en-US" sz="1100">
              <a:latin typeface="ＭＳ Ｐゴシック" panose="020B0600070205080204" pitchFamily="50" charset="-128"/>
              <a:ea typeface="ＭＳ Ｐゴシック" panose="020B0600070205080204" pitchFamily="50" charset="-128"/>
            </a:rPr>
            <a:t>人と微増したが，全国及び県平均を下回る状況に変わりなく，今後も適正な定員管理に努める。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122646</xdr:rowOff>
    </xdr:from>
    <xdr:to>
      <xdr:col>81</xdr:col>
      <xdr:colOff>44450</xdr:colOff>
      <xdr:row>67</xdr:row>
      <xdr:rowOff>111034</xdr:rowOff>
    </xdr:to>
    <xdr:cxnSp macro="">
      <xdr:nvCxnSpPr>
        <xdr:cNvPr id="321" name="直線コネクタ 320"/>
        <xdr:cNvCxnSpPr/>
      </xdr:nvCxnSpPr>
      <xdr:spPr>
        <a:xfrm flipV="1">
          <a:off x="17018000" y="9895296"/>
          <a:ext cx="0" cy="1702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83111</xdr:rowOff>
    </xdr:from>
    <xdr:ext cx="762000" cy="259045"/>
    <xdr:sp macro="" textlink="">
      <xdr:nvSpPr>
        <xdr:cNvPr id="322" name="定員管理の状況最小値テキスト"/>
        <xdr:cNvSpPr txBox="1"/>
      </xdr:nvSpPr>
      <xdr:spPr>
        <a:xfrm>
          <a:off x="17106900" y="1157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111034</xdr:rowOff>
    </xdr:from>
    <xdr:to>
      <xdr:col>81</xdr:col>
      <xdr:colOff>133350</xdr:colOff>
      <xdr:row>67</xdr:row>
      <xdr:rowOff>111034</xdr:rowOff>
    </xdr:to>
    <xdr:cxnSp macro="">
      <xdr:nvCxnSpPr>
        <xdr:cNvPr id="323" name="直線コネクタ 322"/>
        <xdr:cNvCxnSpPr/>
      </xdr:nvCxnSpPr>
      <xdr:spPr>
        <a:xfrm>
          <a:off x="16929100" y="1159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37573</xdr:rowOff>
    </xdr:from>
    <xdr:ext cx="762000" cy="259045"/>
    <xdr:sp macro="" textlink="">
      <xdr:nvSpPr>
        <xdr:cNvPr id="324" name="定員管理の状況最大値テキスト"/>
        <xdr:cNvSpPr txBox="1"/>
      </xdr:nvSpPr>
      <xdr:spPr>
        <a:xfrm>
          <a:off x="17106900" y="963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122646</xdr:rowOff>
    </xdr:from>
    <xdr:to>
      <xdr:col>81</xdr:col>
      <xdr:colOff>133350</xdr:colOff>
      <xdr:row>57</xdr:row>
      <xdr:rowOff>122646</xdr:rowOff>
    </xdr:to>
    <xdr:cxnSp macro="">
      <xdr:nvCxnSpPr>
        <xdr:cNvPr id="325" name="直線コネクタ 324"/>
        <xdr:cNvCxnSpPr/>
      </xdr:nvCxnSpPr>
      <xdr:spPr>
        <a:xfrm>
          <a:off x="16929100" y="989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44450</xdr:rowOff>
    </xdr:from>
    <xdr:to>
      <xdr:col>81</xdr:col>
      <xdr:colOff>44450</xdr:colOff>
      <xdr:row>62</xdr:row>
      <xdr:rowOff>47897</xdr:rowOff>
    </xdr:to>
    <xdr:cxnSp macro="">
      <xdr:nvCxnSpPr>
        <xdr:cNvPr id="326" name="直線コネクタ 325"/>
        <xdr:cNvCxnSpPr/>
      </xdr:nvCxnSpPr>
      <xdr:spPr>
        <a:xfrm>
          <a:off x="16179800" y="10674350"/>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150965</xdr:rowOff>
    </xdr:from>
    <xdr:ext cx="762000" cy="259045"/>
    <xdr:sp macro="" textlink="">
      <xdr:nvSpPr>
        <xdr:cNvPr id="327" name="定員管理の状況平均値テキスト"/>
        <xdr:cNvSpPr txBox="1"/>
      </xdr:nvSpPr>
      <xdr:spPr>
        <a:xfrm>
          <a:off x="17106900" y="10609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7438</xdr:rowOff>
    </xdr:from>
    <xdr:to>
      <xdr:col>81</xdr:col>
      <xdr:colOff>95250</xdr:colOff>
      <xdr:row>62</xdr:row>
      <xdr:rowOff>109038</xdr:rowOff>
    </xdr:to>
    <xdr:sp macro="" textlink="">
      <xdr:nvSpPr>
        <xdr:cNvPr id="328" name="フローチャート: 判断 327"/>
        <xdr:cNvSpPr/>
      </xdr:nvSpPr>
      <xdr:spPr>
        <a:xfrm>
          <a:off x="16967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164193</xdr:rowOff>
    </xdr:from>
    <xdr:to>
      <xdr:col>77</xdr:col>
      <xdr:colOff>44450</xdr:colOff>
      <xdr:row>62</xdr:row>
      <xdr:rowOff>44450</xdr:rowOff>
    </xdr:to>
    <xdr:cxnSp macro="">
      <xdr:nvCxnSpPr>
        <xdr:cNvPr id="329" name="直線コネクタ 328"/>
        <xdr:cNvCxnSpPr/>
      </xdr:nvCxnSpPr>
      <xdr:spPr>
        <a:xfrm>
          <a:off x="15290800" y="106226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10885</xdr:rowOff>
    </xdr:from>
    <xdr:to>
      <xdr:col>77</xdr:col>
      <xdr:colOff>95250</xdr:colOff>
      <xdr:row>62</xdr:row>
      <xdr:rowOff>112485</xdr:rowOff>
    </xdr:to>
    <xdr:sp macro="" textlink="">
      <xdr:nvSpPr>
        <xdr:cNvPr id="330" name="フローチャート: 判断 329"/>
        <xdr:cNvSpPr/>
      </xdr:nvSpPr>
      <xdr:spPr>
        <a:xfrm>
          <a:off x="161290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97262</xdr:rowOff>
    </xdr:from>
    <xdr:ext cx="736600" cy="259045"/>
    <xdr:sp macro="" textlink="">
      <xdr:nvSpPr>
        <xdr:cNvPr id="331" name="テキスト ボックス 330"/>
        <xdr:cNvSpPr txBox="1"/>
      </xdr:nvSpPr>
      <xdr:spPr>
        <a:xfrm>
          <a:off x="15798800" y="1072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119380</xdr:rowOff>
    </xdr:from>
    <xdr:to>
      <xdr:col>72</xdr:col>
      <xdr:colOff>203200</xdr:colOff>
      <xdr:row>61</xdr:row>
      <xdr:rowOff>164193</xdr:rowOff>
    </xdr:to>
    <xdr:cxnSp macro="">
      <xdr:nvCxnSpPr>
        <xdr:cNvPr id="332" name="直線コネクタ 331"/>
        <xdr:cNvCxnSpPr/>
      </xdr:nvCxnSpPr>
      <xdr:spPr>
        <a:xfrm>
          <a:off x="14401800" y="10577830"/>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168547</xdr:rowOff>
    </xdr:from>
    <xdr:to>
      <xdr:col>73</xdr:col>
      <xdr:colOff>44450</xdr:colOff>
      <xdr:row>62</xdr:row>
      <xdr:rowOff>98697</xdr:rowOff>
    </xdr:to>
    <xdr:sp macro="" textlink="">
      <xdr:nvSpPr>
        <xdr:cNvPr id="333" name="フローチャート: 判断 332"/>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83474</xdr:rowOff>
    </xdr:from>
    <xdr:ext cx="762000" cy="259045"/>
    <xdr:sp macro="" textlink="">
      <xdr:nvSpPr>
        <xdr:cNvPr id="334" name="テキスト ボックス 333"/>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109038</xdr:rowOff>
    </xdr:from>
    <xdr:to>
      <xdr:col>68</xdr:col>
      <xdr:colOff>152400</xdr:colOff>
      <xdr:row>61</xdr:row>
      <xdr:rowOff>119380</xdr:rowOff>
    </xdr:to>
    <xdr:cxnSp macro="">
      <xdr:nvCxnSpPr>
        <xdr:cNvPr id="335" name="直線コネクタ 334"/>
        <xdr:cNvCxnSpPr/>
      </xdr:nvCxnSpPr>
      <xdr:spPr>
        <a:xfrm>
          <a:off x="13512800" y="10567488"/>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144417</xdr:rowOff>
    </xdr:from>
    <xdr:to>
      <xdr:col>68</xdr:col>
      <xdr:colOff>203200</xdr:colOff>
      <xdr:row>62</xdr:row>
      <xdr:rowOff>74567</xdr:rowOff>
    </xdr:to>
    <xdr:sp macro="" textlink="">
      <xdr:nvSpPr>
        <xdr:cNvPr id="336" name="フローチャート: 判断 335"/>
        <xdr:cNvSpPr/>
      </xdr:nvSpPr>
      <xdr:spPr>
        <a:xfrm>
          <a:off x="14351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59344</xdr:rowOff>
    </xdr:from>
    <xdr:ext cx="762000" cy="259045"/>
    <xdr:sp macro="" textlink="">
      <xdr:nvSpPr>
        <xdr:cNvPr id="337" name="テキスト ボックス 336"/>
        <xdr:cNvSpPr txBox="1"/>
      </xdr:nvSpPr>
      <xdr:spPr>
        <a:xfrm>
          <a:off x="14020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134076</xdr:rowOff>
    </xdr:from>
    <xdr:to>
      <xdr:col>64</xdr:col>
      <xdr:colOff>152400</xdr:colOff>
      <xdr:row>62</xdr:row>
      <xdr:rowOff>64226</xdr:rowOff>
    </xdr:to>
    <xdr:sp macro="" textlink="">
      <xdr:nvSpPr>
        <xdr:cNvPr id="338" name="フローチャート: 判断 337"/>
        <xdr:cNvSpPr/>
      </xdr:nvSpPr>
      <xdr:spPr>
        <a:xfrm>
          <a:off x="134620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49003</xdr:rowOff>
    </xdr:from>
    <xdr:ext cx="762000" cy="259045"/>
    <xdr:sp macro="" textlink="">
      <xdr:nvSpPr>
        <xdr:cNvPr id="339" name="テキスト ボックス 338"/>
        <xdr:cNvSpPr txBox="1"/>
      </xdr:nvSpPr>
      <xdr:spPr>
        <a:xfrm>
          <a:off x="13131800" y="1067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168547</xdr:rowOff>
    </xdr:from>
    <xdr:to>
      <xdr:col>81</xdr:col>
      <xdr:colOff>95250</xdr:colOff>
      <xdr:row>62</xdr:row>
      <xdr:rowOff>98697</xdr:rowOff>
    </xdr:to>
    <xdr:sp macro="" textlink="">
      <xdr:nvSpPr>
        <xdr:cNvPr id="345" name="楕円 344"/>
        <xdr:cNvSpPr/>
      </xdr:nvSpPr>
      <xdr:spPr>
        <a:xfrm>
          <a:off x="16967200" y="10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13624</xdr:rowOff>
    </xdr:from>
    <xdr:ext cx="762000" cy="259045"/>
    <xdr:sp macro="" textlink="">
      <xdr:nvSpPr>
        <xdr:cNvPr id="346" name="定員管理の状況該当値テキスト"/>
        <xdr:cNvSpPr txBox="1"/>
      </xdr:nvSpPr>
      <xdr:spPr>
        <a:xfrm>
          <a:off x="171069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165100</xdr:rowOff>
    </xdr:from>
    <xdr:to>
      <xdr:col>77</xdr:col>
      <xdr:colOff>95250</xdr:colOff>
      <xdr:row>62</xdr:row>
      <xdr:rowOff>95250</xdr:rowOff>
    </xdr:to>
    <xdr:sp macro="" textlink="">
      <xdr:nvSpPr>
        <xdr:cNvPr id="347" name="楕円 346"/>
        <xdr:cNvSpPr/>
      </xdr:nvSpPr>
      <xdr:spPr>
        <a:xfrm>
          <a:off x="16129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105427</xdr:rowOff>
    </xdr:from>
    <xdr:ext cx="736600" cy="259045"/>
    <xdr:sp macro="" textlink="">
      <xdr:nvSpPr>
        <xdr:cNvPr id="348" name="テキスト ボックス 347"/>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113393</xdr:rowOff>
    </xdr:from>
    <xdr:to>
      <xdr:col>73</xdr:col>
      <xdr:colOff>44450</xdr:colOff>
      <xdr:row>62</xdr:row>
      <xdr:rowOff>43543</xdr:rowOff>
    </xdr:to>
    <xdr:sp macro="" textlink="">
      <xdr:nvSpPr>
        <xdr:cNvPr id="349" name="楕円 348"/>
        <xdr:cNvSpPr/>
      </xdr:nvSpPr>
      <xdr:spPr>
        <a:xfrm>
          <a:off x="152400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53720</xdr:rowOff>
    </xdr:from>
    <xdr:ext cx="762000" cy="259045"/>
    <xdr:sp macro="" textlink="">
      <xdr:nvSpPr>
        <xdr:cNvPr id="350" name="テキスト ボックス 349"/>
        <xdr:cNvSpPr txBox="1"/>
      </xdr:nvSpPr>
      <xdr:spPr>
        <a:xfrm>
          <a:off x="149098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68580</xdr:rowOff>
    </xdr:from>
    <xdr:to>
      <xdr:col>68</xdr:col>
      <xdr:colOff>203200</xdr:colOff>
      <xdr:row>61</xdr:row>
      <xdr:rowOff>170180</xdr:rowOff>
    </xdr:to>
    <xdr:sp macro="" textlink="">
      <xdr:nvSpPr>
        <xdr:cNvPr id="351" name="楕円 350"/>
        <xdr:cNvSpPr/>
      </xdr:nvSpPr>
      <xdr:spPr>
        <a:xfrm>
          <a:off x="14351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8907</xdr:rowOff>
    </xdr:from>
    <xdr:ext cx="762000" cy="259045"/>
    <xdr:sp macro="" textlink="">
      <xdr:nvSpPr>
        <xdr:cNvPr id="352" name="テキスト ボックス 351"/>
        <xdr:cNvSpPr txBox="1"/>
      </xdr:nvSpPr>
      <xdr:spPr>
        <a:xfrm>
          <a:off x="14020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58238</xdr:rowOff>
    </xdr:from>
    <xdr:to>
      <xdr:col>64</xdr:col>
      <xdr:colOff>152400</xdr:colOff>
      <xdr:row>61</xdr:row>
      <xdr:rowOff>159838</xdr:rowOff>
    </xdr:to>
    <xdr:sp macro="" textlink="">
      <xdr:nvSpPr>
        <xdr:cNvPr id="353" name="楕円 352"/>
        <xdr:cNvSpPr/>
      </xdr:nvSpPr>
      <xdr:spPr>
        <a:xfrm>
          <a:off x="13462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170015</xdr:rowOff>
    </xdr:from>
    <xdr:ext cx="762000" cy="259045"/>
    <xdr:sp macro="" textlink="">
      <xdr:nvSpPr>
        <xdr:cNvPr id="354" name="テキスト ボックス 353"/>
        <xdr:cNvSpPr txBox="1"/>
      </xdr:nvSpPr>
      <xdr:spPr>
        <a:xfrm>
          <a:off x="13131800" y="1028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ポイント改善し，類似団体平均を下回る結果となった。</a:t>
          </a:r>
        </a:p>
        <a:p>
          <a:r>
            <a:rPr kumimoji="1" lang="ja-JP" altLang="en-US" sz="1300">
              <a:latin typeface="ＭＳ Ｐゴシック" panose="020B0600070205080204" pitchFamily="50" charset="-128"/>
              <a:ea typeface="ＭＳ Ｐゴシック" panose="020B0600070205080204" pitchFamily="50" charset="-128"/>
            </a:rPr>
            <a:t>　公営企業債の元利償還金に対する繰入金や元利償還金の減により，元利償還金等の総額としては前年度より減となった。また，地方消費税交付金の増加等により標準財政規模が増となったことで数値が改善した。</a:t>
          </a:r>
        </a:p>
        <a:p>
          <a:r>
            <a:rPr kumimoji="1" lang="ja-JP" altLang="en-US" sz="1300">
              <a:latin typeface="ＭＳ Ｐゴシック" panose="020B0600070205080204" pitchFamily="50" charset="-128"/>
              <a:ea typeface="ＭＳ Ｐゴシック" panose="020B0600070205080204" pitchFamily="50" charset="-128"/>
            </a:rPr>
            <a:t>　今後も大規模建設事業を控えており公債費の増加は見込まれるものの，交付税算入率の高い地方債発行により急激な上昇は抑えられるが，適正な事業実施を図り，健全な財政運営に努める必要がある。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8" name="テキスト ボックス 37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109474</xdr:rowOff>
    </xdr:to>
    <xdr:cxnSp macro="">
      <xdr:nvCxnSpPr>
        <xdr:cNvPr id="381" name="直線コネクタ 380"/>
        <xdr:cNvCxnSpPr/>
      </xdr:nvCxnSpPr>
      <xdr:spPr>
        <a:xfrm flipV="1">
          <a:off x="17018000" y="6116320"/>
          <a:ext cx="0" cy="1708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81551</xdr:rowOff>
    </xdr:from>
    <xdr:ext cx="762000" cy="259045"/>
    <xdr:sp macro="" textlink="">
      <xdr:nvSpPr>
        <xdr:cNvPr id="382"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109474</xdr:rowOff>
    </xdr:from>
    <xdr:to>
      <xdr:col>81</xdr:col>
      <xdr:colOff>133350</xdr:colOff>
      <xdr:row>45</xdr:row>
      <xdr:rowOff>109474</xdr:rowOff>
    </xdr:to>
    <xdr:cxnSp macro="">
      <xdr:nvCxnSpPr>
        <xdr:cNvPr id="383" name="直線コネクタ 382"/>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84"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85" name="直線コネクタ 384"/>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69088</xdr:rowOff>
    </xdr:from>
    <xdr:to>
      <xdr:col>81</xdr:col>
      <xdr:colOff>44450</xdr:colOff>
      <xdr:row>40</xdr:row>
      <xdr:rowOff>117348</xdr:rowOff>
    </xdr:to>
    <xdr:cxnSp macro="">
      <xdr:nvCxnSpPr>
        <xdr:cNvPr id="386" name="直線コネクタ 385"/>
        <xdr:cNvCxnSpPr/>
      </xdr:nvCxnSpPr>
      <xdr:spPr>
        <a:xfrm flipV="1">
          <a:off x="16179800" y="692708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19321</xdr:rowOff>
    </xdr:from>
    <xdr:ext cx="762000" cy="259045"/>
    <xdr:sp macro="" textlink="">
      <xdr:nvSpPr>
        <xdr:cNvPr id="387" name="公債費負担の状況平均値テキスト"/>
        <xdr:cNvSpPr txBox="1"/>
      </xdr:nvSpPr>
      <xdr:spPr>
        <a:xfrm>
          <a:off x="17106900" y="687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8" name="フローチャート: 判断 387"/>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117348</xdr:rowOff>
    </xdr:from>
    <xdr:to>
      <xdr:col>77</xdr:col>
      <xdr:colOff>44450</xdr:colOff>
      <xdr:row>40</xdr:row>
      <xdr:rowOff>155956</xdr:rowOff>
    </xdr:to>
    <xdr:cxnSp macro="">
      <xdr:nvCxnSpPr>
        <xdr:cNvPr id="389" name="直線コネクタ 388"/>
        <xdr:cNvCxnSpPr/>
      </xdr:nvCxnSpPr>
      <xdr:spPr>
        <a:xfrm flipV="1">
          <a:off x="15290800" y="697534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85852</xdr:rowOff>
    </xdr:from>
    <xdr:to>
      <xdr:col>77</xdr:col>
      <xdr:colOff>95250</xdr:colOff>
      <xdr:row>41</xdr:row>
      <xdr:rowOff>16002</xdr:rowOff>
    </xdr:to>
    <xdr:sp macro="" textlink="">
      <xdr:nvSpPr>
        <xdr:cNvPr id="390" name="フローチャート: 判断 389"/>
        <xdr:cNvSpPr/>
      </xdr:nvSpPr>
      <xdr:spPr>
        <a:xfrm>
          <a:off x="16129000" y="69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779</xdr:rowOff>
    </xdr:from>
    <xdr:ext cx="736600" cy="259045"/>
    <xdr:sp macro="" textlink="">
      <xdr:nvSpPr>
        <xdr:cNvPr id="391" name="テキスト ボックス 390"/>
        <xdr:cNvSpPr txBox="1"/>
      </xdr:nvSpPr>
      <xdr:spPr>
        <a:xfrm>
          <a:off x="15798800" y="703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155956</xdr:rowOff>
    </xdr:from>
    <xdr:to>
      <xdr:col>72</xdr:col>
      <xdr:colOff>203200</xdr:colOff>
      <xdr:row>41</xdr:row>
      <xdr:rowOff>71374</xdr:rowOff>
    </xdr:to>
    <xdr:cxnSp macro="">
      <xdr:nvCxnSpPr>
        <xdr:cNvPr id="392" name="直線コネクタ 391"/>
        <xdr:cNvCxnSpPr/>
      </xdr:nvCxnSpPr>
      <xdr:spPr>
        <a:xfrm flipV="1">
          <a:off x="14401800" y="70139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105156</xdr:rowOff>
    </xdr:from>
    <xdr:to>
      <xdr:col>73</xdr:col>
      <xdr:colOff>44450</xdr:colOff>
      <xdr:row>41</xdr:row>
      <xdr:rowOff>35306</xdr:rowOff>
    </xdr:to>
    <xdr:sp macro="" textlink="">
      <xdr:nvSpPr>
        <xdr:cNvPr id="393" name="フローチャート: 判断 392"/>
        <xdr:cNvSpPr/>
      </xdr:nvSpPr>
      <xdr:spPr>
        <a:xfrm>
          <a:off x="15240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45483</xdr:rowOff>
    </xdr:from>
    <xdr:ext cx="762000" cy="259045"/>
    <xdr:sp macro="" textlink="">
      <xdr:nvSpPr>
        <xdr:cNvPr id="394" name="テキスト ボックス 393"/>
        <xdr:cNvSpPr txBox="1"/>
      </xdr:nvSpPr>
      <xdr:spPr>
        <a:xfrm>
          <a:off x="14909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71374</xdr:rowOff>
    </xdr:from>
    <xdr:to>
      <xdr:col>68</xdr:col>
      <xdr:colOff>152400</xdr:colOff>
      <xdr:row>41</xdr:row>
      <xdr:rowOff>109982</xdr:rowOff>
    </xdr:to>
    <xdr:cxnSp macro="">
      <xdr:nvCxnSpPr>
        <xdr:cNvPr id="395" name="直線コネクタ 394"/>
        <xdr:cNvCxnSpPr/>
      </xdr:nvCxnSpPr>
      <xdr:spPr>
        <a:xfrm flipV="1">
          <a:off x="13512800" y="710082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96" name="フローチャート: 判断 395"/>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84091</xdr:rowOff>
    </xdr:from>
    <xdr:ext cx="762000" cy="259045"/>
    <xdr:sp macro="" textlink="">
      <xdr:nvSpPr>
        <xdr:cNvPr id="397" name="テキスト ボックス 396"/>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8" name="フローチャート: 判断 397"/>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9" name="テキスト ボックス 398"/>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18288</xdr:rowOff>
    </xdr:from>
    <xdr:to>
      <xdr:col>81</xdr:col>
      <xdr:colOff>95250</xdr:colOff>
      <xdr:row>40</xdr:row>
      <xdr:rowOff>119888</xdr:rowOff>
    </xdr:to>
    <xdr:sp macro="" textlink="">
      <xdr:nvSpPr>
        <xdr:cNvPr id="405" name="楕円 404"/>
        <xdr:cNvSpPr/>
      </xdr:nvSpPr>
      <xdr:spPr>
        <a:xfrm>
          <a:off x="169672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34815</xdr:rowOff>
    </xdr:from>
    <xdr:ext cx="762000" cy="259045"/>
    <xdr:sp macro="" textlink="">
      <xdr:nvSpPr>
        <xdr:cNvPr id="406" name="公債費負担の状況該当値テキスト"/>
        <xdr:cNvSpPr txBox="1"/>
      </xdr:nvSpPr>
      <xdr:spPr>
        <a:xfrm>
          <a:off x="17106900" y="672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66548</xdr:rowOff>
    </xdr:from>
    <xdr:to>
      <xdr:col>77</xdr:col>
      <xdr:colOff>95250</xdr:colOff>
      <xdr:row>40</xdr:row>
      <xdr:rowOff>168148</xdr:rowOff>
    </xdr:to>
    <xdr:sp macro="" textlink="">
      <xdr:nvSpPr>
        <xdr:cNvPr id="407" name="楕円 406"/>
        <xdr:cNvSpPr/>
      </xdr:nvSpPr>
      <xdr:spPr>
        <a:xfrm>
          <a:off x="16129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6875</xdr:rowOff>
    </xdr:from>
    <xdr:ext cx="736600" cy="259045"/>
    <xdr:sp macro="" textlink="">
      <xdr:nvSpPr>
        <xdr:cNvPr id="408" name="テキスト ボックス 407"/>
        <xdr:cNvSpPr txBox="1"/>
      </xdr:nvSpPr>
      <xdr:spPr>
        <a:xfrm>
          <a:off x="15798800" y="669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105156</xdr:rowOff>
    </xdr:from>
    <xdr:to>
      <xdr:col>73</xdr:col>
      <xdr:colOff>44450</xdr:colOff>
      <xdr:row>41</xdr:row>
      <xdr:rowOff>35306</xdr:rowOff>
    </xdr:to>
    <xdr:sp macro="" textlink="">
      <xdr:nvSpPr>
        <xdr:cNvPr id="409" name="楕円 408"/>
        <xdr:cNvSpPr/>
      </xdr:nvSpPr>
      <xdr:spPr>
        <a:xfrm>
          <a:off x="15240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20083</xdr:rowOff>
    </xdr:from>
    <xdr:ext cx="762000" cy="259045"/>
    <xdr:sp macro="" textlink="">
      <xdr:nvSpPr>
        <xdr:cNvPr id="410" name="テキスト ボックス 409"/>
        <xdr:cNvSpPr txBox="1"/>
      </xdr:nvSpPr>
      <xdr:spPr>
        <a:xfrm>
          <a:off x="14909800" y="70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20574</xdr:rowOff>
    </xdr:from>
    <xdr:to>
      <xdr:col>68</xdr:col>
      <xdr:colOff>203200</xdr:colOff>
      <xdr:row>41</xdr:row>
      <xdr:rowOff>122174</xdr:rowOff>
    </xdr:to>
    <xdr:sp macro="" textlink="">
      <xdr:nvSpPr>
        <xdr:cNvPr id="411" name="楕円 410"/>
        <xdr:cNvSpPr/>
      </xdr:nvSpPr>
      <xdr:spPr>
        <a:xfrm>
          <a:off x="14351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412" name="テキスト ボックス 411"/>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413" name="楕円 412"/>
        <xdr:cNvSpPr/>
      </xdr:nvSpPr>
      <xdr:spPr>
        <a:xfrm>
          <a:off x="13462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414" name="テキスト ボックス 413"/>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を上回る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結果となった。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悪化の主な要因は，将来負担に対する充当可能財源の減少である。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充当可能特定歳入のうち都市計画税の充当見込額の減少や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，財政調整基金残高の減少などによる充当可能基金の減少が大きく影響した。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地方債現在高が増加している中，今後も大規模建設事業を控えていることから，事業の適正実施を図り，健全な財政運営に努める必要がある。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41453</xdr:rowOff>
    </xdr:to>
    <xdr:cxnSp macro="">
      <xdr:nvCxnSpPr>
        <xdr:cNvPr id="441" name="直線コネクタ 440"/>
        <xdr:cNvCxnSpPr/>
      </xdr:nvCxnSpPr>
      <xdr:spPr>
        <a:xfrm flipV="1">
          <a:off x="17018000" y="2451100"/>
          <a:ext cx="0" cy="1533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13530</xdr:rowOff>
    </xdr:from>
    <xdr:ext cx="762000" cy="259045"/>
    <xdr:sp macro="" textlink="">
      <xdr:nvSpPr>
        <xdr:cNvPr id="442" name="将来負担の状況最小値テキスト"/>
        <xdr:cNvSpPr txBox="1"/>
      </xdr:nvSpPr>
      <xdr:spPr>
        <a:xfrm>
          <a:off x="17106900" y="395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41453</xdr:rowOff>
    </xdr:from>
    <xdr:to>
      <xdr:col>81</xdr:col>
      <xdr:colOff>133350</xdr:colOff>
      <xdr:row>23</xdr:row>
      <xdr:rowOff>41453</xdr:rowOff>
    </xdr:to>
    <xdr:cxnSp macro="">
      <xdr:nvCxnSpPr>
        <xdr:cNvPr id="443" name="直線コネクタ 442"/>
        <xdr:cNvCxnSpPr/>
      </xdr:nvCxnSpPr>
      <xdr:spPr>
        <a:xfrm>
          <a:off x="16929100" y="398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21590</xdr:rowOff>
    </xdr:from>
    <xdr:to>
      <xdr:col>81</xdr:col>
      <xdr:colOff>44450</xdr:colOff>
      <xdr:row>17</xdr:row>
      <xdr:rowOff>34493</xdr:rowOff>
    </xdr:to>
    <xdr:cxnSp macro="">
      <xdr:nvCxnSpPr>
        <xdr:cNvPr id="446" name="直線コネクタ 445"/>
        <xdr:cNvCxnSpPr/>
      </xdr:nvCxnSpPr>
      <xdr:spPr>
        <a:xfrm>
          <a:off x="16179800" y="2764790"/>
          <a:ext cx="838200" cy="18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126306</xdr:rowOff>
    </xdr:from>
    <xdr:ext cx="762000" cy="259045"/>
    <xdr:sp macro="" textlink="">
      <xdr:nvSpPr>
        <xdr:cNvPr id="447" name="将来負担の状況平均値テキスト"/>
        <xdr:cNvSpPr txBox="1"/>
      </xdr:nvSpPr>
      <xdr:spPr>
        <a:xfrm>
          <a:off x="17106900" y="26980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109779</xdr:rowOff>
    </xdr:from>
    <xdr:to>
      <xdr:col>81</xdr:col>
      <xdr:colOff>95250</xdr:colOff>
      <xdr:row>17</xdr:row>
      <xdr:rowOff>39929</xdr:rowOff>
    </xdr:to>
    <xdr:sp macro="" textlink="">
      <xdr:nvSpPr>
        <xdr:cNvPr id="448" name="フローチャート: 判断 447"/>
        <xdr:cNvSpPr/>
      </xdr:nvSpPr>
      <xdr:spPr>
        <a:xfrm>
          <a:off x="16967200" y="285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157328</xdr:rowOff>
    </xdr:from>
    <xdr:to>
      <xdr:col>77</xdr:col>
      <xdr:colOff>44450</xdr:colOff>
      <xdr:row>16</xdr:row>
      <xdr:rowOff>21590</xdr:rowOff>
    </xdr:to>
    <xdr:cxnSp macro="">
      <xdr:nvCxnSpPr>
        <xdr:cNvPr id="449" name="直線コネクタ 448"/>
        <xdr:cNvCxnSpPr/>
      </xdr:nvCxnSpPr>
      <xdr:spPr>
        <a:xfrm>
          <a:off x="15290800" y="2729078"/>
          <a:ext cx="889000" cy="3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134874</xdr:rowOff>
    </xdr:from>
    <xdr:to>
      <xdr:col>77</xdr:col>
      <xdr:colOff>95250</xdr:colOff>
      <xdr:row>17</xdr:row>
      <xdr:rowOff>65024</xdr:rowOff>
    </xdr:to>
    <xdr:sp macro="" textlink="">
      <xdr:nvSpPr>
        <xdr:cNvPr id="450" name="フローチャート: 判断 449"/>
        <xdr:cNvSpPr/>
      </xdr:nvSpPr>
      <xdr:spPr>
        <a:xfrm>
          <a:off x="16129000" y="287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49801</xdr:rowOff>
    </xdr:from>
    <xdr:ext cx="736600" cy="259045"/>
    <xdr:sp macro="" textlink="">
      <xdr:nvSpPr>
        <xdr:cNvPr id="451" name="テキスト ボックス 450"/>
        <xdr:cNvSpPr txBox="1"/>
      </xdr:nvSpPr>
      <xdr:spPr>
        <a:xfrm>
          <a:off x="15798800" y="2964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157328</xdr:rowOff>
    </xdr:from>
    <xdr:to>
      <xdr:col>72</xdr:col>
      <xdr:colOff>203200</xdr:colOff>
      <xdr:row>16</xdr:row>
      <xdr:rowOff>57302</xdr:rowOff>
    </xdr:to>
    <xdr:cxnSp macro="">
      <xdr:nvCxnSpPr>
        <xdr:cNvPr id="452" name="直線コネクタ 451"/>
        <xdr:cNvCxnSpPr/>
      </xdr:nvCxnSpPr>
      <xdr:spPr>
        <a:xfrm flipV="1">
          <a:off x="14401800" y="2729078"/>
          <a:ext cx="889000" cy="7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112674</xdr:rowOff>
    </xdr:from>
    <xdr:to>
      <xdr:col>73</xdr:col>
      <xdr:colOff>44450</xdr:colOff>
      <xdr:row>17</xdr:row>
      <xdr:rowOff>42824</xdr:rowOff>
    </xdr:to>
    <xdr:sp macro="" textlink="">
      <xdr:nvSpPr>
        <xdr:cNvPr id="453" name="フローチャート: 判断 452"/>
        <xdr:cNvSpPr/>
      </xdr:nvSpPr>
      <xdr:spPr>
        <a:xfrm>
          <a:off x="15240000" y="285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27601</xdr:rowOff>
    </xdr:from>
    <xdr:ext cx="762000" cy="259045"/>
    <xdr:sp macro="" textlink="">
      <xdr:nvSpPr>
        <xdr:cNvPr id="454" name="テキスト ボックス 453"/>
        <xdr:cNvSpPr txBox="1"/>
      </xdr:nvSpPr>
      <xdr:spPr>
        <a:xfrm>
          <a:off x="14909800" y="294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57302</xdr:rowOff>
    </xdr:from>
    <xdr:to>
      <xdr:col>68</xdr:col>
      <xdr:colOff>152400</xdr:colOff>
      <xdr:row>16</xdr:row>
      <xdr:rowOff>112319</xdr:rowOff>
    </xdr:to>
    <xdr:cxnSp macro="">
      <xdr:nvCxnSpPr>
        <xdr:cNvPr id="455" name="直線コネクタ 454"/>
        <xdr:cNvCxnSpPr/>
      </xdr:nvCxnSpPr>
      <xdr:spPr>
        <a:xfrm flipV="1">
          <a:off x="13512800" y="2800502"/>
          <a:ext cx="889000" cy="5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151282</xdr:rowOff>
    </xdr:from>
    <xdr:to>
      <xdr:col>68</xdr:col>
      <xdr:colOff>203200</xdr:colOff>
      <xdr:row>17</xdr:row>
      <xdr:rowOff>81432</xdr:rowOff>
    </xdr:to>
    <xdr:sp macro="" textlink="">
      <xdr:nvSpPr>
        <xdr:cNvPr id="456" name="フローチャート: 判断 455"/>
        <xdr:cNvSpPr/>
      </xdr:nvSpPr>
      <xdr:spPr>
        <a:xfrm>
          <a:off x="14351000" y="289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66209</xdr:rowOff>
    </xdr:from>
    <xdr:ext cx="762000" cy="259045"/>
    <xdr:sp macro="" textlink="">
      <xdr:nvSpPr>
        <xdr:cNvPr id="457" name="テキスト ボックス 456"/>
        <xdr:cNvSpPr txBox="1"/>
      </xdr:nvSpPr>
      <xdr:spPr>
        <a:xfrm>
          <a:off x="14020800" y="2980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169621</xdr:rowOff>
    </xdr:from>
    <xdr:to>
      <xdr:col>64</xdr:col>
      <xdr:colOff>152400</xdr:colOff>
      <xdr:row>17</xdr:row>
      <xdr:rowOff>99771</xdr:rowOff>
    </xdr:to>
    <xdr:sp macro="" textlink="">
      <xdr:nvSpPr>
        <xdr:cNvPr id="458" name="フローチャート: 判断 457"/>
        <xdr:cNvSpPr/>
      </xdr:nvSpPr>
      <xdr:spPr>
        <a:xfrm>
          <a:off x="13462000" y="291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84548</xdr:rowOff>
    </xdr:from>
    <xdr:ext cx="762000" cy="259045"/>
    <xdr:sp macro="" textlink="">
      <xdr:nvSpPr>
        <xdr:cNvPr id="459" name="テキスト ボックス 458"/>
        <xdr:cNvSpPr txBox="1"/>
      </xdr:nvSpPr>
      <xdr:spPr>
        <a:xfrm>
          <a:off x="13131800" y="299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155143</xdr:rowOff>
    </xdr:from>
    <xdr:to>
      <xdr:col>81</xdr:col>
      <xdr:colOff>95250</xdr:colOff>
      <xdr:row>17</xdr:row>
      <xdr:rowOff>85293</xdr:rowOff>
    </xdr:to>
    <xdr:sp macro="" textlink="">
      <xdr:nvSpPr>
        <xdr:cNvPr id="465" name="楕円 464"/>
        <xdr:cNvSpPr/>
      </xdr:nvSpPr>
      <xdr:spPr>
        <a:xfrm>
          <a:off x="16967200" y="289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127220</xdr:rowOff>
    </xdr:from>
    <xdr:ext cx="762000" cy="259045"/>
    <xdr:sp macro="" textlink="">
      <xdr:nvSpPr>
        <xdr:cNvPr id="466" name="将来負担の状況該当値テキスト"/>
        <xdr:cNvSpPr txBox="1"/>
      </xdr:nvSpPr>
      <xdr:spPr>
        <a:xfrm>
          <a:off x="17106900" y="28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142240</xdr:rowOff>
    </xdr:from>
    <xdr:to>
      <xdr:col>77</xdr:col>
      <xdr:colOff>95250</xdr:colOff>
      <xdr:row>16</xdr:row>
      <xdr:rowOff>72390</xdr:rowOff>
    </xdr:to>
    <xdr:sp macro="" textlink="">
      <xdr:nvSpPr>
        <xdr:cNvPr id="467" name="楕円 466"/>
        <xdr:cNvSpPr/>
      </xdr:nvSpPr>
      <xdr:spPr>
        <a:xfrm>
          <a:off x="16129000" y="271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82567</xdr:rowOff>
    </xdr:from>
    <xdr:ext cx="736600" cy="259045"/>
    <xdr:sp macro="" textlink="">
      <xdr:nvSpPr>
        <xdr:cNvPr id="468" name="テキスト ボックス 467"/>
        <xdr:cNvSpPr txBox="1"/>
      </xdr:nvSpPr>
      <xdr:spPr>
        <a:xfrm>
          <a:off x="15798800" y="248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106528</xdr:rowOff>
    </xdr:from>
    <xdr:to>
      <xdr:col>73</xdr:col>
      <xdr:colOff>44450</xdr:colOff>
      <xdr:row>16</xdr:row>
      <xdr:rowOff>36678</xdr:rowOff>
    </xdr:to>
    <xdr:sp macro="" textlink="">
      <xdr:nvSpPr>
        <xdr:cNvPr id="469" name="楕円 468"/>
        <xdr:cNvSpPr/>
      </xdr:nvSpPr>
      <xdr:spPr>
        <a:xfrm>
          <a:off x="15240000" y="267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46855</xdr:rowOff>
    </xdr:from>
    <xdr:ext cx="762000" cy="259045"/>
    <xdr:sp macro="" textlink="">
      <xdr:nvSpPr>
        <xdr:cNvPr id="470" name="テキスト ボックス 469"/>
        <xdr:cNvSpPr txBox="1"/>
      </xdr:nvSpPr>
      <xdr:spPr>
        <a:xfrm>
          <a:off x="14909800" y="244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6502</xdr:rowOff>
    </xdr:from>
    <xdr:to>
      <xdr:col>68</xdr:col>
      <xdr:colOff>203200</xdr:colOff>
      <xdr:row>16</xdr:row>
      <xdr:rowOff>108102</xdr:rowOff>
    </xdr:to>
    <xdr:sp macro="" textlink="">
      <xdr:nvSpPr>
        <xdr:cNvPr id="471" name="楕円 470"/>
        <xdr:cNvSpPr/>
      </xdr:nvSpPr>
      <xdr:spPr>
        <a:xfrm>
          <a:off x="14351000" y="274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118279</xdr:rowOff>
    </xdr:from>
    <xdr:ext cx="762000" cy="259045"/>
    <xdr:sp macro="" textlink="">
      <xdr:nvSpPr>
        <xdr:cNvPr id="472" name="テキスト ボックス 471"/>
        <xdr:cNvSpPr txBox="1"/>
      </xdr:nvSpPr>
      <xdr:spPr>
        <a:xfrm>
          <a:off x="14020800" y="2518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61519</xdr:rowOff>
    </xdr:from>
    <xdr:to>
      <xdr:col>64</xdr:col>
      <xdr:colOff>152400</xdr:colOff>
      <xdr:row>16</xdr:row>
      <xdr:rowOff>163119</xdr:rowOff>
    </xdr:to>
    <xdr:sp macro="" textlink="">
      <xdr:nvSpPr>
        <xdr:cNvPr id="473" name="楕円 472"/>
        <xdr:cNvSpPr/>
      </xdr:nvSpPr>
      <xdr:spPr>
        <a:xfrm>
          <a:off x="13462000" y="280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1846</xdr:rowOff>
    </xdr:from>
    <xdr:ext cx="762000" cy="259045"/>
    <xdr:sp macro="" textlink="">
      <xdr:nvSpPr>
        <xdr:cNvPr id="474" name="テキスト ボックス 473"/>
        <xdr:cNvSpPr txBox="1"/>
      </xdr:nvSpPr>
      <xdr:spPr>
        <a:xfrm>
          <a:off x="13131800" y="257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128,297
127,482
796.81
86,467,969
83,709,012
2,294,326
36,417,556
75,685,249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増加したものの，類似団体の平均値を下回る結果となっている。増加要因としては，令和２年度から会計年度任用職員に係る報酬等の経費が従来の賃金から人件費へ計上が変わったこと等が影響したものと考えられ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82550</xdr:rowOff>
    </xdr:from>
    <xdr:to>
      <xdr:col>24</xdr:col>
      <xdr:colOff>25400</xdr:colOff>
      <xdr:row>42</xdr:row>
      <xdr:rowOff>63500</xdr:rowOff>
    </xdr:to>
    <xdr:cxnSp macro="">
      <xdr:nvCxnSpPr>
        <xdr:cNvPr id="61" name="直線コネクタ 60"/>
        <xdr:cNvCxnSpPr/>
      </xdr:nvCxnSpPr>
      <xdr:spPr>
        <a:xfrm flipV="1">
          <a:off x="4826000" y="5740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35577</xdr:rowOff>
    </xdr:from>
    <xdr:ext cx="762000" cy="259045"/>
    <xdr:sp macro="" textlink="">
      <xdr:nvSpPr>
        <xdr:cNvPr id="62" name="人件費最小値テキスト"/>
        <xdr:cNvSpPr txBox="1"/>
      </xdr:nvSpPr>
      <xdr:spPr>
        <a:xfrm>
          <a:off x="4914900" y="723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63500</xdr:rowOff>
    </xdr:from>
    <xdr:to>
      <xdr:col>24</xdr:col>
      <xdr:colOff>114300</xdr:colOff>
      <xdr:row>42</xdr:row>
      <xdr:rowOff>63500</xdr:rowOff>
    </xdr:to>
    <xdr:cxnSp macro="">
      <xdr:nvCxnSpPr>
        <xdr:cNvPr id="63" name="直線コネクタ 62"/>
        <xdr:cNvCxnSpPr/>
      </xdr:nvCxnSpPr>
      <xdr:spPr>
        <a:xfrm>
          <a:off x="4737100" y="726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168927</xdr:rowOff>
    </xdr:from>
    <xdr:ext cx="762000" cy="259045"/>
    <xdr:sp macro="" textlink="">
      <xdr:nvSpPr>
        <xdr:cNvPr id="64" name="人件費最大値テキスト"/>
        <xdr:cNvSpPr txBox="1"/>
      </xdr:nvSpPr>
      <xdr:spPr>
        <a:xfrm>
          <a:off x="49149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82550</xdr:rowOff>
    </xdr:from>
    <xdr:to>
      <xdr:col>24</xdr:col>
      <xdr:colOff>114300</xdr:colOff>
      <xdr:row>33</xdr:row>
      <xdr:rowOff>82550</xdr:rowOff>
    </xdr:to>
    <xdr:cxnSp macro="">
      <xdr:nvCxnSpPr>
        <xdr:cNvPr id="65" name="直線コネクタ 64"/>
        <xdr:cNvCxnSpPr/>
      </xdr:nvCxnSpPr>
      <xdr:spPr>
        <a:xfrm>
          <a:off x="4737100" y="57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82550</xdr:rowOff>
    </xdr:from>
    <xdr:to>
      <xdr:col>24</xdr:col>
      <xdr:colOff>25400</xdr:colOff>
      <xdr:row>35</xdr:row>
      <xdr:rowOff>95250</xdr:rowOff>
    </xdr:to>
    <xdr:cxnSp macro="">
      <xdr:nvCxnSpPr>
        <xdr:cNvPr id="66" name="直線コネクタ 65"/>
        <xdr:cNvCxnSpPr/>
      </xdr:nvCxnSpPr>
      <xdr:spPr>
        <a:xfrm>
          <a:off x="3987800" y="5740400"/>
          <a:ext cx="8382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82550</xdr:rowOff>
    </xdr:from>
    <xdr:to>
      <xdr:col>19</xdr:col>
      <xdr:colOff>187325</xdr:colOff>
      <xdr:row>33</xdr:row>
      <xdr:rowOff>95250</xdr:rowOff>
    </xdr:to>
    <xdr:cxnSp macro="">
      <xdr:nvCxnSpPr>
        <xdr:cNvPr id="69" name="直線コネクタ 68"/>
        <xdr:cNvCxnSpPr/>
      </xdr:nvCxnSpPr>
      <xdr:spPr>
        <a:xfrm flipV="1">
          <a:off x="3098800" y="5740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86377</xdr:rowOff>
    </xdr:from>
    <xdr:ext cx="736600" cy="259045"/>
    <xdr:sp macro="" textlink="">
      <xdr:nvSpPr>
        <xdr:cNvPr id="71" name="テキスト ボックス 70"/>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95250</xdr:rowOff>
    </xdr:from>
    <xdr:to>
      <xdr:col>15</xdr:col>
      <xdr:colOff>98425</xdr:colOff>
      <xdr:row>33</xdr:row>
      <xdr:rowOff>107950</xdr:rowOff>
    </xdr:to>
    <xdr:cxnSp macro="">
      <xdr:nvCxnSpPr>
        <xdr:cNvPr id="72" name="直線コネクタ 71"/>
        <xdr:cNvCxnSpPr/>
      </xdr:nvCxnSpPr>
      <xdr:spPr>
        <a:xfrm flipV="1">
          <a:off x="2209800" y="5753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158750</xdr:rowOff>
    </xdr:from>
    <xdr:to>
      <xdr:col>15</xdr:col>
      <xdr:colOff>149225</xdr:colOff>
      <xdr:row>36</xdr:row>
      <xdr:rowOff>88900</xdr:rowOff>
    </xdr:to>
    <xdr:sp macro="" textlink="">
      <xdr:nvSpPr>
        <xdr:cNvPr id="73" name="フローチャート: 判断 72"/>
        <xdr:cNvSpPr/>
      </xdr:nvSpPr>
      <xdr:spPr>
        <a:xfrm>
          <a:off x="3048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73677</xdr:rowOff>
    </xdr:from>
    <xdr:ext cx="762000" cy="259045"/>
    <xdr:sp macro="" textlink="">
      <xdr:nvSpPr>
        <xdr:cNvPr id="74" name="テキスト ボックス 73"/>
        <xdr:cNvSpPr txBox="1"/>
      </xdr:nvSpPr>
      <xdr:spPr>
        <a:xfrm>
          <a:off x="2717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69850</xdr:rowOff>
    </xdr:from>
    <xdr:to>
      <xdr:col>11</xdr:col>
      <xdr:colOff>9525</xdr:colOff>
      <xdr:row>33</xdr:row>
      <xdr:rowOff>107950</xdr:rowOff>
    </xdr:to>
    <xdr:cxnSp macro="">
      <xdr:nvCxnSpPr>
        <xdr:cNvPr id="75" name="直線コネクタ 74"/>
        <xdr:cNvCxnSpPr/>
      </xdr:nvCxnSpPr>
      <xdr:spPr>
        <a:xfrm>
          <a:off x="1320800" y="572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22877</xdr:rowOff>
    </xdr:from>
    <xdr:ext cx="762000" cy="259045"/>
    <xdr:sp macro="" textlink="">
      <xdr:nvSpPr>
        <xdr:cNvPr id="77" name="テキスト ボックス 76"/>
        <xdr:cNvSpPr txBox="1"/>
      </xdr:nvSpPr>
      <xdr:spPr>
        <a:xfrm>
          <a:off x="1828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44450</xdr:rowOff>
    </xdr:from>
    <xdr:to>
      <xdr:col>24</xdr:col>
      <xdr:colOff>76200</xdr:colOff>
      <xdr:row>35</xdr:row>
      <xdr:rowOff>146050</xdr:rowOff>
    </xdr:to>
    <xdr:sp macro="" textlink="">
      <xdr:nvSpPr>
        <xdr:cNvPr id="85" name="楕円 84"/>
        <xdr:cNvSpPr/>
      </xdr:nvSpPr>
      <xdr:spPr>
        <a:xfrm>
          <a:off x="47752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60977</xdr:rowOff>
    </xdr:from>
    <xdr:ext cx="762000" cy="259045"/>
    <xdr:sp macro="" textlink="">
      <xdr:nvSpPr>
        <xdr:cNvPr id="86" name="人件費該当値テキスト"/>
        <xdr:cNvSpPr txBox="1"/>
      </xdr:nvSpPr>
      <xdr:spPr>
        <a:xfrm>
          <a:off x="49149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31750</xdr:rowOff>
    </xdr:from>
    <xdr:to>
      <xdr:col>20</xdr:col>
      <xdr:colOff>38100</xdr:colOff>
      <xdr:row>33</xdr:row>
      <xdr:rowOff>133350</xdr:rowOff>
    </xdr:to>
    <xdr:sp macro="" textlink="">
      <xdr:nvSpPr>
        <xdr:cNvPr id="87" name="楕円 86"/>
        <xdr:cNvSpPr/>
      </xdr:nvSpPr>
      <xdr:spPr>
        <a:xfrm>
          <a:off x="39370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143527</xdr:rowOff>
    </xdr:from>
    <xdr:ext cx="736600" cy="259045"/>
    <xdr:sp macro="" textlink="">
      <xdr:nvSpPr>
        <xdr:cNvPr id="88" name="テキスト ボックス 87"/>
        <xdr:cNvSpPr txBox="1"/>
      </xdr:nvSpPr>
      <xdr:spPr>
        <a:xfrm>
          <a:off x="3606800" y="545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44450</xdr:rowOff>
    </xdr:from>
    <xdr:to>
      <xdr:col>15</xdr:col>
      <xdr:colOff>149225</xdr:colOff>
      <xdr:row>33</xdr:row>
      <xdr:rowOff>146050</xdr:rowOff>
    </xdr:to>
    <xdr:sp macro="" textlink="">
      <xdr:nvSpPr>
        <xdr:cNvPr id="89" name="楕円 88"/>
        <xdr:cNvSpPr/>
      </xdr:nvSpPr>
      <xdr:spPr>
        <a:xfrm>
          <a:off x="30480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156227</xdr:rowOff>
    </xdr:from>
    <xdr:ext cx="762000" cy="259045"/>
    <xdr:sp macro="" textlink="">
      <xdr:nvSpPr>
        <xdr:cNvPr id="90" name="テキスト ボックス 89"/>
        <xdr:cNvSpPr txBox="1"/>
      </xdr:nvSpPr>
      <xdr:spPr>
        <a:xfrm>
          <a:off x="27178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57150</xdr:rowOff>
    </xdr:from>
    <xdr:to>
      <xdr:col>11</xdr:col>
      <xdr:colOff>60325</xdr:colOff>
      <xdr:row>33</xdr:row>
      <xdr:rowOff>158750</xdr:rowOff>
    </xdr:to>
    <xdr:sp macro="" textlink="">
      <xdr:nvSpPr>
        <xdr:cNvPr id="91" name="楕円 90"/>
        <xdr:cNvSpPr/>
      </xdr:nvSpPr>
      <xdr:spPr>
        <a:xfrm>
          <a:off x="2159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168927</xdr:rowOff>
    </xdr:from>
    <xdr:ext cx="762000" cy="259045"/>
    <xdr:sp macro="" textlink="">
      <xdr:nvSpPr>
        <xdr:cNvPr id="92" name="テキスト ボックス 91"/>
        <xdr:cNvSpPr txBox="1"/>
      </xdr:nvSpPr>
      <xdr:spPr>
        <a:xfrm>
          <a:off x="1828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19050</xdr:rowOff>
    </xdr:from>
    <xdr:to>
      <xdr:col>6</xdr:col>
      <xdr:colOff>171450</xdr:colOff>
      <xdr:row>33</xdr:row>
      <xdr:rowOff>120650</xdr:rowOff>
    </xdr:to>
    <xdr:sp macro="" textlink="">
      <xdr:nvSpPr>
        <xdr:cNvPr id="93" name="楕円 92"/>
        <xdr:cNvSpPr/>
      </xdr:nvSpPr>
      <xdr:spPr>
        <a:xfrm>
          <a:off x="1270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130827</xdr:rowOff>
    </xdr:from>
    <xdr:ext cx="762000" cy="259045"/>
    <xdr:sp macro="" textlink="">
      <xdr:nvSpPr>
        <xdr:cNvPr id="94" name="テキスト ボックス 93"/>
        <xdr:cNvSpPr txBox="1"/>
      </xdr:nvSpPr>
      <xdr:spPr>
        <a:xfrm>
          <a:off x="939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ポイント減少し，類似団体の平均値を下回る結果となっている。令和２年度から会計年度任用職員に係る報酬等の経費が従来の賃金から人件費へ計上が変わったこと等により，減少につながった。</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45357</xdr:rowOff>
    </xdr:from>
    <xdr:to>
      <xdr:col>82</xdr:col>
      <xdr:colOff>107950</xdr:colOff>
      <xdr:row>21</xdr:row>
      <xdr:rowOff>135164</xdr:rowOff>
    </xdr:to>
    <xdr:cxnSp macro="">
      <xdr:nvCxnSpPr>
        <xdr:cNvPr id="124" name="直線コネクタ 123"/>
        <xdr:cNvCxnSpPr/>
      </xdr:nvCxnSpPr>
      <xdr:spPr>
        <a:xfrm flipV="1">
          <a:off x="16510000" y="2445657"/>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131734</xdr:rowOff>
    </xdr:from>
    <xdr:ext cx="762000" cy="259045"/>
    <xdr:sp macro="" textlink="">
      <xdr:nvSpPr>
        <xdr:cNvPr id="127" name="物件費最大値テキスト"/>
        <xdr:cNvSpPr txBox="1"/>
      </xdr:nvSpPr>
      <xdr:spPr>
        <a:xfrm>
          <a:off x="16598900" y="218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45357</xdr:rowOff>
    </xdr:from>
    <xdr:to>
      <xdr:col>82</xdr:col>
      <xdr:colOff>196850</xdr:colOff>
      <xdr:row>14</xdr:row>
      <xdr:rowOff>45357</xdr:rowOff>
    </xdr:to>
    <xdr:cxnSp macro="">
      <xdr:nvCxnSpPr>
        <xdr:cNvPr id="128" name="直線コネクタ 127"/>
        <xdr:cNvCxnSpPr/>
      </xdr:nvCxnSpPr>
      <xdr:spPr>
        <a:xfrm>
          <a:off x="16421100" y="244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45357</xdr:rowOff>
    </xdr:from>
    <xdr:to>
      <xdr:col>82</xdr:col>
      <xdr:colOff>107950</xdr:colOff>
      <xdr:row>15</xdr:row>
      <xdr:rowOff>69850</xdr:rowOff>
    </xdr:to>
    <xdr:cxnSp macro="">
      <xdr:nvCxnSpPr>
        <xdr:cNvPr id="129" name="直線コネクタ 128"/>
        <xdr:cNvCxnSpPr/>
      </xdr:nvCxnSpPr>
      <xdr:spPr>
        <a:xfrm flipV="1">
          <a:off x="15671800" y="2445657"/>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97263</xdr:rowOff>
    </xdr:from>
    <xdr:ext cx="762000" cy="259045"/>
    <xdr:sp macro="" textlink="">
      <xdr:nvSpPr>
        <xdr:cNvPr id="130"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31" name="フローチャート: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69850</xdr:rowOff>
    </xdr:from>
    <xdr:to>
      <xdr:col>78</xdr:col>
      <xdr:colOff>69850</xdr:colOff>
      <xdr:row>15</xdr:row>
      <xdr:rowOff>151493</xdr:rowOff>
    </xdr:to>
    <xdr:cxnSp macro="">
      <xdr:nvCxnSpPr>
        <xdr:cNvPr id="132" name="直線コネクタ 131"/>
        <xdr:cNvCxnSpPr/>
      </xdr:nvCxnSpPr>
      <xdr:spPr>
        <a:xfrm flipV="1">
          <a:off x="14782800" y="26416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51707</xdr:rowOff>
    </xdr:from>
    <xdr:to>
      <xdr:col>78</xdr:col>
      <xdr:colOff>120650</xdr:colOff>
      <xdr:row>17</xdr:row>
      <xdr:rowOff>153307</xdr:rowOff>
    </xdr:to>
    <xdr:sp macro="" textlink="">
      <xdr:nvSpPr>
        <xdr:cNvPr id="133" name="フローチャート: 判断 132"/>
        <xdr:cNvSpPr/>
      </xdr:nvSpPr>
      <xdr:spPr>
        <a:xfrm>
          <a:off x="15621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138084</xdr:rowOff>
    </xdr:from>
    <xdr:ext cx="736600" cy="259045"/>
    <xdr:sp macro="" textlink="">
      <xdr:nvSpPr>
        <xdr:cNvPr id="134" name="テキスト ボックス 133"/>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61686</xdr:rowOff>
    </xdr:from>
    <xdr:to>
      <xdr:col>73</xdr:col>
      <xdr:colOff>180975</xdr:colOff>
      <xdr:row>15</xdr:row>
      <xdr:rowOff>151493</xdr:rowOff>
    </xdr:to>
    <xdr:cxnSp macro="">
      <xdr:nvCxnSpPr>
        <xdr:cNvPr id="135" name="直線コネクタ 134"/>
        <xdr:cNvCxnSpPr/>
      </xdr:nvCxnSpPr>
      <xdr:spPr>
        <a:xfrm>
          <a:off x="13893800" y="2461986"/>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2721</xdr:rowOff>
    </xdr:from>
    <xdr:to>
      <xdr:col>74</xdr:col>
      <xdr:colOff>31750</xdr:colOff>
      <xdr:row>17</xdr:row>
      <xdr:rowOff>104321</xdr:rowOff>
    </xdr:to>
    <xdr:sp macro="" textlink="">
      <xdr:nvSpPr>
        <xdr:cNvPr id="136" name="フローチャート: 判断 135"/>
        <xdr:cNvSpPr/>
      </xdr:nvSpPr>
      <xdr:spPr>
        <a:xfrm>
          <a:off x="14732000" y="291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89098</xdr:rowOff>
    </xdr:from>
    <xdr:ext cx="762000" cy="259045"/>
    <xdr:sp macro="" textlink="">
      <xdr:nvSpPr>
        <xdr:cNvPr id="137" name="テキスト ボックス 136"/>
        <xdr:cNvSpPr txBox="1"/>
      </xdr:nvSpPr>
      <xdr:spPr>
        <a:xfrm>
          <a:off x="144018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102507</xdr:rowOff>
    </xdr:from>
    <xdr:to>
      <xdr:col>69</xdr:col>
      <xdr:colOff>92075</xdr:colOff>
      <xdr:row>14</xdr:row>
      <xdr:rowOff>61686</xdr:rowOff>
    </xdr:to>
    <xdr:cxnSp macro="">
      <xdr:nvCxnSpPr>
        <xdr:cNvPr id="138" name="直線コネクタ 137"/>
        <xdr:cNvCxnSpPr/>
      </xdr:nvCxnSpPr>
      <xdr:spPr>
        <a:xfrm>
          <a:off x="13004800" y="23313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125186</xdr:rowOff>
    </xdr:from>
    <xdr:to>
      <xdr:col>69</xdr:col>
      <xdr:colOff>142875</xdr:colOff>
      <xdr:row>17</xdr:row>
      <xdr:rowOff>55336</xdr:rowOff>
    </xdr:to>
    <xdr:sp macro="" textlink="">
      <xdr:nvSpPr>
        <xdr:cNvPr id="139" name="フローチャート: 判断 138"/>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40113</xdr:rowOff>
    </xdr:from>
    <xdr:ext cx="762000" cy="259045"/>
    <xdr:sp macro="" textlink="">
      <xdr:nvSpPr>
        <xdr:cNvPr id="140" name="テキスト ボックス 139"/>
        <xdr:cNvSpPr txBox="1"/>
      </xdr:nvSpPr>
      <xdr:spPr>
        <a:xfrm>
          <a:off x="13512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41" name="フローチャート: 判断 140"/>
        <xdr:cNvSpPr/>
      </xdr:nvSpPr>
      <xdr:spPr>
        <a:xfrm>
          <a:off x="12954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7456</xdr:rowOff>
    </xdr:from>
    <xdr:ext cx="762000" cy="259045"/>
    <xdr:sp macro="" textlink="">
      <xdr:nvSpPr>
        <xdr:cNvPr id="142" name="テキスト ボックス 141"/>
        <xdr:cNvSpPr txBox="1"/>
      </xdr:nvSpPr>
      <xdr:spPr>
        <a:xfrm>
          <a:off x="12623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166007</xdr:rowOff>
    </xdr:from>
    <xdr:to>
      <xdr:col>82</xdr:col>
      <xdr:colOff>158750</xdr:colOff>
      <xdr:row>14</xdr:row>
      <xdr:rowOff>96157</xdr:rowOff>
    </xdr:to>
    <xdr:sp macro="" textlink="">
      <xdr:nvSpPr>
        <xdr:cNvPr id="148" name="楕円 147"/>
        <xdr:cNvSpPr/>
      </xdr:nvSpPr>
      <xdr:spPr>
        <a:xfrm>
          <a:off x="16459200" y="239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74584</xdr:rowOff>
    </xdr:from>
    <xdr:ext cx="762000" cy="259045"/>
    <xdr:sp macro="" textlink="">
      <xdr:nvSpPr>
        <xdr:cNvPr id="149" name="物件費該当値テキスト"/>
        <xdr:cNvSpPr txBox="1"/>
      </xdr:nvSpPr>
      <xdr:spPr>
        <a:xfrm>
          <a:off x="16598900" y="230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19050</xdr:rowOff>
    </xdr:from>
    <xdr:to>
      <xdr:col>78</xdr:col>
      <xdr:colOff>120650</xdr:colOff>
      <xdr:row>15</xdr:row>
      <xdr:rowOff>120650</xdr:rowOff>
    </xdr:to>
    <xdr:sp macro="" textlink="">
      <xdr:nvSpPr>
        <xdr:cNvPr id="150" name="楕円 149"/>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130827</xdr:rowOff>
    </xdr:from>
    <xdr:ext cx="736600" cy="259045"/>
    <xdr:sp macro="" textlink="">
      <xdr:nvSpPr>
        <xdr:cNvPr id="151" name="テキスト ボックス 150"/>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100693</xdr:rowOff>
    </xdr:from>
    <xdr:to>
      <xdr:col>74</xdr:col>
      <xdr:colOff>31750</xdr:colOff>
      <xdr:row>16</xdr:row>
      <xdr:rowOff>30843</xdr:rowOff>
    </xdr:to>
    <xdr:sp macro="" textlink="">
      <xdr:nvSpPr>
        <xdr:cNvPr id="152" name="楕円 151"/>
        <xdr:cNvSpPr/>
      </xdr:nvSpPr>
      <xdr:spPr>
        <a:xfrm>
          <a:off x="14732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41020</xdr:rowOff>
    </xdr:from>
    <xdr:ext cx="762000" cy="259045"/>
    <xdr:sp macro="" textlink="">
      <xdr:nvSpPr>
        <xdr:cNvPr id="153" name="テキスト ボックス 152"/>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10886</xdr:rowOff>
    </xdr:from>
    <xdr:to>
      <xdr:col>69</xdr:col>
      <xdr:colOff>142875</xdr:colOff>
      <xdr:row>14</xdr:row>
      <xdr:rowOff>112486</xdr:rowOff>
    </xdr:to>
    <xdr:sp macro="" textlink="">
      <xdr:nvSpPr>
        <xdr:cNvPr id="154" name="楕円 153"/>
        <xdr:cNvSpPr/>
      </xdr:nvSpPr>
      <xdr:spPr>
        <a:xfrm>
          <a:off x="13843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122663</xdr:rowOff>
    </xdr:from>
    <xdr:ext cx="762000" cy="259045"/>
    <xdr:sp macro="" textlink="">
      <xdr:nvSpPr>
        <xdr:cNvPr id="155" name="テキスト ボックス 154"/>
        <xdr:cNvSpPr txBox="1"/>
      </xdr:nvSpPr>
      <xdr:spPr>
        <a:xfrm>
          <a:off x="13512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51707</xdr:rowOff>
    </xdr:from>
    <xdr:to>
      <xdr:col>65</xdr:col>
      <xdr:colOff>53975</xdr:colOff>
      <xdr:row>13</xdr:row>
      <xdr:rowOff>153307</xdr:rowOff>
    </xdr:to>
    <xdr:sp macro="" textlink="">
      <xdr:nvSpPr>
        <xdr:cNvPr id="156" name="楕円 155"/>
        <xdr:cNvSpPr/>
      </xdr:nvSpPr>
      <xdr:spPr>
        <a:xfrm>
          <a:off x="12954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163484</xdr:rowOff>
    </xdr:from>
    <xdr:ext cx="762000" cy="259045"/>
    <xdr:sp macro="" textlink="">
      <xdr:nvSpPr>
        <xdr:cNvPr id="157" name="テキスト ボックス 156"/>
        <xdr:cNvSpPr txBox="1"/>
      </xdr:nvSpPr>
      <xdr:spPr>
        <a:xfrm>
          <a:off x="12623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ポイント減少し，類似団体の平均値を下回る結果となっている。減少の要因としては，対象者数の減少などによる児童手当や児童扶養手当などの事業費の減少があげられる。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27940</xdr:rowOff>
    </xdr:from>
    <xdr:to>
      <xdr:col>24</xdr:col>
      <xdr:colOff>25400</xdr:colOff>
      <xdr:row>61</xdr:row>
      <xdr:rowOff>31750</xdr:rowOff>
    </xdr:to>
    <xdr:cxnSp macro="">
      <xdr:nvCxnSpPr>
        <xdr:cNvPr id="185" name="直線コネクタ 184"/>
        <xdr:cNvCxnSpPr/>
      </xdr:nvCxnSpPr>
      <xdr:spPr>
        <a:xfrm flipV="1">
          <a:off x="4826000" y="92862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6"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7" name="直線コネクタ 186"/>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114317</xdr:rowOff>
    </xdr:from>
    <xdr:ext cx="762000" cy="259045"/>
    <xdr:sp macro="" textlink="">
      <xdr:nvSpPr>
        <xdr:cNvPr id="188" name="扶助費最大値テキスト"/>
        <xdr:cNvSpPr txBox="1"/>
      </xdr:nvSpPr>
      <xdr:spPr>
        <a:xfrm>
          <a:off x="4914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27940</xdr:rowOff>
    </xdr:from>
    <xdr:to>
      <xdr:col>24</xdr:col>
      <xdr:colOff>114300</xdr:colOff>
      <xdr:row>54</xdr:row>
      <xdr:rowOff>27940</xdr:rowOff>
    </xdr:to>
    <xdr:cxnSp macro="">
      <xdr:nvCxnSpPr>
        <xdr:cNvPr id="189" name="直線コネクタ 188"/>
        <xdr:cNvCxnSpPr/>
      </xdr:nvCxnSpPr>
      <xdr:spPr>
        <a:xfrm>
          <a:off x="4737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138430</xdr:rowOff>
    </xdr:to>
    <xdr:cxnSp macro="">
      <xdr:nvCxnSpPr>
        <xdr:cNvPr id="190" name="直線コネクタ 189"/>
        <xdr:cNvCxnSpPr/>
      </xdr:nvCxnSpPr>
      <xdr:spPr>
        <a:xfrm flipV="1">
          <a:off x="3987800" y="94615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85090</xdr:rowOff>
    </xdr:from>
    <xdr:to>
      <xdr:col>19</xdr:col>
      <xdr:colOff>187325</xdr:colOff>
      <xdr:row>55</xdr:row>
      <xdr:rowOff>138430</xdr:rowOff>
    </xdr:to>
    <xdr:cxnSp macro="">
      <xdr:nvCxnSpPr>
        <xdr:cNvPr id="193" name="直線コネクタ 192"/>
        <xdr:cNvCxnSpPr/>
      </xdr:nvCxnSpPr>
      <xdr:spPr>
        <a:xfrm>
          <a:off x="3098800" y="95148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137160</xdr:rowOff>
    </xdr:from>
    <xdr:to>
      <xdr:col>20</xdr:col>
      <xdr:colOff>38100</xdr:colOff>
      <xdr:row>57</xdr:row>
      <xdr:rowOff>67310</xdr:rowOff>
    </xdr:to>
    <xdr:sp macro="" textlink="">
      <xdr:nvSpPr>
        <xdr:cNvPr id="194" name="フローチャート: 判断 193"/>
        <xdr:cNvSpPr/>
      </xdr:nvSpPr>
      <xdr:spPr>
        <a:xfrm>
          <a:off x="3937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52087</xdr:rowOff>
    </xdr:from>
    <xdr:ext cx="736600" cy="259045"/>
    <xdr:sp macro="" textlink="">
      <xdr:nvSpPr>
        <xdr:cNvPr id="195" name="テキスト ボックス 194"/>
        <xdr:cNvSpPr txBox="1"/>
      </xdr:nvSpPr>
      <xdr:spPr>
        <a:xfrm>
          <a:off x="3606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24130</xdr:rowOff>
    </xdr:from>
    <xdr:to>
      <xdr:col>15</xdr:col>
      <xdr:colOff>98425</xdr:colOff>
      <xdr:row>55</xdr:row>
      <xdr:rowOff>85090</xdr:rowOff>
    </xdr:to>
    <xdr:cxnSp macro="">
      <xdr:nvCxnSpPr>
        <xdr:cNvPr id="196" name="直線コネクタ 195"/>
        <xdr:cNvCxnSpPr/>
      </xdr:nvCxnSpPr>
      <xdr:spPr>
        <a:xfrm>
          <a:off x="2209800" y="94538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68580</xdr:rowOff>
    </xdr:from>
    <xdr:to>
      <xdr:col>15</xdr:col>
      <xdr:colOff>149225</xdr:colOff>
      <xdr:row>56</xdr:row>
      <xdr:rowOff>170180</xdr:rowOff>
    </xdr:to>
    <xdr:sp macro="" textlink="">
      <xdr:nvSpPr>
        <xdr:cNvPr id="197" name="フローチャート: 判断 196"/>
        <xdr:cNvSpPr/>
      </xdr:nvSpPr>
      <xdr:spPr>
        <a:xfrm>
          <a:off x="3048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154957</xdr:rowOff>
    </xdr:from>
    <xdr:ext cx="762000" cy="259045"/>
    <xdr:sp macro="" textlink="">
      <xdr:nvSpPr>
        <xdr:cNvPr id="198" name="テキスト ボックス 197"/>
        <xdr:cNvSpPr txBox="1"/>
      </xdr:nvSpPr>
      <xdr:spPr>
        <a:xfrm>
          <a:off x="2717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16510</xdr:rowOff>
    </xdr:from>
    <xdr:to>
      <xdr:col>11</xdr:col>
      <xdr:colOff>9525</xdr:colOff>
      <xdr:row>55</xdr:row>
      <xdr:rowOff>24130</xdr:rowOff>
    </xdr:to>
    <xdr:cxnSp macro="">
      <xdr:nvCxnSpPr>
        <xdr:cNvPr id="199" name="直線コネクタ 198"/>
        <xdr:cNvCxnSpPr/>
      </xdr:nvCxnSpPr>
      <xdr:spPr>
        <a:xfrm>
          <a:off x="1320800" y="9446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45720</xdr:rowOff>
    </xdr:from>
    <xdr:to>
      <xdr:col>11</xdr:col>
      <xdr:colOff>60325</xdr:colOff>
      <xdr:row>56</xdr:row>
      <xdr:rowOff>147320</xdr:rowOff>
    </xdr:to>
    <xdr:sp macro="" textlink="">
      <xdr:nvSpPr>
        <xdr:cNvPr id="200" name="フローチャート: 判断 199"/>
        <xdr:cNvSpPr/>
      </xdr:nvSpPr>
      <xdr:spPr>
        <a:xfrm>
          <a:off x="2159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132097</xdr:rowOff>
    </xdr:from>
    <xdr:ext cx="762000" cy="259045"/>
    <xdr:sp macro="" textlink="">
      <xdr:nvSpPr>
        <xdr:cNvPr id="201" name="テキスト ボックス 200"/>
        <xdr:cNvSpPr txBox="1"/>
      </xdr:nvSpPr>
      <xdr:spPr>
        <a:xfrm>
          <a:off x="1828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xdr:rowOff>
    </xdr:from>
    <xdr:to>
      <xdr:col>6</xdr:col>
      <xdr:colOff>171450</xdr:colOff>
      <xdr:row>56</xdr:row>
      <xdr:rowOff>116840</xdr:rowOff>
    </xdr:to>
    <xdr:sp macro="" textlink="">
      <xdr:nvSpPr>
        <xdr:cNvPr id="202" name="フローチャート: 判断 201"/>
        <xdr:cNvSpPr/>
      </xdr:nvSpPr>
      <xdr:spPr>
        <a:xfrm>
          <a:off x="1270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101617</xdr:rowOff>
    </xdr:from>
    <xdr:ext cx="762000" cy="259045"/>
    <xdr:sp macro="" textlink="">
      <xdr:nvSpPr>
        <xdr:cNvPr id="203" name="テキスト ボックス 202"/>
        <xdr:cNvSpPr txBox="1"/>
      </xdr:nvSpPr>
      <xdr:spPr>
        <a:xfrm>
          <a:off x="939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9" name="楕円 208"/>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10"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87630</xdr:rowOff>
    </xdr:from>
    <xdr:to>
      <xdr:col>20</xdr:col>
      <xdr:colOff>38100</xdr:colOff>
      <xdr:row>56</xdr:row>
      <xdr:rowOff>17780</xdr:rowOff>
    </xdr:to>
    <xdr:sp macro="" textlink="">
      <xdr:nvSpPr>
        <xdr:cNvPr id="211" name="楕円 210"/>
        <xdr:cNvSpPr/>
      </xdr:nvSpPr>
      <xdr:spPr>
        <a:xfrm>
          <a:off x="3937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27957</xdr:rowOff>
    </xdr:from>
    <xdr:ext cx="736600" cy="259045"/>
    <xdr:sp macro="" textlink="">
      <xdr:nvSpPr>
        <xdr:cNvPr id="212" name="テキスト ボックス 211"/>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34290</xdr:rowOff>
    </xdr:from>
    <xdr:to>
      <xdr:col>15</xdr:col>
      <xdr:colOff>149225</xdr:colOff>
      <xdr:row>55</xdr:row>
      <xdr:rowOff>135890</xdr:rowOff>
    </xdr:to>
    <xdr:sp macro="" textlink="">
      <xdr:nvSpPr>
        <xdr:cNvPr id="213" name="楕円 212"/>
        <xdr:cNvSpPr/>
      </xdr:nvSpPr>
      <xdr:spPr>
        <a:xfrm>
          <a:off x="3048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146067</xdr:rowOff>
    </xdr:from>
    <xdr:ext cx="762000" cy="259045"/>
    <xdr:sp macro="" textlink="">
      <xdr:nvSpPr>
        <xdr:cNvPr id="214" name="テキスト ボックス 213"/>
        <xdr:cNvSpPr txBox="1"/>
      </xdr:nvSpPr>
      <xdr:spPr>
        <a:xfrm>
          <a:off x="2717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144780</xdr:rowOff>
    </xdr:from>
    <xdr:to>
      <xdr:col>11</xdr:col>
      <xdr:colOff>60325</xdr:colOff>
      <xdr:row>55</xdr:row>
      <xdr:rowOff>74930</xdr:rowOff>
    </xdr:to>
    <xdr:sp macro="" textlink="">
      <xdr:nvSpPr>
        <xdr:cNvPr id="215" name="楕円 214"/>
        <xdr:cNvSpPr/>
      </xdr:nvSpPr>
      <xdr:spPr>
        <a:xfrm>
          <a:off x="2159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85107</xdr:rowOff>
    </xdr:from>
    <xdr:ext cx="762000" cy="259045"/>
    <xdr:sp macro="" textlink="">
      <xdr:nvSpPr>
        <xdr:cNvPr id="216" name="テキスト ボックス 215"/>
        <xdr:cNvSpPr txBox="1"/>
      </xdr:nvSpPr>
      <xdr:spPr>
        <a:xfrm>
          <a:off x="1828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137160</xdr:rowOff>
    </xdr:from>
    <xdr:to>
      <xdr:col>6</xdr:col>
      <xdr:colOff>171450</xdr:colOff>
      <xdr:row>55</xdr:row>
      <xdr:rowOff>67310</xdr:rowOff>
    </xdr:to>
    <xdr:sp macro="" textlink="">
      <xdr:nvSpPr>
        <xdr:cNvPr id="217" name="楕円 216"/>
        <xdr:cNvSpPr/>
      </xdr:nvSpPr>
      <xdr:spPr>
        <a:xfrm>
          <a:off x="1270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77487</xdr:rowOff>
    </xdr:from>
    <xdr:ext cx="762000" cy="259045"/>
    <xdr:sp macro="" textlink="">
      <xdr:nvSpPr>
        <xdr:cNvPr id="218" name="テキスト ボックス 217"/>
        <xdr:cNvSpPr txBox="1"/>
      </xdr:nvSpPr>
      <xdr:spPr>
        <a:xfrm>
          <a:off x="939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ポイント減少し，類似団体の平均値を下回る結果となっている。下水道事業の法適用化により繰出金から補助費等へ計上が変わったことなどが主な減額要因である。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59</xdr:row>
      <xdr:rowOff>107950</xdr:rowOff>
    </xdr:to>
    <xdr:cxnSp macro="">
      <xdr:nvCxnSpPr>
        <xdr:cNvPr id="246" name="直線コネクタ 245"/>
        <xdr:cNvCxnSpPr/>
      </xdr:nvCxnSpPr>
      <xdr:spPr>
        <a:xfrm flipV="1">
          <a:off x="16510000" y="91567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80027</xdr:rowOff>
    </xdr:from>
    <xdr:ext cx="762000" cy="259045"/>
    <xdr:sp macro="" textlink="">
      <xdr:nvSpPr>
        <xdr:cNvPr id="247" name="その他最小値テキスト"/>
        <xdr:cNvSpPr txBox="1"/>
      </xdr:nvSpPr>
      <xdr:spPr>
        <a:xfrm>
          <a:off x="165989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107950</xdr:rowOff>
    </xdr:from>
    <xdr:to>
      <xdr:col>82</xdr:col>
      <xdr:colOff>196850</xdr:colOff>
      <xdr:row>59</xdr:row>
      <xdr:rowOff>107950</xdr:rowOff>
    </xdr:to>
    <xdr:cxnSp macro="">
      <xdr:nvCxnSpPr>
        <xdr:cNvPr id="248" name="直線コネクタ 247"/>
        <xdr:cNvCxnSpPr/>
      </xdr:nvCxnSpPr>
      <xdr:spPr>
        <a:xfrm>
          <a:off x="16421100" y="1022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139700</xdr:rowOff>
    </xdr:from>
    <xdr:to>
      <xdr:col>82</xdr:col>
      <xdr:colOff>107950</xdr:colOff>
      <xdr:row>60</xdr:row>
      <xdr:rowOff>152400</xdr:rowOff>
    </xdr:to>
    <xdr:cxnSp macro="">
      <xdr:nvCxnSpPr>
        <xdr:cNvPr id="251" name="直線コネクタ 250"/>
        <xdr:cNvCxnSpPr/>
      </xdr:nvCxnSpPr>
      <xdr:spPr>
        <a:xfrm flipV="1">
          <a:off x="15671800" y="9740900"/>
          <a:ext cx="838200" cy="69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2"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3" name="フローチャート: 判断 252"/>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152400</xdr:rowOff>
    </xdr:from>
    <xdr:to>
      <xdr:col>78</xdr:col>
      <xdr:colOff>69850</xdr:colOff>
      <xdr:row>61</xdr:row>
      <xdr:rowOff>19050</xdr:rowOff>
    </xdr:to>
    <xdr:cxnSp macro="">
      <xdr:nvCxnSpPr>
        <xdr:cNvPr id="254" name="直線コネクタ 253"/>
        <xdr:cNvCxnSpPr/>
      </xdr:nvCxnSpPr>
      <xdr:spPr>
        <a:xfrm flipV="1">
          <a:off x="14782800" y="1043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0</xdr:rowOff>
    </xdr:from>
    <xdr:to>
      <xdr:col>78</xdr:col>
      <xdr:colOff>120650</xdr:colOff>
      <xdr:row>58</xdr:row>
      <xdr:rowOff>101600</xdr:rowOff>
    </xdr:to>
    <xdr:sp macro="" textlink="">
      <xdr:nvSpPr>
        <xdr:cNvPr id="255" name="フローチャート: 判断 254"/>
        <xdr:cNvSpPr/>
      </xdr:nvSpPr>
      <xdr:spPr>
        <a:xfrm>
          <a:off x="15621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111777</xdr:rowOff>
    </xdr:from>
    <xdr:ext cx="736600" cy="259045"/>
    <xdr:sp macro="" textlink="">
      <xdr:nvSpPr>
        <xdr:cNvPr id="256" name="テキスト ボックス 255"/>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76200</xdr:rowOff>
    </xdr:from>
    <xdr:to>
      <xdr:col>73</xdr:col>
      <xdr:colOff>180975</xdr:colOff>
      <xdr:row>61</xdr:row>
      <xdr:rowOff>19050</xdr:rowOff>
    </xdr:to>
    <xdr:cxnSp macro="">
      <xdr:nvCxnSpPr>
        <xdr:cNvPr id="257" name="直線コネクタ 256"/>
        <xdr:cNvCxnSpPr/>
      </xdr:nvCxnSpPr>
      <xdr:spPr>
        <a:xfrm>
          <a:off x="13893800" y="10363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76200</xdr:rowOff>
    </xdr:from>
    <xdr:to>
      <xdr:col>69</xdr:col>
      <xdr:colOff>92075</xdr:colOff>
      <xdr:row>61</xdr:row>
      <xdr:rowOff>6350</xdr:rowOff>
    </xdr:to>
    <xdr:cxnSp macro="">
      <xdr:nvCxnSpPr>
        <xdr:cNvPr id="260" name="直線コネクタ 259"/>
        <xdr:cNvCxnSpPr/>
      </xdr:nvCxnSpPr>
      <xdr:spPr>
        <a:xfrm flipV="1">
          <a:off x="13004800" y="10363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12700</xdr:rowOff>
    </xdr:from>
    <xdr:to>
      <xdr:col>69</xdr:col>
      <xdr:colOff>142875</xdr:colOff>
      <xdr:row>58</xdr:row>
      <xdr:rowOff>114300</xdr:rowOff>
    </xdr:to>
    <xdr:sp macro="" textlink="">
      <xdr:nvSpPr>
        <xdr:cNvPr id="261" name="フローチャート: 判断 260"/>
        <xdr:cNvSpPr/>
      </xdr:nvSpPr>
      <xdr:spPr>
        <a:xfrm>
          <a:off x="13843000" y="99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62" name="テキスト ボックス 261"/>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101600</xdr:rowOff>
    </xdr:from>
    <xdr:to>
      <xdr:col>65</xdr:col>
      <xdr:colOff>53975</xdr:colOff>
      <xdr:row>59</xdr:row>
      <xdr:rowOff>31750</xdr:rowOff>
    </xdr:to>
    <xdr:sp macro="" textlink="">
      <xdr:nvSpPr>
        <xdr:cNvPr id="263" name="フローチャート: 判断 262"/>
        <xdr:cNvSpPr/>
      </xdr:nvSpPr>
      <xdr:spPr>
        <a:xfrm>
          <a:off x="129540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41927</xdr:rowOff>
    </xdr:from>
    <xdr:ext cx="762000" cy="259045"/>
    <xdr:sp macro="" textlink="">
      <xdr:nvSpPr>
        <xdr:cNvPr id="264" name="テキスト ボックス 263"/>
        <xdr:cNvSpPr txBox="1"/>
      </xdr:nvSpPr>
      <xdr:spPr>
        <a:xfrm>
          <a:off x="12623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88900</xdr:rowOff>
    </xdr:from>
    <xdr:to>
      <xdr:col>82</xdr:col>
      <xdr:colOff>158750</xdr:colOff>
      <xdr:row>57</xdr:row>
      <xdr:rowOff>19050</xdr:rowOff>
    </xdr:to>
    <xdr:sp macro="" textlink="">
      <xdr:nvSpPr>
        <xdr:cNvPr id="270" name="楕円 269"/>
        <xdr:cNvSpPr/>
      </xdr:nvSpPr>
      <xdr:spPr>
        <a:xfrm>
          <a:off x="164592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105427</xdr:rowOff>
    </xdr:from>
    <xdr:ext cx="762000" cy="259045"/>
    <xdr:sp macro="" textlink="">
      <xdr:nvSpPr>
        <xdr:cNvPr id="271" name="その他該当値テキスト"/>
        <xdr:cNvSpPr txBox="1"/>
      </xdr:nvSpPr>
      <xdr:spPr>
        <a:xfrm>
          <a:off x="16598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101600</xdr:rowOff>
    </xdr:from>
    <xdr:to>
      <xdr:col>78</xdr:col>
      <xdr:colOff>120650</xdr:colOff>
      <xdr:row>61</xdr:row>
      <xdr:rowOff>31750</xdr:rowOff>
    </xdr:to>
    <xdr:sp macro="" textlink="">
      <xdr:nvSpPr>
        <xdr:cNvPr id="272" name="楕円 271"/>
        <xdr:cNvSpPr/>
      </xdr:nvSpPr>
      <xdr:spPr>
        <a:xfrm>
          <a:off x="156210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16527</xdr:rowOff>
    </xdr:from>
    <xdr:ext cx="736600" cy="259045"/>
    <xdr:sp macro="" textlink="">
      <xdr:nvSpPr>
        <xdr:cNvPr id="273" name="テキスト ボックス 272"/>
        <xdr:cNvSpPr txBox="1"/>
      </xdr:nvSpPr>
      <xdr:spPr>
        <a:xfrm>
          <a:off x="15290800" y="1047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139700</xdr:rowOff>
    </xdr:from>
    <xdr:to>
      <xdr:col>74</xdr:col>
      <xdr:colOff>31750</xdr:colOff>
      <xdr:row>61</xdr:row>
      <xdr:rowOff>69850</xdr:rowOff>
    </xdr:to>
    <xdr:sp macro="" textlink="">
      <xdr:nvSpPr>
        <xdr:cNvPr id="274" name="楕円 273"/>
        <xdr:cNvSpPr/>
      </xdr:nvSpPr>
      <xdr:spPr>
        <a:xfrm>
          <a:off x="147320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54627</xdr:rowOff>
    </xdr:from>
    <xdr:ext cx="762000" cy="259045"/>
    <xdr:sp macro="" textlink="">
      <xdr:nvSpPr>
        <xdr:cNvPr id="275" name="テキスト ボックス 274"/>
        <xdr:cNvSpPr txBox="1"/>
      </xdr:nvSpPr>
      <xdr:spPr>
        <a:xfrm>
          <a:off x="14401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25400</xdr:rowOff>
    </xdr:from>
    <xdr:to>
      <xdr:col>69</xdr:col>
      <xdr:colOff>142875</xdr:colOff>
      <xdr:row>60</xdr:row>
      <xdr:rowOff>127000</xdr:rowOff>
    </xdr:to>
    <xdr:sp macro="" textlink="">
      <xdr:nvSpPr>
        <xdr:cNvPr id="276" name="楕円 275"/>
        <xdr:cNvSpPr/>
      </xdr:nvSpPr>
      <xdr:spPr>
        <a:xfrm>
          <a:off x="13843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111777</xdr:rowOff>
    </xdr:from>
    <xdr:ext cx="762000" cy="259045"/>
    <xdr:sp macro="" textlink="">
      <xdr:nvSpPr>
        <xdr:cNvPr id="277" name="テキスト ボックス 276"/>
        <xdr:cNvSpPr txBox="1"/>
      </xdr:nvSpPr>
      <xdr:spPr>
        <a:xfrm>
          <a:off x="13512800" y="103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127000</xdr:rowOff>
    </xdr:from>
    <xdr:to>
      <xdr:col>65</xdr:col>
      <xdr:colOff>53975</xdr:colOff>
      <xdr:row>61</xdr:row>
      <xdr:rowOff>57150</xdr:rowOff>
    </xdr:to>
    <xdr:sp macro="" textlink="">
      <xdr:nvSpPr>
        <xdr:cNvPr id="278" name="楕円 277"/>
        <xdr:cNvSpPr/>
      </xdr:nvSpPr>
      <xdr:spPr>
        <a:xfrm>
          <a:off x="129540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41927</xdr:rowOff>
    </xdr:from>
    <xdr:ext cx="762000" cy="259045"/>
    <xdr:sp macro="" textlink="">
      <xdr:nvSpPr>
        <xdr:cNvPr id="279" name="テキスト ボックス 278"/>
        <xdr:cNvSpPr txBox="1"/>
      </xdr:nvSpPr>
      <xdr:spPr>
        <a:xfrm>
          <a:off x="126238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増加し，類似団体の平均値を上回る結果となっている。大崎地域広域行政事務組合に対する負担金の増，下水道事業の法適用化により繰出金から補助費等へ計上が変わったことなどが主な増額要因であ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8890</xdr:rowOff>
    </xdr:from>
    <xdr:to>
      <xdr:col>82</xdr:col>
      <xdr:colOff>107950</xdr:colOff>
      <xdr:row>40</xdr:row>
      <xdr:rowOff>127000</xdr:rowOff>
    </xdr:to>
    <xdr:cxnSp macro="">
      <xdr:nvCxnSpPr>
        <xdr:cNvPr id="307" name="直線コネクタ 306"/>
        <xdr:cNvCxnSpPr/>
      </xdr:nvCxnSpPr>
      <xdr:spPr>
        <a:xfrm flipV="1">
          <a:off x="16510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8"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9" name="直線コネクタ 308"/>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95267</xdr:rowOff>
    </xdr:from>
    <xdr:ext cx="762000" cy="259045"/>
    <xdr:sp macro="" textlink="">
      <xdr:nvSpPr>
        <xdr:cNvPr id="310" name="補助費等最大値テキスト"/>
        <xdr:cNvSpPr txBox="1"/>
      </xdr:nvSpPr>
      <xdr:spPr>
        <a:xfrm>
          <a:off x="16598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8890</xdr:rowOff>
    </xdr:from>
    <xdr:to>
      <xdr:col>82</xdr:col>
      <xdr:colOff>196850</xdr:colOff>
      <xdr:row>33</xdr:row>
      <xdr:rowOff>8890</xdr:rowOff>
    </xdr:to>
    <xdr:cxnSp macro="">
      <xdr:nvCxnSpPr>
        <xdr:cNvPr id="311" name="直線コネクタ 310"/>
        <xdr:cNvCxnSpPr/>
      </xdr:nvCxnSpPr>
      <xdr:spPr>
        <a:xfrm>
          <a:off x="16421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73660</xdr:rowOff>
    </xdr:from>
    <xdr:to>
      <xdr:col>82</xdr:col>
      <xdr:colOff>107950</xdr:colOff>
      <xdr:row>40</xdr:row>
      <xdr:rowOff>127000</xdr:rowOff>
    </xdr:to>
    <xdr:cxnSp macro="">
      <xdr:nvCxnSpPr>
        <xdr:cNvPr id="312" name="直線コネクタ 311"/>
        <xdr:cNvCxnSpPr/>
      </xdr:nvCxnSpPr>
      <xdr:spPr>
        <a:xfrm>
          <a:off x="15671800" y="6588760"/>
          <a:ext cx="8382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157497</xdr:rowOff>
    </xdr:from>
    <xdr:ext cx="762000" cy="259045"/>
    <xdr:sp macro="" textlink="">
      <xdr:nvSpPr>
        <xdr:cNvPr id="313" name="補助費等平均値テキスト"/>
        <xdr:cNvSpPr txBox="1"/>
      </xdr:nvSpPr>
      <xdr:spPr>
        <a:xfrm>
          <a:off x="16598900" y="5986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4" name="フローチャート: 判断 313"/>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54610</xdr:rowOff>
    </xdr:from>
    <xdr:to>
      <xdr:col>78</xdr:col>
      <xdr:colOff>69850</xdr:colOff>
      <xdr:row>38</xdr:row>
      <xdr:rowOff>73660</xdr:rowOff>
    </xdr:to>
    <xdr:cxnSp macro="">
      <xdr:nvCxnSpPr>
        <xdr:cNvPr id="315" name="直線コネクタ 314"/>
        <xdr:cNvCxnSpPr/>
      </xdr:nvCxnSpPr>
      <xdr:spPr>
        <a:xfrm>
          <a:off x="14782800" y="63982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72390</xdr:rowOff>
    </xdr:from>
    <xdr:to>
      <xdr:col>78</xdr:col>
      <xdr:colOff>120650</xdr:colOff>
      <xdr:row>36</xdr:row>
      <xdr:rowOff>2540</xdr:rowOff>
    </xdr:to>
    <xdr:sp macro="" textlink="">
      <xdr:nvSpPr>
        <xdr:cNvPr id="316" name="フローチャート: 判断 315"/>
        <xdr:cNvSpPr/>
      </xdr:nvSpPr>
      <xdr:spPr>
        <a:xfrm>
          <a:off x="156210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12717</xdr:rowOff>
    </xdr:from>
    <xdr:ext cx="736600" cy="259045"/>
    <xdr:sp macro="" textlink="">
      <xdr:nvSpPr>
        <xdr:cNvPr id="317" name="テキスト ボックス 316"/>
        <xdr:cNvSpPr txBox="1"/>
      </xdr:nvSpPr>
      <xdr:spPr>
        <a:xfrm>
          <a:off x="15290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54610</xdr:rowOff>
    </xdr:from>
    <xdr:to>
      <xdr:col>73</xdr:col>
      <xdr:colOff>180975</xdr:colOff>
      <xdr:row>37</xdr:row>
      <xdr:rowOff>130810</xdr:rowOff>
    </xdr:to>
    <xdr:cxnSp macro="">
      <xdr:nvCxnSpPr>
        <xdr:cNvPr id="318" name="直線コネクタ 317"/>
        <xdr:cNvCxnSpPr/>
      </xdr:nvCxnSpPr>
      <xdr:spPr>
        <a:xfrm flipV="1">
          <a:off x="13893800" y="63982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26670</xdr:rowOff>
    </xdr:from>
    <xdr:to>
      <xdr:col>74</xdr:col>
      <xdr:colOff>31750</xdr:colOff>
      <xdr:row>35</xdr:row>
      <xdr:rowOff>128270</xdr:rowOff>
    </xdr:to>
    <xdr:sp macro="" textlink="">
      <xdr:nvSpPr>
        <xdr:cNvPr id="319" name="フローチャート: 判断 318"/>
        <xdr:cNvSpPr/>
      </xdr:nvSpPr>
      <xdr:spPr>
        <a:xfrm>
          <a:off x="14732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138447</xdr:rowOff>
    </xdr:from>
    <xdr:ext cx="762000" cy="259045"/>
    <xdr:sp macro="" textlink="">
      <xdr:nvSpPr>
        <xdr:cNvPr id="320" name="テキスト ボックス 319"/>
        <xdr:cNvSpPr txBox="1"/>
      </xdr:nvSpPr>
      <xdr:spPr>
        <a:xfrm>
          <a:off x="14401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130810</xdr:rowOff>
    </xdr:to>
    <xdr:cxnSp macro="">
      <xdr:nvCxnSpPr>
        <xdr:cNvPr id="321" name="直線コネクタ 320"/>
        <xdr:cNvCxnSpPr/>
      </xdr:nvCxnSpPr>
      <xdr:spPr>
        <a:xfrm>
          <a:off x="13004800" y="6413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34290</xdr:rowOff>
    </xdr:from>
    <xdr:to>
      <xdr:col>69</xdr:col>
      <xdr:colOff>142875</xdr:colOff>
      <xdr:row>35</xdr:row>
      <xdr:rowOff>135890</xdr:rowOff>
    </xdr:to>
    <xdr:sp macro="" textlink="">
      <xdr:nvSpPr>
        <xdr:cNvPr id="322" name="フローチャート: 判断 321"/>
        <xdr:cNvSpPr/>
      </xdr:nvSpPr>
      <xdr:spPr>
        <a:xfrm>
          <a:off x="138430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146067</xdr:rowOff>
    </xdr:from>
    <xdr:ext cx="762000" cy="259045"/>
    <xdr:sp macro="" textlink="">
      <xdr:nvSpPr>
        <xdr:cNvPr id="323" name="テキスト ボックス 322"/>
        <xdr:cNvSpPr txBox="1"/>
      </xdr:nvSpPr>
      <xdr:spPr>
        <a:xfrm>
          <a:off x="13512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152400</xdr:rowOff>
    </xdr:from>
    <xdr:to>
      <xdr:col>65</xdr:col>
      <xdr:colOff>53975</xdr:colOff>
      <xdr:row>35</xdr:row>
      <xdr:rowOff>82550</xdr:rowOff>
    </xdr:to>
    <xdr:sp macro="" textlink="">
      <xdr:nvSpPr>
        <xdr:cNvPr id="324" name="フローチャート: 判断 323"/>
        <xdr:cNvSpPr/>
      </xdr:nvSpPr>
      <xdr:spPr>
        <a:xfrm>
          <a:off x="12954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92727</xdr:rowOff>
    </xdr:from>
    <xdr:ext cx="762000" cy="259045"/>
    <xdr:sp macro="" textlink="">
      <xdr:nvSpPr>
        <xdr:cNvPr id="325" name="テキスト ボックス 324"/>
        <xdr:cNvSpPr txBox="1"/>
      </xdr:nvSpPr>
      <xdr:spPr>
        <a:xfrm>
          <a:off x="12623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76200</xdr:rowOff>
    </xdr:from>
    <xdr:to>
      <xdr:col>82</xdr:col>
      <xdr:colOff>158750</xdr:colOff>
      <xdr:row>41</xdr:row>
      <xdr:rowOff>6350</xdr:rowOff>
    </xdr:to>
    <xdr:sp macro="" textlink="">
      <xdr:nvSpPr>
        <xdr:cNvPr id="331" name="楕円 330"/>
        <xdr:cNvSpPr/>
      </xdr:nvSpPr>
      <xdr:spPr>
        <a:xfrm>
          <a:off x="16459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156227</xdr:rowOff>
    </xdr:from>
    <xdr:ext cx="762000" cy="259045"/>
    <xdr:sp macro="" textlink="">
      <xdr:nvSpPr>
        <xdr:cNvPr id="332" name="補助費等該当値テキスト"/>
        <xdr:cNvSpPr txBox="1"/>
      </xdr:nvSpPr>
      <xdr:spPr>
        <a:xfrm>
          <a:off x="165989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22860</xdr:rowOff>
    </xdr:from>
    <xdr:to>
      <xdr:col>78</xdr:col>
      <xdr:colOff>120650</xdr:colOff>
      <xdr:row>38</xdr:row>
      <xdr:rowOff>124460</xdr:rowOff>
    </xdr:to>
    <xdr:sp macro="" textlink="">
      <xdr:nvSpPr>
        <xdr:cNvPr id="333" name="楕円 332"/>
        <xdr:cNvSpPr/>
      </xdr:nvSpPr>
      <xdr:spPr>
        <a:xfrm>
          <a:off x="15621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109237</xdr:rowOff>
    </xdr:from>
    <xdr:ext cx="736600" cy="259045"/>
    <xdr:sp macro="" textlink="">
      <xdr:nvSpPr>
        <xdr:cNvPr id="334" name="テキスト ボックス 333"/>
        <xdr:cNvSpPr txBox="1"/>
      </xdr:nvSpPr>
      <xdr:spPr>
        <a:xfrm>
          <a:off x="15290800" y="662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3810</xdr:rowOff>
    </xdr:from>
    <xdr:to>
      <xdr:col>74</xdr:col>
      <xdr:colOff>31750</xdr:colOff>
      <xdr:row>37</xdr:row>
      <xdr:rowOff>105410</xdr:rowOff>
    </xdr:to>
    <xdr:sp macro="" textlink="">
      <xdr:nvSpPr>
        <xdr:cNvPr id="335" name="楕円 334"/>
        <xdr:cNvSpPr/>
      </xdr:nvSpPr>
      <xdr:spPr>
        <a:xfrm>
          <a:off x="14732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90187</xdr:rowOff>
    </xdr:from>
    <xdr:ext cx="762000" cy="259045"/>
    <xdr:sp macro="" textlink="">
      <xdr:nvSpPr>
        <xdr:cNvPr id="336" name="テキスト ボックス 335"/>
        <xdr:cNvSpPr txBox="1"/>
      </xdr:nvSpPr>
      <xdr:spPr>
        <a:xfrm>
          <a:off x="14401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80010</xdr:rowOff>
    </xdr:from>
    <xdr:to>
      <xdr:col>69</xdr:col>
      <xdr:colOff>142875</xdr:colOff>
      <xdr:row>38</xdr:row>
      <xdr:rowOff>10160</xdr:rowOff>
    </xdr:to>
    <xdr:sp macro="" textlink="">
      <xdr:nvSpPr>
        <xdr:cNvPr id="337" name="楕円 336"/>
        <xdr:cNvSpPr/>
      </xdr:nvSpPr>
      <xdr:spPr>
        <a:xfrm>
          <a:off x="13843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166387</xdr:rowOff>
    </xdr:from>
    <xdr:ext cx="762000" cy="259045"/>
    <xdr:sp macro="" textlink="">
      <xdr:nvSpPr>
        <xdr:cNvPr id="338" name="テキスト ボックス 337"/>
        <xdr:cNvSpPr txBox="1"/>
      </xdr:nvSpPr>
      <xdr:spPr>
        <a:xfrm>
          <a:off x="13512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39" name="楕円 338"/>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40" name="テキスト ボックス 339"/>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ポイント上昇し，類似団体の平均値を上回る結果となっている。上昇の要因としては，平成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借り入れている図書館等複合施設整備事業などの大型建設事業の合併特例事業債の元金償還がはじまったことで，公債費の増額につながったもの。今後も地方債を財源とした大規模建設事業が控えていることから，必要に応じて，高利債の繰り上げ償還を進めるなど，公債費の抑制に努めていく必要があ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124279</xdr:rowOff>
    </xdr:to>
    <xdr:cxnSp macro="">
      <xdr:nvCxnSpPr>
        <xdr:cNvPr id="370" name="直線コネクタ 369"/>
        <xdr:cNvCxnSpPr/>
      </xdr:nvCxnSpPr>
      <xdr:spPr>
        <a:xfrm flipV="1">
          <a:off x="4826000" y="125095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96356</xdr:rowOff>
    </xdr:from>
    <xdr:ext cx="762000" cy="259045"/>
    <xdr:sp macro="" textlink="">
      <xdr:nvSpPr>
        <xdr:cNvPr id="371" name="公債費最小値テキスト"/>
        <xdr:cNvSpPr txBox="1"/>
      </xdr:nvSpPr>
      <xdr:spPr>
        <a:xfrm>
          <a:off x="4914900" y="1398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124279</xdr:rowOff>
    </xdr:from>
    <xdr:to>
      <xdr:col>24</xdr:col>
      <xdr:colOff>114300</xdr:colOff>
      <xdr:row>81</xdr:row>
      <xdr:rowOff>124279</xdr:rowOff>
    </xdr:to>
    <xdr:cxnSp macro="">
      <xdr:nvCxnSpPr>
        <xdr:cNvPr id="372" name="直線コネクタ 371"/>
        <xdr:cNvCxnSpPr/>
      </xdr:nvCxnSpPr>
      <xdr:spPr>
        <a:xfrm>
          <a:off x="4737100" y="14011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3"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4" name="直線コネクタ 373"/>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113393</xdr:rowOff>
    </xdr:from>
    <xdr:to>
      <xdr:col>24</xdr:col>
      <xdr:colOff>25400</xdr:colOff>
      <xdr:row>78</xdr:row>
      <xdr:rowOff>7257</xdr:rowOff>
    </xdr:to>
    <xdr:cxnSp macro="">
      <xdr:nvCxnSpPr>
        <xdr:cNvPr id="375" name="直線コネクタ 374"/>
        <xdr:cNvCxnSpPr/>
      </xdr:nvCxnSpPr>
      <xdr:spPr>
        <a:xfrm>
          <a:off x="3987800" y="133150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57348</xdr:rowOff>
    </xdr:from>
    <xdr:ext cx="762000" cy="259045"/>
    <xdr:sp macro="" textlink="">
      <xdr:nvSpPr>
        <xdr:cNvPr id="376" name="公債費平均値テキスト"/>
        <xdr:cNvSpPr txBox="1"/>
      </xdr:nvSpPr>
      <xdr:spPr>
        <a:xfrm>
          <a:off x="4914900" y="130875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40821</xdr:rowOff>
    </xdr:from>
    <xdr:to>
      <xdr:col>24</xdr:col>
      <xdr:colOff>76200</xdr:colOff>
      <xdr:row>77</xdr:row>
      <xdr:rowOff>142421</xdr:rowOff>
    </xdr:to>
    <xdr:sp macro="" textlink="">
      <xdr:nvSpPr>
        <xdr:cNvPr id="377" name="フローチャート: 判断 376"/>
        <xdr:cNvSpPr/>
      </xdr:nvSpPr>
      <xdr:spPr>
        <a:xfrm>
          <a:off x="47752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58964</xdr:rowOff>
    </xdr:from>
    <xdr:to>
      <xdr:col>19</xdr:col>
      <xdr:colOff>187325</xdr:colOff>
      <xdr:row>77</xdr:row>
      <xdr:rowOff>113393</xdr:rowOff>
    </xdr:to>
    <xdr:cxnSp macro="">
      <xdr:nvCxnSpPr>
        <xdr:cNvPr id="378" name="直線コネクタ 377"/>
        <xdr:cNvCxnSpPr/>
      </xdr:nvCxnSpPr>
      <xdr:spPr>
        <a:xfrm>
          <a:off x="3098800" y="132606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73479</xdr:rowOff>
    </xdr:from>
    <xdr:to>
      <xdr:col>20</xdr:col>
      <xdr:colOff>38100</xdr:colOff>
      <xdr:row>78</xdr:row>
      <xdr:rowOff>3629</xdr:rowOff>
    </xdr:to>
    <xdr:sp macro="" textlink="">
      <xdr:nvSpPr>
        <xdr:cNvPr id="379" name="フローチャート: 判断 378"/>
        <xdr:cNvSpPr/>
      </xdr:nvSpPr>
      <xdr:spPr>
        <a:xfrm>
          <a:off x="3937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159856</xdr:rowOff>
    </xdr:from>
    <xdr:ext cx="736600" cy="259045"/>
    <xdr:sp macro="" textlink="">
      <xdr:nvSpPr>
        <xdr:cNvPr id="380" name="テキスト ボックス 379"/>
        <xdr:cNvSpPr txBox="1"/>
      </xdr:nvSpPr>
      <xdr:spPr>
        <a:xfrm>
          <a:off x="3606800" y="13361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58964</xdr:rowOff>
    </xdr:from>
    <xdr:to>
      <xdr:col>15</xdr:col>
      <xdr:colOff>98425</xdr:colOff>
      <xdr:row>77</xdr:row>
      <xdr:rowOff>156936</xdr:rowOff>
    </xdr:to>
    <xdr:cxnSp macro="">
      <xdr:nvCxnSpPr>
        <xdr:cNvPr id="381" name="直線コネクタ 380"/>
        <xdr:cNvCxnSpPr/>
      </xdr:nvCxnSpPr>
      <xdr:spPr>
        <a:xfrm flipV="1">
          <a:off x="2209800" y="132606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73479</xdr:rowOff>
    </xdr:from>
    <xdr:to>
      <xdr:col>15</xdr:col>
      <xdr:colOff>149225</xdr:colOff>
      <xdr:row>78</xdr:row>
      <xdr:rowOff>3629</xdr:rowOff>
    </xdr:to>
    <xdr:sp macro="" textlink="">
      <xdr:nvSpPr>
        <xdr:cNvPr id="382" name="フローチャート: 判断 381"/>
        <xdr:cNvSpPr/>
      </xdr:nvSpPr>
      <xdr:spPr>
        <a:xfrm>
          <a:off x="3048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159856</xdr:rowOff>
    </xdr:from>
    <xdr:ext cx="762000" cy="259045"/>
    <xdr:sp macro="" textlink="">
      <xdr:nvSpPr>
        <xdr:cNvPr id="383" name="テキスト ボックス 382"/>
        <xdr:cNvSpPr txBox="1"/>
      </xdr:nvSpPr>
      <xdr:spPr>
        <a:xfrm>
          <a:off x="2717800" y="1336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124279</xdr:rowOff>
    </xdr:from>
    <xdr:to>
      <xdr:col>11</xdr:col>
      <xdr:colOff>9525</xdr:colOff>
      <xdr:row>77</xdr:row>
      <xdr:rowOff>156936</xdr:rowOff>
    </xdr:to>
    <xdr:cxnSp macro="">
      <xdr:nvCxnSpPr>
        <xdr:cNvPr id="384" name="直線コネクタ 383"/>
        <xdr:cNvCxnSpPr/>
      </xdr:nvCxnSpPr>
      <xdr:spPr>
        <a:xfrm>
          <a:off x="1320800" y="133259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84364</xdr:rowOff>
    </xdr:from>
    <xdr:to>
      <xdr:col>11</xdr:col>
      <xdr:colOff>60325</xdr:colOff>
      <xdr:row>78</xdr:row>
      <xdr:rowOff>14514</xdr:rowOff>
    </xdr:to>
    <xdr:sp macro="" textlink="">
      <xdr:nvSpPr>
        <xdr:cNvPr id="385" name="フローチャート: 判断 384"/>
        <xdr:cNvSpPr/>
      </xdr:nvSpPr>
      <xdr:spPr>
        <a:xfrm>
          <a:off x="2159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24691</xdr:rowOff>
    </xdr:from>
    <xdr:ext cx="762000" cy="259045"/>
    <xdr:sp macro="" textlink="">
      <xdr:nvSpPr>
        <xdr:cNvPr id="386" name="テキスト ボックス 385"/>
        <xdr:cNvSpPr txBox="1"/>
      </xdr:nvSpPr>
      <xdr:spPr>
        <a:xfrm>
          <a:off x="1828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387" name="フローチャート: 判断 386"/>
        <xdr:cNvSpPr/>
      </xdr:nvSpPr>
      <xdr:spPr>
        <a:xfrm>
          <a:off x="1270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10177</xdr:rowOff>
    </xdr:from>
    <xdr:ext cx="762000" cy="259045"/>
    <xdr:sp macro="" textlink="">
      <xdr:nvSpPr>
        <xdr:cNvPr id="388" name="テキスト ボックス 387"/>
        <xdr:cNvSpPr txBox="1"/>
      </xdr:nvSpPr>
      <xdr:spPr>
        <a:xfrm>
          <a:off x="939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127907</xdr:rowOff>
    </xdr:from>
    <xdr:to>
      <xdr:col>24</xdr:col>
      <xdr:colOff>76200</xdr:colOff>
      <xdr:row>78</xdr:row>
      <xdr:rowOff>58057</xdr:rowOff>
    </xdr:to>
    <xdr:sp macro="" textlink="">
      <xdr:nvSpPr>
        <xdr:cNvPr id="394" name="楕円 393"/>
        <xdr:cNvSpPr/>
      </xdr:nvSpPr>
      <xdr:spPr>
        <a:xfrm>
          <a:off x="4775200" y="133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99984</xdr:rowOff>
    </xdr:from>
    <xdr:ext cx="762000" cy="259045"/>
    <xdr:sp macro="" textlink="">
      <xdr:nvSpPr>
        <xdr:cNvPr id="395" name="公債費該当値テキスト"/>
        <xdr:cNvSpPr txBox="1"/>
      </xdr:nvSpPr>
      <xdr:spPr>
        <a:xfrm>
          <a:off x="4914900" y="1330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62593</xdr:rowOff>
    </xdr:from>
    <xdr:to>
      <xdr:col>20</xdr:col>
      <xdr:colOff>38100</xdr:colOff>
      <xdr:row>77</xdr:row>
      <xdr:rowOff>164193</xdr:rowOff>
    </xdr:to>
    <xdr:sp macro="" textlink="">
      <xdr:nvSpPr>
        <xdr:cNvPr id="396" name="楕円 395"/>
        <xdr:cNvSpPr/>
      </xdr:nvSpPr>
      <xdr:spPr>
        <a:xfrm>
          <a:off x="3937000" y="13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2920</xdr:rowOff>
    </xdr:from>
    <xdr:ext cx="736600" cy="259045"/>
    <xdr:sp macro="" textlink="">
      <xdr:nvSpPr>
        <xdr:cNvPr id="397" name="テキスト ボックス 396"/>
        <xdr:cNvSpPr txBox="1"/>
      </xdr:nvSpPr>
      <xdr:spPr>
        <a:xfrm>
          <a:off x="3606800" y="1303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8164</xdr:rowOff>
    </xdr:from>
    <xdr:to>
      <xdr:col>15</xdr:col>
      <xdr:colOff>149225</xdr:colOff>
      <xdr:row>77</xdr:row>
      <xdr:rowOff>109764</xdr:rowOff>
    </xdr:to>
    <xdr:sp macro="" textlink="">
      <xdr:nvSpPr>
        <xdr:cNvPr id="398" name="楕円 397"/>
        <xdr:cNvSpPr/>
      </xdr:nvSpPr>
      <xdr:spPr>
        <a:xfrm>
          <a:off x="3048000" y="132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119941</xdr:rowOff>
    </xdr:from>
    <xdr:ext cx="762000" cy="259045"/>
    <xdr:sp macro="" textlink="">
      <xdr:nvSpPr>
        <xdr:cNvPr id="399" name="テキスト ボックス 398"/>
        <xdr:cNvSpPr txBox="1"/>
      </xdr:nvSpPr>
      <xdr:spPr>
        <a:xfrm>
          <a:off x="2717800" y="1297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106136</xdr:rowOff>
    </xdr:from>
    <xdr:to>
      <xdr:col>11</xdr:col>
      <xdr:colOff>60325</xdr:colOff>
      <xdr:row>78</xdr:row>
      <xdr:rowOff>36286</xdr:rowOff>
    </xdr:to>
    <xdr:sp macro="" textlink="">
      <xdr:nvSpPr>
        <xdr:cNvPr id="400" name="楕円 399"/>
        <xdr:cNvSpPr/>
      </xdr:nvSpPr>
      <xdr:spPr>
        <a:xfrm>
          <a:off x="2159000" y="133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21063</xdr:rowOff>
    </xdr:from>
    <xdr:ext cx="762000" cy="259045"/>
    <xdr:sp macro="" textlink="">
      <xdr:nvSpPr>
        <xdr:cNvPr id="401" name="テキスト ボックス 400"/>
        <xdr:cNvSpPr txBox="1"/>
      </xdr:nvSpPr>
      <xdr:spPr>
        <a:xfrm>
          <a:off x="1828800" y="1339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73479</xdr:rowOff>
    </xdr:from>
    <xdr:to>
      <xdr:col>6</xdr:col>
      <xdr:colOff>171450</xdr:colOff>
      <xdr:row>78</xdr:row>
      <xdr:rowOff>3629</xdr:rowOff>
    </xdr:to>
    <xdr:sp macro="" textlink="">
      <xdr:nvSpPr>
        <xdr:cNvPr id="402" name="楕円 401"/>
        <xdr:cNvSpPr/>
      </xdr:nvSpPr>
      <xdr:spPr>
        <a:xfrm>
          <a:off x="1270000" y="1327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13806</xdr:rowOff>
    </xdr:from>
    <xdr:ext cx="762000" cy="259045"/>
    <xdr:sp macro="" textlink="">
      <xdr:nvSpPr>
        <xdr:cNvPr id="403" name="テキスト ボックス 402"/>
        <xdr:cNvSpPr txBox="1"/>
      </xdr:nvSpPr>
      <xdr:spPr>
        <a:xfrm>
          <a:off x="9398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前年度から</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ポイント減少したものの，類似団体の平均値を上回る結果となった。</a:t>
          </a:r>
        </a:p>
        <a:p>
          <a:r>
            <a:rPr kumimoji="1" lang="ja-JP" altLang="en-US" sz="1100">
              <a:latin typeface="ＭＳ Ｐゴシック" panose="020B0600070205080204" pitchFamily="50" charset="-128"/>
              <a:ea typeface="ＭＳ Ｐゴシック" panose="020B0600070205080204" pitchFamily="50" charset="-128"/>
            </a:rPr>
            <a:t>　性質別に前年度と比較すると，扶助費や物件費で改善傾向となったものの，人件費や補助費等では経常支出が増加している。人件費では令和２年度から会計年度任用職員に係る報酬等の経費が従来の賃金から人件費へ計上が変わったこと等による増加，補助費等では，下水道事業の法適用化により繰出金から補助費等へ計上が変わったことなどの理由から経常収支比率の上昇につながったといえ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81</xdr:row>
      <xdr:rowOff>30662</xdr:rowOff>
    </xdr:to>
    <xdr:cxnSp macro="">
      <xdr:nvCxnSpPr>
        <xdr:cNvPr id="433" name="直線コネクタ 432"/>
        <xdr:cNvCxnSpPr/>
      </xdr:nvCxnSpPr>
      <xdr:spPr>
        <a:xfrm flipV="1">
          <a:off x="16510000" y="12657546"/>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2739</xdr:rowOff>
    </xdr:from>
    <xdr:ext cx="762000" cy="259045"/>
    <xdr:sp macro="" textlink="">
      <xdr:nvSpPr>
        <xdr:cNvPr id="434" name="公債費以外最小値テキスト"/>
        <xdr:cNvSpPr txBox="1"/>
      </xdr:nvSpPr>
      <xdr:spPr>
        <a:xfrm>
          <a:off x="16598900" y="13890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30662</xdr:rowOff>
    </xdr:from>
    <xdr:to>
      <xdr:col>82</xdr:col>
      <xdr:colOff>196850</xdr:colOff>
      <xdr:row>81</xdr:row>
      <xdr:rowOff>30662</xdr:rowOff>
    </xdr:to>
    <xdr:cxnSp macro="">
      <xdr:nvCxnSpPr>
        <xdr:cNvPr id="435" name="直線コネクタ 434"/>
        <xdr:cNvCxnSpPr/>
      </xdr:nvCxnSpPr>
      <xdr:spPr>
        <a:xfrm>
          <a:off x="16421100" y="13918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36" name="公債費以外最大値テキスト"/>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37" name="直線コネクタ 436"/>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30662</xdr:rowOff>
    </xdr:from>
    <xdr:to>
      <xdr:col>82</xdr:col>
      <xdr:colOff>107950</xdr:colOff>
      <xdr:row>77</xdr:row>
      <xdr:rowOff>37193</xdr:rowOff>
    </xdr:to>
    <xdr:cxnSp macro="">
      <xdr:nvCxnSpPr>
        <xdr:cNvPr id="438" name="直線コネクタ 437"/>
        <xdr:cNvCxnSpPr/>
      </xdr:nvCxnSpPr>
      <xdr:spPr>
        <a:xfrm flipV="1">
          <a:off x="15671800" y="1323231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122119</xdr:rowOff>
    </xdr:from>
    <xdr:ext cx="762000" cy="259045"/>
    <xdr:sp macro="" textlink="">
      <xdr:nvSpPr>
        <xdr:cNvPr id="439" name="公債費以外平均値テキスト"/>
        <xdr:cNvSpPr txBox="1"/>
      </xdr:nvSpPr>
      <xdr:spPr>
        <a:xfrm>
          <a:off x="16598900" y="12980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105592</xdr:rowOff>
    </xdr:from>
    <xdr:to>
      <xdr:col>82</xdr:col>
      <xdr:colOff>158750</xdr:colOff>
      <xdr:row>77</xdr:row>
      <xdr:rowOff>35742</xdr:rowOff>
    </xdr:to>
    <xdr:sp macro="" textlink="">
      <xdr:nvSpPr>
        <xdr:cNvPr id="440" name="フローチャート: 判断 439"/>
        <xdr:cNvSpPr/>
      </xdr:nvSpPr>
      <xdr:spPr>
        <a:xfrm>
          <a:off x="16459200" y="131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58420</xdr:rowOff>
    </xdr:from>
    <xdr:to>
      <xdr:col>78</xdr:col>
      <xdr:colOff>69850</xdr:colOff>
      <xdr:row>77</xdr:row>
      <xdr:rowOff>37193</xdr:rowOff>
    </xdr:to>
    <xdr:cxnSp macro="">
      <xdr:nvCxnSpPr>
        <xdr:cNvPr id="441" name="直線コネクタ 440"/>
        <xdr:cNvCxnSpPr/>
      </xdr:nvCxnSpPr>
      <xdr:spPr>
        <a:xfrm>
          <a:off x="14782800" y="13088620"/>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118655</xdr:rowOff>
    </xdr:from>
    <xdr:to>
      <xdr:col>78</xdr:col>
      <xdr:colOff>120650</xdr:colOff>
      <xdr:row>77</xdr:row>
      <xdr:rowOff>48805</xdr:rowOff>
    </xdr:to>
    <xdr:sp macro="" textlink="">
      <xdr:nvSpPr>
        <xdr:cNvPr id="442" name="フローチャート: 判断 441"/>
        <xdr:cNvSpPr/>
      </xdr:nvSpPr>
      <xdr:spPr>
        <a:xfrm>
          <a:off x="15621000" y="1314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58981</xdr:rowOff>
    </xdr:from>
    <xdr:ext cx="736600" cy="259045"/>
    <xdr:sp macro="" textlink="">
      <xdr:nvSpPr>
        <xdr:cNvPr id="443" name="テキスト ボックス 442"/>
        <xdr:cNvSpPr txBox="1"/>
      </xdr:nvSpPr>
      <xdr:spPr>
        <a:xfrm>
          <a:off x="15290800" y="12917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86178</xdr:rowOff>
    </xdr:from>
    <xdr:to>
      <xdr:col>73</xdr:col>
      <xdr:colOff>180975</xdr:colOff>
      <xdr:row>76</xdr:row>
      <xdr:rowOff>58420</xdr:rowOff>
    </xdr:to>
    <xdr:cxnSp macro="">
      <xdr:nvCxnSpPr>
        <xdr:cNvPr id="444" name="直線コネクタ 443"/>
        <xdr:cNvCxnSpPr/>
      </xdr:nvCxnSpPr>
      <xdr:spPr>
        <a:xfrm>
          <a:off x="13893800" y="12944928"/>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45" name="フローチャート: 判断 444"/>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46" name="テキスト ボックス 445"/>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7801</xdr:rowOff>
    </xdr:from>
    <xdr:to>
      <xdr:col>69</xdr:col>
      <xdr:colOff>92075</xdr:colOff>
      <xdr:row>75</xdr:row>
      <xdr:rowOff>86178</xdr:rowOff>
    </xdr:to>
    <xdr:cxnSp macro="">
      <xdr:nvCxnSpPr>
        <xdr:cNvPr id="447" name="直線コネクタ 446"/>
        <xdr:cNvCxnSpPr/>
      </xdr:nvCxnSpPr>
      <xdr:spPr>
        <a:xfrm>
          <a:off x="13004800" y="12866551"/>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113756</xdr:rowOff>
    </xdr:from>
    <xdr:to>
      <xdr:col>69</xdr:col>
      <xdr:colOff>142875</xdr:colOff>
      <xdr:row>76</xdr:row>
      <xdr:rowOff>43906</xdr:rowOff>
    </xdr:to>
    <xdr:sp macro="" textlink="">
      <xdr:nvSpPr>
        <xdr:cNvPr id="448" name="フローチャート: 判断 447"/>
        <xdr:cNvSpPr/>
      </xdr:nvSpPr>
      <xdr:spPr>
        <a:xfrm>
          <a:off x="13843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28683</xdr:rowOff>
    </xdr:from>
    <xdr:ext cx="762000" cy="259045"/>
    <xdr:sp macro="" textlink="">
      <xdr:nvSpPr>
        <xdr:cNvPr id="449" name="テキスト ボックス 448"/>
        <xdr:cNvSpPr txBox="1"/>
      </xdr:nvSpPr>
      <xdr:spPr>
        <a:xfrm>
          <a:off x="13512800" y="1305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50" name="フローチャート: 判断 449"/>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2557</xdr:rowOff>
    </xdr:from>
    <xdr:ext cx="762000" cy="259045"/>
    <xdr:sp macro="" textlink="">
      <xdr:nvSpPr>
        <xdr:cNvPr id="451" name="テキスト ボックス 450"/>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151312</xdr:rowOff>
    </xdr:from>
    <xdr:to>
      <xdr:col>82</xdr:col>
      <xdr:colOff>158750</xdr:colOff>
      <xdr:row>77</xdr:row>
      <xdr:rowOff>81462</xdr:rowOff>
    </xdr:to>
    <xdr:sp macro="" textlink="">
      <xdr:nvSpPr>
        <xdr:cNvPr id="457" name="楕円 456"/>
        <xdr:cNvSpPr/>
      </xdr:nvSpPr>
      <xdr:spPr>
        <a:xfrm>
          <a:off x="16459200" y="1318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123389</xdr:rowOff>
    </xdr:from>
    <xdr:ext cx="762000" cy="259045"/>
    <xdr:sp macro="" textlink="">
      <xdr:nvSpPr>
        <xdr:cNvPr id="458" name="公債費以外該当値テキスト"/>
        <xdr:cNvSpPr txBox="1"/>
      </xdr:nvSpPr>
      <xdr:spPr>
        <a:xfrm>
          <a:off x="16598900" y="1315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157843</xdr:rowOff>
    </xdr:from>
    <xdr:to>
      <xdr:col>78</xdr:col>
      <xdr:colOff>120650</xdr:colOff>
      <xdr:row>77</xdr:row>
      <xdr:rowOff>87993</xdr:rowOff>
    </xdr:to>
    <xdr:sp macro="" textlink="">
      <xdr:nvSpPr>
        <xdr:cNvPr id="459" name="楕円 458"/>
        <xdr:cNvSpPr/>
      </xdr:nvSpPr>
      <xdr:spPr>
        <a:xfrm>
          <a:off x="15621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72770</xdr:rowOff>
    </xdr:from>
    <xdr:ext cx="736600" cy="259045"/>
    <xdr:sp macro="" textlink="">
      <xdr:nvSpPr>
        <xdr:cNvPr id="460" name="テキスト ボックス 459"/>
        <xdr:cNvSpPr txBox="1"/>
      </xdr:nvSpPr>
      <xdr:spPr>
        <a:xfrm>
          <a:off x="15290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xdr:rowOff>
    </xdr:from>
    <xdr:to>
      <xdr:col>74</xdr:col>
      <xdr:colOff>31750</xdr:colOff>
      <xdr:row>76</xdr:row>
      <xdr:rowOff>109220</xdr:rowOff>
    </xdr:to>
    <xdr:sp macro="" textlink="">
      <xdr:nvSpPr>
        <xdr:cNvPr id="461" name="楕円 460"/>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62" name="テキスト ボックス 461"/>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35378</xdr:rowOff>
    </xdr:from>
    <xdr:to>
      <xdr:col>69</xdr:col>
      <xdr:colOff>142875</xdr:colOff>
      <xdr:row>75</xdr:row>
      <xdr:rowOff>136978</xdr:rowOff>
    </xdr:to>
    <xdr:sp macro="" textlink="">
      <xdr:nvSpPr>
        <xdr:cNvPr id="463" name="楕円 462"/>
        <xdr:cNvSpPr/>
      </xdr:nvSpPr>
      <xdr:spPr>
        <a:xfrm>
          <a:off x="13843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147155</xdr:rowOff>
    </xdr:from>
    <xdr:ext cx="762000" cy="259045"/>
    <xdr:sp macro="" textlink="">
      <xdr:nvSpPr>
        <xdr:cNvPr id="464" name="テキスト ボックス 463"/>
        <xdr:cNvSpPr txBox="1"/>
      </xdr:nvSpPr>
      <xdr:spPr>
        <a:xfrm>
          <a:off x="13512800" y="1266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128451</xdr:rowOff>
    </xdr:from>
    <xdr:to>
      <xdr:col>65</xdr:col>
      <xdr:colOff>53975</xdr:colOff>
      <xdr:row>75</xdr:row>
      <xdr:rowOff>58601</xdr:rowOff>
    </xdr:to>
    <xdr:sp macro="" textlink="">
      <xdr:nvSpPr>
        <xdr:cNvPr id="465" name="楕円 464"/>
        <xdr:cNvSpPr/>
      </xdr:nvSpPr>
      <xdr:spPr>
        <a:xfrm>
          <a:off x="12954000" y="128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68778</xdr:rowOff>
    </xdr:from>
    <xdr:ext cx="762000" cy="259045"/>
    <xdr:sp macro="" textlink="">
      <xdr:nvSpPr>
        <xdr:cNvPr id="466" name="テキスト ボックス 465"/>
        <xdr:cNvSpPr txBox="1"/>
      </xdr:nvSpPr>
      <xdr:spPr>
        <a:xfrm>
          <a:off x="12623800" y="1258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宮城県大崎市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111140</xdr:rowOff>
    </xdr:from>
    <xdr:to>
      <xdr:col>29</xdr:col>
      <xdr:colOff>127000</xdr:colOff>
      <xdr:row>19</xdr:row>
      <xdr:rowOff>118977</xdr:rowOff>
    </xdr:to>
    <xdr:cxnSp macro="">
      <xdr:nvCxnSpPr>
        <xdr:cNvPr id="47" name="直線コネクタ 46"/>
        <xdr:cNvCxnSpPr/>
      </xdr:nvCxnSpPr>
      <xdr:spPr bwMode="auto">
        <a:xfrm flipV="1">
          <a:off x="5651500" y="2044715"/>
          <a:ext cx="0" cy="13794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91054</xdr:rowOff>
    </xdr:from>
    <xdr:ext cx="762000" cy="259045"/>
    <xdr:sp macro="" textlink="">
      <xdr:nvSpPr>
        <xdr:cNvPr id="48" name="人口1人当たり決算額の推移最小値テキスト130"/>
        <xdr:cNvSpPr txBox="1"/>
      </xdr:nvSpPr>
      <xdr:spPr>
        <a:xfrm>
          <a:off x="5740400" y="339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118977</xdr:rowOff>
    </xdr:from>
    <xdr:to>
      <xdr:col>30</xdr:col>
      <xdr:colOff>25400</xdr:colOff>
      <xdr:row>19</xdr:row>
      <xdr:rowOff>118977</xdr:rowOff>
    </xdr:to>
    <xdr:cxnSp macro="">
      <xdr:nvCxnSpPr>
        <xdr:cNvPr id="49" name="直線コネクタ 48"/>
        <xdr:cNvCxnSpPr/>
      </xdr:nvCxnSpPr>
      <xdr:spPr bwMode="auto">
        <a:xfrm>
          <a:off x="5562600" y="34241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26067</xdr:rowOff>
    </xdr:from>
    <xdr:ext cx="762000" cy="259045"/>
    <xdr:sp macro="" textlink="">
      <xdr:nvSpPr>
        <xdr:cNvPr id="50" name="人口1人当たり決算額の推移最大値テキスト130"/>
        <xdr:cNvSpPr txBox="1"/>
      </xdr:nvSpPr>
      <xdr:spPr>
        <a:xfrm>
          <a:off x="5740400" y="178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111140</xdr:rowOff>
    </xdr:from>
    <xdr:to>
      <xdr:col>30</xdr:col>
      <xdr:colOff>25400</xdr:colOff>
      <xdr:row>11</xdr:row>
      <xdr:rowOff>111140</xdr:rowOff>
    </xdr:to>
    <xdr:cxnSp macro="">
      <xdr:nvCxnSpPr>
        <xdr:cNvPr id="51" name="直線コネクタ 50"/>
        <xdr:cNvCxnSpPr/>
      </xdr:nvCxnSpPr>
      <xdr:spPr bwMode="auto">
        <a:xfrm>
          <a:off x="5562600" y="2044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19504</xdr:rowOff>
    </xdr:from>
    <xdr:to>
      <xdr:col>29</xdr:col>
      <xdr:colOff>127000</xdr:colOff>
      <xdr:row>14</xdr:row>
      <xdr:rowOff>91480</xdr:rowOff>
    </xdr:to>
    <xdr:cxnSp macro="">
      <xdr:nvCxnSpPr>
        <xdr:cNvPr id="52" name="直線コネクタ 51"/>
        <xdr:cNvCxnSpPr/>
      </xdr:nvCxnSpPr>
      <xdr:spPr bwMode="auto">
        <a:xfrm flipV="1">
          <a:off x="5003800" y="2295979"/>
          <a:ext cx="647700" cy="243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54297</xdr:rowOff>
    </xdr:from>
    <xdr:ext cx="762000" cy="259045"/>
    <xdr:sp macro="" textlink="">
      <xdr:nvSpPr>
        <xdr:cNvPr id="53" name="人口1人当たり決算額の推移平均値テキスト130"/>
        <xdr:cNvSpPr txBox="1"/>
      </xdr:nvSpPr>
      <xdr:spPr>
        <a:xfrm>
          <a:off x="5740400" y="2673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82220</xdr:rowOff>
    </xdr:from>
    <xdr:to>
      <xdr:col>29</xdr:col>
      <xdr:colOff>177800</xdr:colOff>
      <xdr:row>16</xdr:row>
      <xdr:rowOff>12370</xdr:rowOff>
    </xdr:to>
    <xdr:sp macro="" textlink="">
      <xdr:nvSpPr>
        <xdr:cNvPr id="54" name="フローチャート: 判断 53"/>
        <xdr:cNvSpPr/>
      </xdr:nvSpPr>
      <xdr:spPr bwMode="auto">
        <a:xfrm>
          <a:off x="5600700" y="2701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91480</xdr:rowOff>
    </xdr:from>
    <xdr:to>
      <xdr:col>26</xdr:col>
      <xdr:colOff>50800</xdr:colOff>
      <xdr:row>15</xdr:row>
      <xdr:rowOff>119565</xdr:rowOff>
    </xdr:to>
    <xdr:cxnSp macro="">
      <xdr:nvCxnSpPr>
        <xdr:cNvPr id="55" name="直線コネクタ 54"/>
        <xdr:cNvCxnSpPr/>
      </xdr:nvCxnSpPr>
      <xdr:spPr bwMode="auto">
        <a:xfrm flipV="1">
          <a:off x="4305300" y="2539405"/>
          <a:ext cx="698500" cy="199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104688</xdr:rowOff>
    </xdr:from>
    <xdr:to>
      <xdr:col>26</xdr:col>
      <xdr:colOff>101600</xdr:colOff>
      <xdr:row>16</xdr:row>
      <xdr:rowOff>34838</xdr:rowOff>
    </xdr:to>
    <xdr:sp macro="" textlink="">
      <xdr:nvSpPr>
        <xdr:cNvPr id="56" name="フローチャート: 判断 55"/>
        <xdr:cNvSpPr/>
      </xdr:nvSpPr>
      <xdr:spPr bwMode="auto">
        <a:xfrm>
          <a:off x="4953000" y="27240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19615</xdr:rowOff>
    </xdr:from>
    <xdr:ext cx="736600" cy="259045"/>
    <xdr:sp macro="" textlink="">
      <xdr:nvSpPr>
        <xdr:cNvPr id="57" name="テキスト ボックス 56"/>
        <xdr:cNvSpPr txBox="1"/>
      </xdr:nvSpPr>
      <xdr:spPr>
        <a:xfrm>
          <a:off x="4622800" y="2810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66922</xdr:rowOff>
    </xdr:from>
    <xdr:to>
      <xdr:col>22</xdr:col>
      <xdr:colOff>114300</xdr:colOff>
      <xdr:row>15</xdr:row>
      <xdr:rowOff>119565</xdr:rowOff>
    </xdr:to>
    <xdr:cxnSp macro="">
      <xdr:nvCxnSpPr>
        <xdr:cNvPr id="58" name="直線コネクタ 57"/>
        <xdr:cNvCxnSpPr/>
      </xdr:nvCxnSpPr>
      <xdr:spPr bwMode="auto">
        <a:xfrm>
          <a:off x="3606800" y="2686297"/>
          <a:ext cx="698500" cy="52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156253</xdr:rowOff>
    </xdr:from>
    <xdr:to>
      <xdr:col>22</xdr:col>
      <xdr:colOff>165100</xdr:colOff>
      <xdr:row>16</xdr:row>
      <xdr:rowOff>86403</xdr:rowOff>
    </xdr:to>
    <xdr:sp macro="" textlink="">
      <xdr:nvSpPr>
        <xdr:cNvPr id="59" name="フローチャート: 判断 58"/>
        <xdr:cNvSpPr/>
      </xdr:nvSpPr>
      <xdr:spPr bwMode="auto">
        <a:xfrm>
          <a:off x="4254500" y="2775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71180</xdr:rowOff>
    </xdr:from>
    <xdr:ext cx="762000" cy="259045"/>
    <xdr:sp macro="" textlink="">
      <xdr:nvSpPr>
        <xdr:cNvPr id="60" name="テキスト ボックス 59"/>
        <xdr:cNvSpPr txBox="1"/>
      </xdr:nvSpPr>
      <xdr:spPr>
        <a:xfrm>
          <a:off x="3924300" y="286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66922</xdr:rowOff>
    </xdr:from>
    <xdr:to>
      <xdr:col>18</xdr:col>
      <xdr:colOff>177800</xdr:colOff>
      <xdr:row>15</xdr:row>
      <xdr:rowOff>77307</xdr:rowOff>
    </xdr:to>
    <xdr:cxnSp macro="">
      <xdr:nvCxnSpPr>
        <xdr:cNvPr id="61" name="直線コネクタ 60"/>
        <xdr:cNvCxnSpPr/>
      </xdr:nvCxnSpPr>
      <xdr:spPr bwMode="auto">
        <a:xfrm flipV="1">
          <a:off x="2908300" y="2686297"/>
          <a:ext cx="698500" cy="10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16089</xdr:rowOff>
    </xdr:from>
    <xdr:to>
      <xdr:col>19</xdr:col>
      <xdr:colOff>38100</xdr:colOff>
      <xdr:row>16</xdr:row>
      <xdr:rowOff>117689</xdr:rowOff>
    </xdr:to>
    <xdr:sp macro="" textlink="">
      <xdr:nvSpPr>
        <xdr:cNvPr id="62" name="フローチャート: 判断 61"/>
        <xdr:cNvSpPr/>
      </xdr:nvSpPr>
      <xdr:spPr bwMode="auto">
        <a:xfrm>
          <a:off x="35560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102466</xdr:rowOff>
    </xdr:from>
    <xdr:ext cx="762000" cy="259045"/>
    <xdr:sp macro="" textlink="">
      <xdr:nvSpPr>
        <xdr:cNvPr id="63" name="テキスト ボックス 62"/>
        <xdr:cNvSpPr txBox="1"/>
      </xdr:nvSpPr>
      <xdr:spPr>
        <a:xfrm>
          <a:off x="3225800" y="289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40517</xdr:rowOff>
    </xdr:from>
    <xdr:to>
      <xdr:col>15</xdr:col>
      <xdr:colOff>101600</xdr:colOff>
      <xdr:row>16</xdr:row>
      <xdr:rowOff>142117</xdr:rowOff>
    </xdr:to>
    <xdr:sp macro="" textlink="">
      <xdr:nvSpPr>
        <xdr:cNvPr id="64" name="フローチャート: 判断 63"/>
        <xdr:cNvSpPr/>
      </xdr:nvSpPr>
      <xdr:spPr bwMode="auto">
        <a:xfrm>
          <a:off x="28575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126894</xdr:rowOff>
    </xdr:from>
    <xdr:ext cx="762000" cy="259045"/>
    <xdr:sp macro="" textlink="">
      <xdr:nvSpPr>
        <xdr:cNvPr id="65" name="テキスト ボックス 64"/>
        <xdr:cNvSpPr txBox="1"/>
      </xdr:nvSpPr>
      <xdr:spPr>
        <a:xfrm>
          <a:off x="2527300" y="291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140154</xdr:rowOff>
    </xdr:from>
    <xdr:to>
      <xdr:col>29</xdr:col>
      <xdr:colOff>177800</xdr:colOff>
      <xdr:row>13</xdr:row>
      <xdr:rowOff>70304</xdr:rowOff>
    </xdr:to>
    <xdr:sp macro="" textlink="">
      <xdr:nvSpPr>
        <xdr:cNvPr id="71" name="楕円 70"/>
        <xdr:cNvSpPr/>
      </xdr:nvSpPr>
      <xdr:spPr bwMode="auto">
        <a:xfrm>
          <a:off x="5600700" y="2245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156681</xdr:rowOff>
    </xdr:from>
    <xdr:ext cx="762000" cy="259045"/>
    <xdr:sp macro="" textlink="">
      <xdr:nvSpPr>
        <xdr:cNvPr id="72" name="人口1人当たり決算額の推移該当値テキスト130"/>
        <xdr:cNvSpPr txBox="1"/>
      </xdr:nvSpPr>
      <xdr:spPr>
        <a:xfrm>
          <a:off x="5740400" y="2090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40680</xdr:rowOff>
    </xdr:from>
    <xdr:to>
      <xdr:col>26</xdr:col>
      <xdr:colOff>101600</xdr:colOff>
      <xdr:row>14</xdr:row>
      <xdr:rowOff>142280</xdr:rowOff>
    </xdr:to>
    <xdr:sp macro="" textlink="">
      <xdr:nvSpPr>
        <xdr:cNvPr id="73" name="楕円 72"/>
        <xdr:cNvSpPr/>
      </xdr:nvSpPr>
      <xdr:spPr bwMode="auto">
        <a:xfrm>
          <a:off x="4953000" y="2488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152457</xdr:rowOff>
    </xdr:from>
    <xdr:ext cx="736600" cy="259045"/>
    <xdr:sp macro="" textlink="">
      <xdr:nvSpPr>
        <xdr:cNvPr id="74" name="テキスト ボックス 73"/>
        <xdr:cNvSpPr txBox="1"/>
      </xdr:nvSpPr>
      <xdr:spPr>
        <a:xfrm>
          <a:off x="4622800" y="2257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68765</xdr:rowOff>
    </xdr:from>
    <xdr:to>
      <xdr:col>22</xdr:col>
      <xdr:colOff>165100</xdr:colOff>
      <xdr:row>15</xdr:row>
      <xdr:rowOff>170365</xdr:rowOff>
    </xdr:to>
    <xdr:sp macro="" textlink="">
      <xdr:nvSpPr>
        <xdr:cNvPr id="75" name="楕円 74"/>
        <xdr:cNvSpPr/>
      </xdr:nvSpPr>
      <xdr:spPr bwMode="auto">
        <a:xfrm>
          <a:off x="4254500" y="2688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9092</xdr:rowOff>
    </xdr:from>
    <xdr:ext cx="762000" cy="259045"/>
    <xdr:sp macro="" textlink="">
      <xdr:nvSpPr>
        <xdr:cNvPr id="76" name="テキスト ボックス 75"/>
        <xdr:cNvSpPr txBox="1"/>
      </xdr:nvSpPr>
      <xdr:spPr>
        <a:xfrm>
          <a:off x="3924300" y="2457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16122</xdr:rowOff>
    </xdr:from>
    <xdr:to>
      <xdr:col>19</xdr:col>
      <xdr:colOff>38100</xdr:colOff>
      <xdr:row>15</xdr:row>
      <xdr:rowOff>117722</xdr:rowOff>
    </xdr:to>
    <xdr:sp macro="" textlink="">
      <xdr:nvSpPr>
        <xdr:cNvPr id="77" name="楕円 76"/>
        <xdr:cNvSpPr/>
      </xdr:nvSpPr>
      <xdr:spPr bwMode="auto">
        <a:xfrm>
          <a:off x="3556000" y="2635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127899</xdr:rowOff>
    </xdr:from>
    <xdr:ext cx="762000" cy="259045"/>
    <xdr:sp macro="" textlink="">
      <xdr:nvSpPr>
        <xdr:cNvPr id="78" name="テキスト ボックス 77"/>
        <xdr:cNvSpPr txBox="1"/>
      </xdr:nvSpPr>
      <xdr:spPr>
        <a:xfrm>
          <a:off x="3225800" y="240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26507</xdr:rowOff>
    </xdr:from>
    <xdr:to>
      <xdr:col>15</xdr:col>
      <xdr:colOff>101600</xdr:colOff>
      <xdr:row>15</xdr:row>
      <xdr:rowOff>128107</xdr:rowOff>
    </xdr:to>
    <xdr:sp macro="" textlink="">
      <xdr:nvSpPr>
        <xdr:cNvPr id="79" name="楕円 78"/>
        <xdr:cNvSpPr/>
      </xdr:nvSpPr>
      <xdr:spPr bwMode="auto">
        <a:xfrm>
          <a:off x="2857500" y="2645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138284</xdr:rowOff>
    </xdr:from>
    <xdr:ext cx="762000" cy="259045"/>
    <xdr:sp macro="" textlink="">
      <xdr:nvSpPr>
        <xdr:cNvPr id="80" name="テキスト ボックス 79"/>
        <xdr:cNvSpPr txBox="1"/>
      </xdr:nvSpPr>
      <xdr:spPr>
        <a:xfrm>
          <a:off x="2527300" y="241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98360</xdr:rowOff>
    </xdr:from>
    <xdr:to>
      <xdr:col>29</xdr:col>
      <xdr:colOff>127000</xdr:colOff>
      <xdr:row>37</xdr:row>
      <xdr:rowOff>268275</xdr:rowOff>
    </xdr:to>
    <xdr:cxnSp macro="">
      <xdr:nvCxnSpPr>
        <xdr:cNvPr id="110" name="直線コネクタ 109"/>
        <xdr:cNvCxnSpPr/>
      </xdr:nvCxnSpPr>
      <xdr:spPr bwMode="auto">
        <a:xfrm flipV="1">
          <a:off x="5651500" y="6022910"/>
          <a:ext cx="0" cy="13700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240352</xdr:rowOff>
    </xdr:from>
    <xdr:ext cx="762000" cy="259045"/>
    <xdr:sp macro="" textlink="">
      <xdr:nvSpPr>
        <xdr:cNvPr id="111" name="人口1人当たり決算額の推移最小値テキスト445"/>
        <xdr:cNvSpPr txBox="1"/>
      </xdr:nvSpPr>
      <xdr:spPr>
        <a:xfrm>
          <a:off x="5740400" y="736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268275</xdr:rowOff>
    </xdr:from>
    <xdr:to>
      <xdr:col>30</xdr:col>
      <xdr:colOff>25400</xdr:colOff>
      <xdr:row>37</xdr:row>
      <xdr:rowOff>268275</xdr:rowOff>
    </xdr:to>
    <xdr:cxnSp macro="">
      <xdr:nvCxnSpPr>
        <xdr:cNvPr id="112" name="直線コネクタ 111"/>
        <xdr:cNvCxnSpPr/>
      </xdr:nvCxnSpPr>
      <xdr:spPr bwMode="auto">
        <a:xfrm>
          <a:off x="5562600" y="73929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13287</xdr:rowOff>
    </xdr:from>
    <xdr:ext cx="762000" cy="259045"/>
    <xdr:sp macro="" textlink="">
      <xdr:nvSpPr>
        <xdr:cNvPr id="113" name="人口1人当たり決算額の推移最大値テキスト445"/>
        <xdr:cNvSpPr txBox="1"/>
      </xdr:nvSpPr>
      <xdr:spPr>
        <a:xfrm>
          <a:off x="5740400" y="576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98360</xdr:rowOff>
    </xdr:from>
    <xdr:to>
      <xdr:col>30</xdr:col>
      <xdr:colOff>25400</xdr:colOff>
      <xdr:row>33</xdr:row>
      <xdr:rowOff>98360</xdr:rowOff>
    </xdr:to>
    <xdr:cxnSp macro="">
      <xdr:nvCxnSpPr>
        <xdr:cNvPr id="114" name="直線コネクタ 113"/>
        <xdr:cNvCxnSpPr/>
      </xdr:nvCxnSpPr>
      <xdr:spPr bwMode="auto">
        <a:xfrm>
          <a:off x="5562600" y="6022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103225</xdr:rowOff>
    </xdr:from>
    <xdr:to>
      <xdr:col>29</xdr:col>
      <xdr:colOff>127000</xdr:colOff>
      <xdr:row>35</xdr:row>
      <xdr:rowOff>173699</xdr:rowOff>
    </xdr:to>
    <xdr:cxnSp macro="">
      <xdr:nvCxnSpPr>
        <xdr:cNvPr id="115" name="直線コネクタ 114"/>
        <xdr:cNvCxnSpPr/>
      </xdr:nvCxnSpPr>
      <xdr:spPr bwMode="auto">
        <a:xfrm>
          <a:off x="5003800" y="6713575"/>
          <a:ext cx="647700" cy="70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310419</xdr:rowOff>
    </xdr:from>
    <xdr:ext cx="762000" cy="259045"/>
    <xdr:sp macro="" textlink="">
      <xdr:nvSpPr>
        <xdr:cNvPr id="116" name="人口1人当たり決算額の推移平均値テキスト445"/>
        <xdr:cNvSpPr txBox="1"/>
      </xdr:nvSpPr>
      <xdr:spPr>
        <a:xfrm>
          <a:off x="5740400" y="6577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122442</xdr:rowOff>
    </xdr:from>
    <xdr:to>
      <xdr:col>29</xdr:col>
      <xdr:colOff>177800</xdr:colOff>
      <xdr:row>35</xdr:row>
      <xdr:rowOff>224042</xdr:rowOff>
    </xdr:to>
    <xdr:sp macro="" textlink="">
      <xdr:nvSpPr>
        <xdr:cNvPr id="117" name="フローチャート: 判断 116"/>
        <xdr:cNvSpPr/>
      </xdr:nvSpPr>
      <xdr:spPr bwMode="auto">
        <a:xfrm>
          <a:off x="5600700" y="6732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103225</xdr:rowOff>
    </xdr:from>
    <xdr:to>
      <xdr:col>26</xdr:col>
      <xdr:colOff>50800</xdr:colOff>
      <xdr:row>35</xdr:row>
      <xdr:rowOff>192184</xdr:rowOff>
    </xdr:to>
    <xdr:cxnSp macro="">
      <xdr:nvCxnSpPr>
        <xdr:cNvPr id="118" name="直線コネクタ 117"/>
        <xdr:cNvCxnSpPr/>
      </xdr:nvCxnSpPr>
      <xdr:spPr bwMode="auto">
        <a:xfrm flipV="1">
          <a:off x="4305300" y="6713575"/>
          <a:ext cx="698500" cy="88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99256</xdr:rowOff>
    </xdr:from>
    <xdr:to>
      <xdr:col>26</xdr:col>
      <xdr:colOff>101600</xdr:colOff>
      <xdr:row>35</xdr:row>
      <xdr:rowOff>200856</xdr:rowOff>
    </xdr:to>
    <xdr:sp macro="" textlink="">
      <xdr:nvSpPr>
        <xdr:cNvPr id="119" name="フローチャート: 判断 118"/>
        <xdr:cNvSpPr/>
      </xdr:nvSpPr>
      <xdr:spPr bwMode="auto">
        <a:xfrm>
          <a:off x="4953000" y="67096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185633</xdr:rowOff>
    </xdr:from>
    <xdr:ext cx="736600" cy="259045"/>
    <xdr:sp macro="" textlink="">
      <xdr:nvSpPr>
        <xdr:cNvPr id="120" name="テキスト ボックス 119"/>
        <xdr:cNvSpPr txBox="1"/>
      </xdr:nvSpPr>
      <xdr:spPr>
        <a:xfrm>
          <a:off x="4622800" y="6795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64005</xdr:rowOff>
    </xdr:from>
    <xdr:to>
      <xdr:col>22</xdr:col>
      <xdr:colOff>114300</xdr:colOff>
      <xdr:row>35</xdr:row>
      <xdr:rowOff>192184</xdr:rowOff>
    </xdr:to>
    <xdr:cxnSp macro="">
      <xdr:nvCxnSpPr>
        <xdr:cNvPr id="121" name="直線コネクタ 120"/>
        <xdr:cNvCxnSpPr/>
      </xdr:nvCxnSpPr>
      <xdr:spPr bwMode="auto">
        <a:xfrm>
          <a:off x="3606800" y="6674355"/>
          <a:ext cx="698500" cy="128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101085</xdr:rowOff>
    </xdr:from>
    <xdr:to>
      <xdr:col>22</xdr:col>
      <xdr:colOff>165100</xdr:colOff>
      <xdr:row>35</xdr:row>
      <xdr:rowOff>202685</xdr:rowOff>
    </xdr:to>
    <xdr:sp macro="" textlink="">
      <xdr:nvSpPr>
        <xdr:cNvPr id="122" name="フローチャート: 判断 121"/>
        <xdr:cNvSpPr/>
      </xdr:nvSpPr>
      <xdr:spPr bwMode="auto">
        <a:xfrm>
          <a:off x="4254500" y="6711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212862</xdr:rowOff>
    </xdr:from>
    <xdr:ext cx="762000" cy="259045"/>
    <xdr:sp macro="" textlink="">
      <xdr:nvSpPr>
        <xdr:cNvPr id="123" name="テキスト ボックス 122"/>
        <xdr:cNvSpPr txBox="1"/>
      </xdr:nvSpPr>
      <xdr:spPr>
        <a:xfrm>
          <a:off x="3924300" y="648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17174</xdr:rowOff>
    </xdr:from>
    <xdr:to>
      <xdr:col>18</xdr:col>
      <xdr:colOff>177800</xdr:colOff>
      <xdr:row>35</xdr:row>
      <xdr:rowOff>64005</xdr:rowOff>
    </xdr:to>
    <xdr:cxnSp macro="">
      <xdr:nvCxnSpPr>
        <xdr:cNvPr id="124" name="直線コネクタ 123"/>
        <xdr:cNvCxnSpPr/>
      </xdr:nvCxnSpPr>
      <xdr:spPr bwMode="auto">
        <a:xfrm>
          <a:off x="2908300" y="6627524"/>
          <a:ext cx="698500" cy="46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81948</xdr:rowOff>
    </xdr:from>
    <xdr:to>
      <xdr:col>19</xdr:col>
      <xdr:colOff>38100</xdr:colOff>
      <xdr:row>35</xdr:row>
      <xdr:rowOff>183548</xdr:rowOff>
    </xdr:to>
    <xdr:sp macro="" textlink="">
      <xdr:nvSpPr>
        <xdr:cNvPr id="125" name="フローチャート: 判断 124"/>
        <xdr:cNvSpPr/>
      </xdr:nvSpPr>
      <xdr:spPr bwMode="auto">
        <a:xfrm>
          <a:off x="3556000" y="6692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168325</xdr:rowOff>
    </xdr:from>
    <xdr:ext cx="762000" cy="259045"/>
    <xdr:sp macro="" textlink="">
      <xdr:nvSpPr>
        <xdr:cNvPr id="126" name="テキスト ボックス 125"/>
        <xdr:cNvSpPr txBox="1"/>
      </xdr:nvSpPr>
      <xdr:spPr>
        <a:xfrm>
          <a:off x="3225800" y="677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56932</xdr:rowOff>
    </xdr:from>
    <xdr:to>
      <xdr:col>15</xdr:col>
      <xdr:colOff>101600</xdr:colOff>
      <xdr:row>35</xdr:row>
      <xdr:rowOff>158532</xdr:rowOff>
    </xdr:to>
    <xdr:sp macro="" textlink="">
      <xdr:nvSpPr>
        <xdr:cNvPr id="127" name="フローチャート: 判断 126"/>
        <xdr:cNvSpPr/>
      </xdr:nvSpPr>
      <xdr:spPr bwMode="auto">
        <a:xfrm>
          <a:off x="2857500" y="6667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143309</xdr:rowOff>
    </xdr:from>
    <xdr:ext cx="762000" cy="259045"/>
    <xdr:sp macro="" textlink="">
      <xdr:nvSpPr>
        <xdr:cNvPr id="128" name="テキスト ボックス 127"/>
        <xdr:cNvSpPr txBox="1"/>
      </xdr:nvSpPr>
      <xdr:spPr>
        <a:xfrm>
          <a:off x="2527300" y="6753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122899</xdr:rowOff>
    </xdr:from>
    <xdr:to>
      <xdr:col>29</xdr:col>
      <xdr:colOff>177800</xdr:colOff>
      <xdr:row>35</xdr:row>
      <xdr:rowOff>224499</xdr:rowOff>
    </xdr:to>
    <xdr:sp macro="" textlink="">
      <xdr:nvSpPr>
        <xdr:cNvPr id="134" name="楕円 133"/>
        <xdr:cNvSpPr/>
      </xdr:nvSpPr>
      <xdr:spPr bwMode="auto">
        <a:xfrm>
          <a:off x="5600700" y="6733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94976</xdr:rowOff>
    </xdr:from>
    <xdr:ext cx="762000" cy="259045"/>
    <xdr:sp macro="" textlink="">
      <xdr:nvSpPr>
        <xdr:cNvPr id="135" name="人口1人当たり決算額の推移該当値テキスト445"/>
        <xdr:cNvSpPr txBox="1"/>
      </xdr:nvSpPr>
      <xdr:spPr>
        <a:xfrm>
          <a:off x="5740400" y="670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52425</xdr:rowOff>
    </xdr:from>
    <xdr:to>
      <xdr:col>26</xdr:col>
      <xdr:colOff>101600</xdr:colOff>
      <xdr:row>35</xdr:row>
      <xdr:rowOff>154025</xdr:rowOff>
    </xdr:to>
    <xdr:sp macro="" textlink="">
      <xdr:nvSpPr>
        <xdr:cNvPr id="136" name="楕円 135"/>
        <xdr:cNvSpPr/>
      </xdr:nvSpPr>
      <xdr:spPr bwMode="auto">
        <a:xfrm>
          <a:off x="4953000" y="6662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164202</xdr:rowOff>
    </xdr:from>
    <xdr:ext cx="736600" cy="259045"/>
    <xdr:sp macro="" textlink="">
      <xdr:nvSpPr>
        <xdr:cNvPr id="137" name="テキスト ボックス 136"/>
        <xdr:cNvSpPr txBox="1"/>
      </xdr:nvSpPr>
      <xdr:spPr>
        <a:xfrm>
          <a:off x="4622800" y="6431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141384</xdr:rowOff>
    </xdr:from>
    <xdr:to>
      <xdr:col>22</xdr:col>
      <xdr:colOff>165100</xdr:colOff>
      <xdr:row>35</xdr:row>
      <xdr:rowOff>242984</xdr:rowOff>
    </xdr:to>
    <xdr:sp macro="" textlink="">
      <xdr:nvSpPr>
        <xdr:cNvPr id="138" name="楕円 137"/>
        <xdr:cNvSpPr/>
      </xdr:nvSpPr>
      <xdr:spPr bwMode="auto">
        <a:xfrm>
          <a:off x="4254500" y="6751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227761</xdr:rowOff>
    </xdr:from>
    <xdr:ext cx="762000" cy="259045"/>
    <xdr:sp macro="" textlink="">
      <xdr:nvSpPr>
        <xdr:cNvPr id="139" name="テキスト ボックス 138"/>
        <xdr:cNvSpPr txBox="1"/>
      </xdr:nvSpPr>
      <xdr:spPr>
        <a:xfrm>
          <a:off x="3924300" y="683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13205</xdr:rowOff>
    </xdr:from>
    <xdr:to>
      <xdr:col>19</xdr:col>
      <xdr:colOff>38100</xdr:colOff>
      <xdr:row>35</xdr:row>
      <xdr:rowOff>114805</xdr:rowOff>
    </xdr:to>
    <xdr:sp macro="" textlink="">
      <xdr:nvSpPr>
        <xdr:cNvPr id="140" name="楕円 139"/>
        <xdr:cNvSpPr/>
      </xdr:nvSpPr>
      <xdr:spPr bwMode="auto">
        <a:xfrm>
          <a:off x="3556000" y="6623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124981</xdr:rowOff>
    </xdr:from>
    <xdr:ext cx="762000" cy="259045"/>
    <xdr:sp macro="" textlink="">
      <xdr:nvSpPr>
        <xdr:cNvPr id="141" name="テキスト ボックス 140"/>
        <xdr:cNvSpPr txBox="1"/>
      </xdr:nvSpPr>
      <xdr:spPr>
        <a:xfrm>
          <a:off x="3225800" y="6392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309274</xdr:rowOff>
    </xdr:from>
    <xdr:to>
      <xdr:col>15</xdr:col>
      <xdr:colOff>101600</xdr:colOff>
      <xdr:row>35</xdr:row>
      <xdr:rowOff>67974</xdr:rowOff>
    </xdr:to>
    <xdr:sp macro="" textlink="">
      <xdr:nvSpPr>
        <xdr:cNvPr id="142" name="楕円 141"/>
        <xdr:cNvSpPr/>
      </xdr:nvSpPr>
      <xdr:spPr bwMode="auto">
        <a:xfrm>
          <a:off x="2857500" y="6576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78151</xdr:rowOff>
    </xdr:from>
    <xdr:ext cx="762000" cy="259045"/>
    <xdr:sp macro="" textlink="">
      <xdr:nvSpPr>
        <xdr:cNvPr id="143" name="テキスト ボックス 142"/>
        <xdr:cNvSpPr txBox="1"/>
      </xdr:nvSpPr>
      <xdr:spPr>
        <a:xfrm>
          <a:off x="2527300" y="63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128,297
127,482
796.81
86,467,969
83,709,012
2,294,326
36,417,556
75,685,249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149530</xdr:rowOff>
    </xdr:from>
    <xdr:to>
      <xdr:col>24</xdr:col>
      <xdr:colOff>62865</xdr:colOff>
      <xdr:row>37</xdr:row>
      <xdr:rowOff>101135</xdr:rowOff>
    </xdr:to>
    <xdr:cxnSp macro="">
      <xdr:nvCxnSpPr>
        <xdr:cNvPr id="54" name="直線コネクタ 53"/>
        <xdr:cNvCxnSpPr/>
      </xdr:nvCxnSpPr>
      <xdr:spPr>
        <a:xfrm flipV="1">
          <a:off x="4633595" y="5293030"/>
          <a:ext cx="1270" cy="1151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104962</xdr:rowOff>
    </xdr:from>
    <xdr:ext cx="534377" cy="259045"/>
    <xdr:sp macro="" textlink="">
      <xdr:nvSpPr>
        <xdr:cNvPr id="55" name="人件費最小値テキスト"/>
        <xdr:cNvSpPr txBox="1"/>
      </xdr:nvSpPr>
      <xdr:spPr>
        <a:xfrm>
          <a:off x="4686300" y="644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101135</xdr:rowOff>
    </xdr:from>
    <xdr:to>
      <xdr:col>24</xdr:col>
      <xdr:colOff>152400</xdr:colOff>
      <xdr:row>37</xdr:row>
      <xdr:rowOff>101135</xdr:rowOff>
    </xdr:to>
    <xdr:cxnSp macro="">
      <xdr:nvCxnSpPr>
        <xdr:cNvPr id="56" name="直線コネクタ 55"/>
        <xdr:cNvCxnSpPr/>
      </xdr:nvCxnSpPr>
      <xdr:spPr>
        <a:xfrm>
          <a:off x="4546600" y="644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96207</xdr:rowOff>
    </xdr:from>
    <xdr:ext cx="534377" cy="259045"/>
    <xdr:sp macro="" textlink="">
      <xdr:nvSpPr>
        <xdr:cNvPr id="57" name="人件費最大値テキスト"/>
        <xdr:cNvSpPr txBox="1"/>
      </xdr:nvSpPr>
      <xdr:spPr>
        <a:xfrm>
          <a:off x="4686300" y="50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149530</xdr:rowOff>
    </xdr:from>
    <xdr:to>
      <xdr:col>24</xdr:col>
      <xdr:colOff>152400</xdr:colOff>
      <xdr:row>30</xdr:row>
      <xdr:rowOff>149530</xdr:rowOff>
    </xdr:to>
    <xdr:cxnSp macro="">
      <xdr:nvCxnSpPr>
        <xdr:cNvPr id="58" name="直線コネクタ 57"/>
        <xdr:cNvCxnSpPr/>
      </xdr:nvCxnSpPr>
      <xdr:spPr>
        <a:xfrm>
          <a:off x="4546600" y="52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117777</xdr:rowOff>
    </xdr:from>
    <xdr:to>
      <xdr:col>24</xdr:col>
      <xdr:colOff>63500</xdr:colOff>
      <xdr:row>36</xdr:row>
      <xdr:rowOff>100564</xdr:rowOff>
    </xdr:to>
    <xdr:cxnSp macro="">
      <xdr:nvCxnSpPr>
        <xdr:cNvPr id="59" name="直線コネクタ 58"/>
        <xdr:cNvCxnSpPr/>
      </xdr:nvCxnSpPr>
      <xdr:spPr>
        <a:xfrm flipV="1">
          <a:off x="3797300" y="5947077"/>
          <a:ext cx="838200" cy="32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86346</xdr:rowOff>
    </xdr:from>
    <xdr:ext cx="534377" cy="259045"/>
    <xdr:sp macro="" textlink="">
      <xdr:nvSpPr>
        <xdr:cNvPr id="60" name="人件費平均値テキスト"/>
        <xdr:cNvSpPr txBox="1"/>
      </xdr:nvSpPr>
      <xdr:spPr>
        <a:xfrm>
          <a:off x="4686300" y="5915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107919</xdr:rowOff>
    </xdr:from>
    <xdr:to>
      <xdr:col>24</xdr:col>
      <xdr:colOff>114300</xdr:colOff>
      <xdr:row>35</xdr:row>
      <xdr:rowOff>38069</xdr:rowOff>
    </xdr:to>
    <xdr:sp macro="" textlink="">
      <xdr:nvSpPr>
        <xdr:cNvPr id="61" name="フローチャート: 判断 60"/>
        <xdr:cNvSpPr/>
      </xdr:nvSpPr>
      <xdr:spPr>
        <a:xfrm>
          <a:off x="4584700" y="593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99032</xdr:rowOff>
    </xdr:from>
    <xdr:to>
      <xdr:col>19</xdr:col>
      <xdr:colOff>177800</xdr:colOff>
      <xdr:row>36</xdr:row>
      <xdr:rowOff>100564</xdr:rowOff>
    </xdr:to>
    <xdr:cxnSp macro="">
      <xdr:nvCxnSpPr>
        <xdr:cNvPr id="62" name="直線コネクタ 61"/>
        <xdr:cNvCxnSpPr/>
      </xdr:nvCxnSpPr>
      <xdr:spPr>
        <a:xfrm>
          <a:off x="2908300" y="6271232"/>
          <a:ext cx="8890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58268</xdr:rowOff>
    </xdr:from>
    <xdr:to>
      <xdr:col>20</xdr:col>
      <xdr:colOff>38100</xdr:colOff>
      <xdr:row>35</xdr:row>
      <xdr:rowOff>159868</xdr:rowOff>
    </xdr:to>
    <xdr:sp macro="" textlink="">
      <xdr:nvSpPr>
        <xdr:cNvPr id="63" name="フローチャート: 判断 62"/>
        <xdr:cNvSpPr/>
      </xdr:nvSpPr>
      <xdr:spPr>
        <a:xfrm>
          <a:off x="3746500" y="605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4945</xdr:rowOff>
    </xdr:from>
    <xdr:ext cx="534377" cy="259045"/>
    <xdr:sp macro="" textlink="">
      <xdr:nvSpPr>
        <xdr:cNvPr id="64" name="テキスト ボックス 63"/>
        <xdr:cNvSpPr txBox="1"/>
      </xdr:nvSpPr>
      <xdr:spPr>
        <a:xfrm>
          <a:off x="3530111" y="5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59187</xdr:rowOff>
    </xdr:from>
    <xdr:to>
      <xdr:col>15</xdr:col>
      <xdr:colOff>50800</xdr:colOff>
      <xdr:row>36</xdr:row>
      <xdr:rowOff>99032</xdr:rowOff>
    </xdr:to>
    <xdr:cxnSp macro="">
      <xdr:nvCxnSpPr>
        <xdr:cNvPr id="65" name="直線コネクタ 64"/>
        <xdr:cNvCxnSpPr/>
      </xdr:nvCxnSpPr>
      <xdr:spPr>
        <a:xfrm>
          <a:off x="2019300" y="6231387"/>
          <a:ext cx="889000" cy="3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69721</xdr:rowOff>
    </xdr:from>
    <xdr:to>
      <xdr:col>15</xdr:col>
      <xdr:colOff>101600</xdr:colOff>
      <xdr:row>35</xdr:row>
      <xdr:rowOff>171321</xdr:rowOff>
    </xdr:to>
    <xdr:sp macro="" textlink="">
      <xdr:nvSpPr>
        <xdr:cNvPr id="66" name="フローチャート: 判断 65"/>
        <xdr:cNvSpPr/>
      </xdr:nvSpPr>
      <xdr:spPr>
        <a:xfrm>
          <a:off x="2857500" y="607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16398</xdr:rowOff>
    </xdr:from>
    <xdr:ext cx="534377" cy="259045"/>
    <xdr:sp macro="" textlink="">
      <xdr:nvSpPr>
        <xdr:cNvPr id="67" name="テキスト ボックス 66"/>
        <xdr:cNvSpPr txBox="1"/>
      </xdr:nvSpPr>
      <xdr:spPr>
        <a:xfrm>
          <a:off x="2641111" y="584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59187</xdr:rowOff>
    </xdr:from>
    <xdr:to>
      <xdr:col>10</xdr:col>
      <xdr:colOff>114300</xdr:colOff>
      <xdr:row>36</xdr:row>
      <xdr:rowOff>111445</xdr:rowOff>
    </xdr:to>
    <xdr:cxnSp macro="">
      <xdr:nvCxnSpPr>
        <xdr:cNvPr id="68" name="直線コネクタ 67"/>
        <xdr:cNvCxnSpPr/>
      </xdr:nvCxnSpPr>
      <xdr:spPr>
        <a:xfrm flipV="1">
          <a:off x="1130300" y="6231387"/>
          <a:ext cx="889000" cy="5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100581</xdr:rowOff>
    </xdr:from>
    <xdr:to>
      <xdr:col>10</xdr:col>
      <xdr:colOff>165100</xdr:colOff>
      <xdr:row>36</xdr:row>
      <xdr:rowOff>30731</xdr:rowOff>
    </xdr:to>
    <xdr:sp macro="" textlink="">
      <xdr:nvSpPr>
        <xdr:cNvPr id="69" name="フローチャート: 判断 68"/>
        <xdr:cNvSpPr/>
      </xdr:nvSpPr>
      <xdr:spPr>
        <a:xfrm>
          <a:off x="1968500" y="610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47258</xdr:rowOff>
    </xdr:from>
    <xdr:ext cx="534377" cy="259045"/>
    <xdr:sp macro="" textlink="">
      <xdr:nvSpPr>
        <xdr:cNvPr id="70" name="テキスト ボックス 69"/>
        <xdr:cNvSpPr txBox="1"/>
      </xdr:nvSpPr>
      <xdr:spPr>
        <a:xfrm>
          <a:off x="1752111" y="587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98844</xdr:rowOff>
    </xdr:from>
    <xdr:to>
      <xdr:col>6</xdr:col>
      <xdr:colOff>38100</xdr:colOff>
      <xdr:row>36</xdr:row>
      <xdr:rowOff>28994</xdr:rowOff>
    </xdr:to>
    <xdr:sp macro="" textlink="">
      <xdr:nvSpPr>
        <xdr:cNvPr id="71" name="フローチャート: 判断 70"/>
        <xdr:cNvSpPr/>
      </xdr:nvSpPr>
      <xdr:spPr>
        <a:xfrm>
          <a:off x="1079500" y="609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45521</xdr:rowOff>
    </xdr:from>
    <xdr:ext cx="534377" cy="259045"/>
    <xdr:sp macro="" textlink="">
      <xdr:nvSpPr>
        <xdr:cNvPr id="72" name="テキスト ボックス 71"/>
        <xdr:cNvSpPr txBox="1"/>
      </xdr:nvSpPr>
      <xdr:spPr>
        <a:xfrm>
          <a:off x="863111" y="587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66977</xdr:rowOff>
    </xdr:from>
    <xdr:to>
      <xdr:col>24</xdr:col>
      <xdr:colOff>114300</xdr:colOff>
      <xdr:row>34</xdr:row>
      <xdr:rowOff>168577</xdr:rowOff>
    </xdr:to>
    <xdr:sp macro="" textlink="">
      <xdr:nvSpPr>
        <xdr:cNvPr id="78" name="楕円 77"/>
        <xdr:cNvSpPr/>
      </xdr:nvSpPr>
      <xdr:spPr>
        <a:xfrm>
          <a:off x="4584700" y="589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89854</xdr:rowOff>
    </xdr:from>
    <xdr:ext cx="534377" cy="259045"/>
    <xdr:sp macro="" textlink="">
      <xdr:nvSpPr>
        <xdr:cNvPr id="79" name="人件費該当値テキスト"/>
        <xdr:cNvSpPr txBox="1"/>
      </xdr:nvSpPr>
      <xdr:spPr>
        <a:xfrm>
          <a:off x="4686300" y="574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49764</xdr:rowOff>
    </xdr:from>
    <xdr:to>
      <xdr:col>20</xdr:col>
      <xdr:colOff>38100</xdr:colOff>
      <xdr:row>36</xdr:row>
      <xdr:rowOff>151364</xdr:rowOff>
    </xdr:to>
    <xdr:sp macro="" textlink="">
      <xdr:nvSpPr>
        <xdr:cNvPr id="80" name="楕円 79"/>
        <xdr:cNvSpPr/>
      </xdr:nvSpPr>
      <xdr:spPr>
        <a:xfrm>
          <a:off x="3746500" y="622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142491</xdr:rowOff>
    </xdr:from>
    <xdr:ext cx="534377" cy="259045"/>
    <xdr:sp macro="" textlink="">
      <xdr:nvSpPr>
        <xdr:cNvPr id="81" name="テキスト ボックス 80"/>
        <xdr:cNvSpPr txBox="1"/>
      </xdr:nvSpPr>
      <xdr:spPr>
        <a:xfrm>
          <a:off x="3530111" y="631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48232</xdr:rowOff>
    </xdr:from>
    <xdr:to>
      <xdr:col>15</xdr:col>
      <xdr:colOff>101600</xdr:colOff>
      <xdr:row>36</xdr:row>
      <xdr:rowOff>149832</xdr:rowOff>
    </xdr:to>
    <xdr:sp macro="" textlink="">
      <xdr:nvSpPr>
        <xdr:cNvPr id="82" name="楕円 81"/>
        <xdr:cNvSpPr/>
      </xdr:nvSpPr>
      <xdr:spPr>
        <a:xfrm>
          <a:off x="2857500" y="622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140959</xdr:rowOff>
    </xdr:from>
    <xdr:ext cx="534377" cy="259045"/>
    <xdr:sp macro="" textlink="">
      <xdr:nvSpPr>
        <xdr:cNvPr id="83" name="テキスト ボックス 82"/>
        <xdr:cNvSpPr txBox="1"/>
      </xdr:nvSpPr>
      <xdr:spPr>
        <a:xfrm>
          <a:off x="2641111" y="631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8387</xdr:rowOff>
    </xdr:from>
    <xdr:to>
      <xdr:col>10</xdr:col>
      <xdr:colOff>165100</xdr:colOff>
      <xdr:row>36</xdr:row>
      <xdr:rowOff>109987</xdr:rowOff>
    </xdr:to>
    <xdr:sp macro="" textlink="">
      <xdr:nvSpPr>
        <xdr:cNvPr id="84" name="楕円 83"/>
        <xdr:cNvSpPr/>
      </xdr:nvSpPr>
      <xdr:spPr>
        <a:xfrm>
          <a:off x="1968500" y="618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101114</xdr:rowOff>
    </xdr:from>
    <xdr:ext cx="534377" cy="259045"/>
    <xdr:sp macro="" textlink="">
      <xdr:nvSpPr>
        <xdr:cNvPr id="85" name="テキスト ボックス 84"/>
        <xdr:cNvSpPr txBox="1"/>
      </xdr:nvSpPr>
      <xdr:spPr>
        <a:xfrm>
          <a:off x="1752111" y="627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60645</xdr:rowOff>
    </xdr:from>
    <xdr:to>
      <xdr:col>6</xdr:col>
      <xdr:colOff>38100</xdr:colOff>
      <xdr:row>36</xdr:row>
      <xdr:rowOff>162245</xdr:rowOff>
    </xdr:to>
    <xdr:sp macro="" textlink="">
      <xdr:nvSpPr>
        <xdr:cNvPr id="86" name="楕円 85"/>
        <xdr:cNvSpPr/>
      </xdr:nvSpPr>
      <xdr:spPr>
        <a:xfrm>
          <a:off x="1079500" y="623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153372</xdr:rowOff>
    </xdr:from>
    <xdr:ext cx="534377" cy="259045"/>
    <xdr:sp macro="" textlink="">
      <xdr:nvSpPr>
        <xdr:cNvPr id="87" name="テキスト ボックス 86"/>
        <xdr:cNvSpPr txBox="1"/>
      </xdr:nvSpPr>
      <xdr:spPr>
        <a:xfrm>
          <a:off x="863111" y="632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138688</xdr:rowOff>
    </xdr:from>
    <xdr:to>
      <xdr:col>24</xdr:col>
      <xdr:colOff>62865</xdr:colOff>
      <xdr:row>59</xdr:row>
      <xdr:rowOff>136728</xdr:rowOff>
    </xdr:to>
    <xdr:cxnSp macro="">
      <xdr:nvCxnSpPr>
        <xdr:cNvPr id="114" name="直線コネクタ 113"/>
        <xdr:cNvCxnSpPr/>
      </xdr:nvCxnSpPr>
      <xdr:spPr>
        <a:xfrm flipV="1">
          <a:off x="4633595" y="8711188"/>
          <a:ext cx="1270" cy="154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140555</xdr:rowOff>
    </xdr:from>
    <xdr:ext cx="534377" cy="259045"/>
    <xdr:sp macro="" textlink="">
      <xdr:nvSpPr>
        <xdr:cNvPr id="115" name="物件費最小値テキスト"/>
        <xdr:cNvSpPr txBox="1"/>
      </xdr:nvSpPr>
      <xdr:spPr>
        <a:xfrm>
          <a:off x="4686300" y="1025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136728</xdr:rowOff>
    </xdr:from>
    <xdr:to>
      <xdr:col>24</xdr:col>
      <xdr:colOff>152400</xdr:colOff>
      <xdr:row>59</xdr:row>
      <xdr:rowOff>136728</xdr:rowOff>
    </xdr:to>
    <xdr:cxnSp macro="">
      <xdr:nvCxnSpPr>
        <xdr:cNvPr id="116" name="直線コネクタ 115"/>
        <xdr:cNvCxnSpPr/>
      </xdr:nvCxnSpPr>
      <xdr:spPr>
        <a:xfrm>
          <a:off x="4546600" y="10252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85365</xdr:rowOff>
    </xdr:from>
    <xdr:ext cx="534377" cy="259045"/>
    <xdr:sp macro="" textlink="">
      <xdr:nvSpPr>
        <xdr:cNvPr id="117" name="物件費最大値テキスト"/>
        <xdr:cNvSpPr txBox="1"/>
      </xdr:nvSpPr>
      <xdr:spPr>
        <a:xfrm>
          <a:off x="4686300" y="848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138688</xdr:rowOff>
    </xdr:from>
    <xdr:to>
      <xdr:col>24</xdr:col>
      <xdr:colOff>152400</xdr:colOff>
      <xdr:row>50</xdr:row>
      <xdr:rowOff>138688</xdr:rowOff>
    </xdr:to>
    <xdr:cxnSp macro="">
      <xdr:nvCxnSpPr>
        <xdr:cNvPr id="118" name="直線コネクタ 117"/>
        <xdr:cNvCxnSpPr/>
      </xdr:nvCxnSpPr>
      <xdr:spPr>
        <a:xfrm>
          <a:off x="4546600" y="87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58089</xdr:rowOff>
    </xdr:from>
    <xdr:to>
      <xdr:col>24</xdr:col>
      <xdr:colOff>63500</xdr:colOff>
      <xdr:row>55</xdr:row>
      <xdr:rowOff>2279</xdr:rowOff>
    </xdr:to>
    <xdr:cxnSp macro="">
      <xdr:nvCxnSpPr>
        <xdr:cNvPr id="119" name="直線コネクタ 118"/>
        <xdr:cNvCxnSpPr/>
      </xdr:nvCxnSpPr>
      <xdr:spPr>
        <a:xfrm flipV="1">
          <a:off x="3797300" y="9316389"/>
          <a:ext cx="838200" cy="11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131172</xdr:rowOff>
    </xdr:from>
    <xdr:ext cx="534377" cy="259045"/>
    <xdr:sp macro="" textlink="">
      <xdr:nvSpPr>
        <xdr:cNvPr id="120" name="物件費平均値テキスト"/>
        <xdr:cNvSpPr txBox="1"/>
      </xdr:nvSpPr>
      <xdr:spPr>
        <a:xfrm>
          <a:off x="4686300" y="9560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152745</xdr:rowOff>
    </xdr:from>
    <xdr:to>
      <xdr:col>24</xdr:col>
      <xdr:colOff>114300</xdr:colOff>
      <xdr:row>56</xdr:row>
      <xdr:rowOff>82895</xdr:rowOff>
    </xdr:to>
    <xdr:sp macro="" textlink="">
      <xdr:nvSpPr>
        <xdr:cNvPr id="121" name="フローチャート: 判断 120"/>
        <xdr:cNvSpPr/>
      </xdr:nvSpPr>
      <xdr:spPr>
        <a:xfrm>
          <a:off x="4584700" y="958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2279</xdr:rowOff>
    </xdr:from>
    <xdr:to>
      <xdr:col>19</xdr:col>
      <xdr:colOff>177800</xdr:colOff>
      <xdr:row>58</xdr:row>
      <xdr:rowOff>45059</xdr:rowOff>
    </xdr:to>
    <xdr:cxnSp macro="">
      <xdr:nvCxnSpPr>
        <xdr:cNvPr id="122" name="直線コネクタ 121"/>
        <xdr:cNvCxnSpPr/>
      </xdr:nvCxnSpPr>
      <xdr:spPr>
        <a:xfrm flipV="1">
          <a:off x="2908300" y="9432029"/>
          <a:ext cx="889000" cy="55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149348</xdr:rowOff>
    </xdr:from>
    <xdr:to>
      <xdr:col>20</xdr:col>
      <xdr:colOff>38100</xdr:colOff>
      <xdr:row>57</xdr:row>
      <xdr:rowOff>79498</xdr:rowOff>
    </xdr:to>
    <xdr:sp macro="" textlink="">
      <xdr:nvSpPr>
        <xdr:cNvPr id="123" name="フローチャート: 判断 122"/>
        <xdr:cNvSpPr/>
      </xdr:nvSpPr>
      <xdr:spPr>
        <a:xfrm>
          <a:off x="3746500" y="975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70625</xdr:rowOff>
    </xdr:from>
    <xdr:ext cx="534377" cy="259045"/>
    <xdr:sp macro="" textlink="">
      <xdr:nvSpPr>
        <xdr:cNvPr id="124" name="テキスト ボックス 123"/>
        <xdr:cNvSpPr txBox="1"/>
      </xdr:nvSpPr>
      <xdr:spPr>
        <a:xfrm>
          <a:off x="3530111" y="984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45059</xdr:rowOff>
    </xdr:from>
    <xdr:to>
      <xdr:col>15</xdr:col>
      <xdr:colOff>50800</xdr:colOff>
      <xdr:row>58</xdr:row>
      <xdr:rowOff>159458</xdr:rowOff>
    </xdr:to>
    <xdr:cxnSp macro="">
      <xdr:nvCxnSpPr>
        <xdr:cNvPr id="125" name="直線コネクタ 124"/>
        <xdr:cNvCxnSpPr/>
      </xdr:nvCxnSpPr>
      <xdr:spPr>
        <a:xfrm flipV="1">
          <a:off x="2019300" y="9989159"/>
          <a:ext cx="889000" cy="11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94125</xdr:rowOff>
    </xdr:from>
    <xdr:to>
      <xdr:col>15</xdr:col>
      <xdr:colOff>101600</xdr:colOff>
      <xdr:row>58</xdr:row>
      <xdr:rowOff>24275</xdr:rowOff>
    </xdr:to>
    <xdr:sp macro="" textlink="">
      <xdr:nvSpPr>
        <xdr:cNvPr id="126" name="フローチャート: 判断 125"/>
        <xdr:cNvSpPr/>
      </xdr:nvSpPr>
      <xdr:spPr>
        <a:xfrm>
          <a:off x="2857500" y="986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40802</xdr:rowOff>
    </xdr:from>
    <xdr:ext cx="534377" cy="259045"/>
    <xdr:sp macro="" textlink="">
      <xdr:nvSpPr>
        <xdr:cNvPr id="127" name="テキスト ボックス 126"/>
        <xdr:cNvSpPr txBox="1"/>
      </xdr:nvSpPr>
      <xdr:spPr>
        <a:xfrm>
          <a:off x="2641111" y="964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105835</xdr:rowOff>
    </xdr:from>
    <xdr:to>
      <xdr:col>10</xdr:col>
      <xdr:colOff>114300</xdr:colOff>
      <xdr:row>58</xdr:row>
      <xdr:rowOff>159458</xdr:rowOff>
    </xdr:to>
    <xdr:cxnSp macro="">
      <xdr:nvCxnSpPr>
        <xdr:cNvPr id="128" name="直線コネクタ 127"/>
        <xdr:cNvCxnSpPr/>
      </xdr:nvCxnSpPr>
      <xdr:spPr>
        <a:xfrm>
          <a:off x="1130300" y="1004993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109670</xdr:rowOff>
    </xdr:from>
    <xdr:to>
      <xdr:col>10</xdr:col>
      <xdr:colOff>165100</xdr:colOff>
      <xdr:row>58</xdr:row>
      <xdr:rowOff>39820</xdr:rowOff>
    </xdr:to>
    <xdr:sp macro="" textlink="">
      <xdr:nvSpPr>
        <xdr:cNvPr id="129" name="フローチャート: 判断 128"/>
        <xdr:cNvSpPr/>
      </xdr:nvSpPr>
      <xdr:spPr>
        <a:xfrm>
          <a:off x="1968500" y="988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56347</xdr:rowOff>
    </xdr:from>
    <xdr:ext cx="534377" cy="259045"/>
    <xdr:sp macro="" textlink="">
      <xdr:nvSpPr>
        <xdr:cNvPr id="130" name="テキスト ボックス 129"/>
        <xdr:cNvSpPr txBox="1"/>
      </xdr:nvSpPr>
      <xdr:spPr>
        <a:xfrm>
          <a:off x="1752111" y="965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158460</xdr:rowOff>
    </xdr:from>
    <xdr:to>
      <xdr:col>6</xdr:col>
      <xdr:colOff>38100</xdr:colOff>
      <xdr:row>58</xdr:row>
      <xdr:rowOff>88610</xdr:rowOff>
    </xdr:to>
    <xdr:sp macro="" textlink="">
      <xdr:nvSpPr>
        <xdr:cNvPr id="131" name="フローチャート: 判断 130"/>
        <xdr:cNvSpPr/>
      </xdr:nvSpPr>
      <xdr:spPr>
        <a:xfrm>
          <a:off x="1079500" y="993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105137</xdr:rowOff>
    </xdr:from>
    <xdr:ext cx="534377" cy="259045"/>
    <xdr:sp macro="" textlink="">
      <xdr:nvSpPr>
        <xdr:cNvPr id="132" name="テキスト ボックス 131"/>
        <xdr:cNvSpPr txBox="1"/>
      </xdr:nvSpPr>
      <xdr:spPr>
        <a:xfrm>
          <a:off x="863111" y="970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7289</xdr:rowOff>
    </xdr:from>
    <xdr:to>
      <xdr:col>24</xdr:col>
      <xdr:colOff>114300</xdr:colOff>
      <xdr:row>54</xdr:row>
      <xdr:rowOff>108889</xdr:rowOff>
    </xdr:to>
    <xdr:sp macro="" textlink="">
      <xdr:nvSpPr>
        <xdr:cNvPr id="138" name="楕円 137"/>
        <xdr:cNvSpPr/>
      </xdr:nvSpPr>
      <xdr:spPr>
        <a:xfrm>
          <a:off x="4584700" y="926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30166</xdr:rowOff>
    </xdr:from>
    <xdr:ext cx="534377" cy="259045"/>
    <xdr:sp macro="" textlink="">
      <xdr:nvSpPr>
        <xdr:cNvPr id="139" name="物件費該当値テキスト"/>
        <xdr:cNvSpPr txBox="1"/>
      </xdr:nvSpPr>
      <xdr:spPr>
        <a:xfrm>
          <a:off x="4686300" y="911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122929</xdr:rowOff>
    </xdr:from>
    <xdr:to>
      <xdr:col>20</xdr:col>
      <xdr:colOff>38100</xdr:colOff>
      <xdr:row>55</xdr:row>
      <xdr:rowOff>53079</xdr:rowOff>
    </xdr:to>
    <xdr:sp macro="" textlink="">
      <xdr:nvSpPr>
        <xdr:cNvPr id="140" name="楕円 139"/>
        <xdr:cNvSpPr/>
      </xdr:nvSpPr>
      <xdr:spPr>
        <a:xfrm>
          <a:off x="3746500" y="938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69606</xdr:rowOff>
    </xdr:from>
    <xdr:ext cx="534377" cy="259045"/>
    <xdr:sp macro="" textlink="">
      <xdr:nvSpPr>
        <xdr:cNvPr id="141" name="テキスト ボックス 140"/>
        <xdr:cNvSpPr txBox="1"/>
      </xdr:nvSpPr>
      <xdr:spPr>
        <a:xfrm>
          <a:off x="3530111" y="915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165709</xdr:rowOff>
    </xdr:from>
    <xdr:to>
      <xdr:col>15</xdr:col>
      <xdr:colOff>101600</xdr:colOff>
      <xdr:row>58</xdr:row>
      <xdr:rowOff>95859</xdr:rowOff>
    </xdr:to>
    <xdr:sp macro="" textlink="">
      <xdr:nvSpPr>
        <xdr:cNvPr id="142" name="楕円 141"/>
        <xdr:cNvSpPr/>
      </xdr:nvSpPr>
      <xdr:spPr>
        <a:xfrm>
          <a:off x="2857500" y="993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86986</xdr:rowOff>
    </xdr:from>
    <xdr:ext cx="534377" cy="259045"/>
    <xdr:sp macro="" textlink="">
      <xdr:nvSpPr>
        <xdr:cNvPr id="143" name="テキスト ボックス 142"/>
        <xdr:cNvSpPr txBox="1"/>
      </xdr:nvSpPr>
      <xdr:spPr>
        <a:xfrm>
          <a:off x="2641111" y="1003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108658</xdr:rowOff>
    </xdr:from>
    <xdr:to>
      <xdr:col>10</xdr:col>
      <xdr:colOff>165100</xdr:colOff>
      <xdr:row>59</xdr:row>
      <xdr:rowOff>38808</xdr:rowOff>
    </xdr:to>
    <xdr:sp macro="" textlink="">
      <xdr:nvSpPr>
        <xdr:cNvPr id="144" name="楕円 143"/>
        <xdr:cNvSpPr/>
      </xdr:nvSpPr>
      <xdr:spPr>
        <a:xfrm>
          <a:off x="1968500" y="1005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29935</xdr:rowOff>
    </xdr:from>
    <xdr:ext cx="534377" cy="259045"/>
    <xdr:sp macro="" textlink="">
      <xdr:nvSpPr>
        <xdr:cNvPr id="145" name="テキスト ボックス 144"/>
        <xdr:cNvSpPr txBox="1"/>
      </xdr:nvSpPr>
      <xdr:spPr>
        <a:xfrm>
          <a:off x="1752111" y="1014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55035</xdr:rowOff>
    </xdr:from>
    <xdr:to>
      <xdr:col>6</xdr:col>
      <xdr:colOff>38100</xdr:colOff>
      <xdr:row>58</xdr:row>
      <xdr:rowOff>156635</xdr:rowOff>
    </xdr:to>
    <xdr:sp macro="" textlink="">
      <xdr:nvSpPr>
        <xdr:cNvPr id="146" name="楕円 145"/>
        <xdr:cNvSpPr/>
      </xdr:nvSpPr>
      <xdr:spPr>
        <a:xfrm>
          <a:off x="1079500" y="999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147762</xdr:rowOff>
    </xdr:from>
    <xdr:ext cx="534377" cy="259045"/>
    <xdr:sp macro="" textlink="">
      <xdr:nvSpPr>
        <xdr:cNvPr id="147" name="テキスト ボックス 146"/>
        <xdr:cNvSpPr txBox="1"/>
      </xdr:nvSpPr>
      <xdr:spPr>
        <a:xfrm>
          <a:off x="863111" y="1009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133871</xdr:rowOff>
    </xdr:from>
    <xdr:to>
      <xdr:col>24</xdr:col>
      <xdr:colOff>62865</xdr:colOff>
      <xdr:row>77</xdr:row>
      <xdr:rowOff>151816</xdr:rowOff>
    </xdr:to>
    <xdr:cxnSp macro="">
      <xdr:nvCxnSpPr>
        <xdr:cNvPr id="167" name="直線コネクタ 166"/>
        <xdr:cNvCxnSpPr/>
      </xdr:nvCxnSpPr>
      <xdr:spPr>
        <a:xfrm flipV="1">
          <a:off x="4633595" y="12135371"/>
          <a:ext cx="1270" cy="121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155643</xdr:rowOff>
    </xdr:from>
    <xdr:ext cx="378565" cy="259045"/>
    <xdr:sp macro="" textlink="">
      <xdr:nvSpPr>
        <xdr:cNvPr id="168" name="維持補修費最小値テキスト"/>
        <xdr:cNvSpPr txBox="1"/>
      </xdr:nvSpPr>
      <xdr:spPr>
        <a:xfrm>
          <a:off x="4686300" y="13357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151816</xdr:rowOff>
    </xdr:from>
    <xdr:to>
      <xdr:col>24</xdr:col>
      <xdr:colOff>152400</xdr:colOff>
      <xdr:row>77</xdr:row>
      <xdr:rowOff>151816</xdr:rowOff>
    </xdr:to>
    <xdr:cxnSp macro="">
      <xdr:nvCxnSpPr>
        <xdr:cNvPr id="169" name="直線コネクタ 168"/>
        <xdr:cNvCxnSpPr/>
      </xdr:nvCxnSpPr>
      <xdr:spPr>
        <a:xfrm>
          <a:off x="4546600" y="1335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80548</xdr:rowOff>
    </xdr:from>
    <xdr:ext cx="534377" cy="259045"/>
    <xdr:sp macro="" textlink="">
      <xdr:nvSpPr>
        <xdr:cNvPr id="170" name="維持補修費最大値テキスト"/>
        <xdr:cNvSpPr txBox="1"/>
      </xdr:nvSpPr>
      <xdr:spPr>
        <a:xfrm>
          <a:off x="4686300" y="1191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133871</xdr:rowOff>
    </xdr:from>
    <xdr:to>
      <xdr:col>24</xdr:col>
      <xdr:colOff>152400</xdr:colOff>
      <xdr:row>70</xdr:row>
      <xdr:rowOff>133871</xdr:rowOff>
    </xdr:to>
    <xdr:cxnSp macro="">
      <xdr:nvCxnSpPr>
        <xdr:cNvPr id="171" name="直線コネクタ 170"/>
        <xdr:cNvCxnSpPr/>
      </xdr:nvCxnSpPr>
      <xdr:spPr>
        <a:xfrm>
          <a:off x="4546600" y="1213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35801</xdr:rowOff>
    </xdr:from>
    <xdr:to>
      <xdr:col>24</xdr:col>
      <xdr:colOff>63500</xdr:colOff>
      <xdr:row>75</xdr:row>
      <xdr:rowOff>50088</xdr:rowOff>
    </xdr:to>
    <xdr:cxnSp macro="">
      <xdr:nvCxnSpPr>
        <xdr:cNvPr id="172" name="直線コネクタ 171"/>
        <xdr:cNvCxnSpPr/>
      </xdr:nvCxnSpPr>
      <xdr:spPr>
        <a:xfrm flipV="1">
          <a:off x="3797300" y="12723101"/>
          <a:ext cx="838200" cy="18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87901</xdr:rowOff>
    </xdr:from>
    <xdr:ext cx="469744" cy="259045"/>
    <xdr:sp macro="" textlink="">
      <xdr:nvSpPr>
        <xdr:cNvPr id="173" name="維持補修費平均値テキスト"/>
        <xdr:cNvSpPr txBox="1"/>
      </xdr:nvSpPr>
      <xdr:spPr>
        <a:xfrm>
          <a:off x="4686300" y="12946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109474</xdr:rowOff>
    </xdr:from>
    <xdr:to>
      <xdr:col>24</xdr:col>
      <xdr:colOff>114300</xdr:colOff>
      <xdr:row>76</xdr:row>
      <xdr:rowOff>39624</xdr:rowOff>
    </xdr:to>
    <xdr:sp macro="" textlink="">
      <xdr:nvSpPr>
        <xdr:cNvPr id="174" name="フローチャート: 判断 173"/>
        <xdr:cNvSpPr/>
      </xdr:nvSpPr>
      <xdr:spPr>
        <a:xfrm>
          <a:off x="4584700" y="129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13684</xdr:rowOff>
    </xdr:from>
    <xdr:to>
      <xdr:col>19</xdr:col>
      <xdr:colOff>177800</xdr:colOff>
      <xdr:row>75</xdr:row>
      <xdr:rowOff>50088</xdr:rowOff>
    </xdr:to>
    <xdr:cxnSp macro="">
      <xdr:nvCxnSpPr>
        <xdr:cNvPr id="175" name="直線コネクタ 174"/>
        <xdr:cNvCxnSpPr/>
      </xdr:nvCxnSpPr>
      <xdr:spPr>
        <a:xfrm>
          <a:off x="2908300" y="12872434"/>
          <a:ext cx="889000" cy="3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28493</xdr:rowOff>
    </xdr:from>
    <xdr:to>
      <xdr:col>20</xdr:col>
      <xdr:colOff>38100</xdr:colOff>
      <xdr:row>76</xdr:row>
      <xdr:rowOff>130093</xdr:rowOff>
    </xdr:to>
    <xdr:sp macro="" textlink="">
      <xdr:nvSpPr>
        <xdr:cNvPr id="176" name="フローチャート: 判断 175"/>
        <xdr:cNvSpPr/>
      </xdr:nvSpPr>
      <xdr:spPr>
        <a:xfrm>
          <a:off x="3746500" y="130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121220</xdr:rowOff>
    </xdr:from>
    <xdr:ext cx="469744" cy="259045"/>
    <xdr:sp macro="" textlink="">
      <xdr:nvSpPr>
        <xdr:cNvPr id="177" name="テキスト ボックス 176"/>
        <xdr:cNvSpPr txBox="1"/>
      </xdr:nvSpPr>
      <xdr:spPr>
        <a:xfrm>
          <a:off x="3562428" y="13151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153645</xdr:rowOff>
    </xdr:from>
    <xdr:to>
      <xdr:col>15</xdr:col>
      <xdr:colOff>50800</xdr:colOff>
      <xdr:row>75</xdr:row>
      <xdr:rowOff>13684</xdr:rowOff>
    </xdr:to>
    <xdr:cxnSp macro="">
      <xdr:nvCxnSpPr>
        <xdr:cNvPr id="178" name="直線コネクタ 177"/>
        <xdr:cNvCxnSpPr/>
      </xdr:nvCxnSpPr>
      <xdr:spPr>
        <a:xfrm>
          <a:off x="2019300" y="12840945"/>
          <a:ext cx="889000" cy="3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7519</xdr:rowOff>
    </xdr:from>
    <xdr:to>
      <xdr:col>15</xdr:col>
      <xdr:colOff>101600</xdr:colOff>
      <xdr:row>76</xdr:row>
      <xdr:rowOff>109119</xdr:rowOff>
    </xdr:to>
    <xdr:sp macro="" textlink="">
      <xdr:nvSpPr>
        <xdr:cNvPr id="179" name="フローチャート: 判断 178"/>
        <xdr:cNvSpPr/>
      </xdr:nvSpPr>
      <xdr:spPr>
        <a:xfrm>
          <a:off x="2857500" y="130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100246</xdr:rowOff>
    </xdr:from>
    <xdr:ext cx="469744" cy="259045"/>
    <xdr:sp macro="" textlink="">
      <xdr:nvSpPr>
        <xdr:cNvPr id="180" name="テキスト ボックス 179"/>
        <xdr:cNvSpPr txBox="1"/>
      </xdr:nvSpPr>
      <xdr:spPr>
        <a:xfrm>
          <a:off x="2673428" y="131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153645</xdr:rowOff>
    </xdr:from>
    <xdr:to>
      <xdr:col>10</xdr:col>
      <xdr:colOff>114300</xdr:colOff>
      <xdr:row>75</xdr:row>
      <xdr:rowOff>37002</xdr:rowOff>
    </xdr:to>
    <xdr:cxnSp macro="">
      <xdr:nvCxnSpPr>
        <xdr:cNvPr id="181" name="直線コネクタ 180"/>
        <xdr:cNvCxnSpPr/>
      </xdr:nvCxnSpPr>
      <xdr:spPr>
        <a:xfrm flipV="1">
          <a:off x="1130300" y="12840945"/>
          <a:ext cx="889000" cy="5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160565</xdr:rowOff>
    </xdr:from>
    <xdr:to>
      <xdr:col>10</xdr:col>
      <xdr:colOff>165100</xdr:colOff>
      <xdr:row>76</xdr:row>
      <xdr:rowOff>90715</xdr:rowOff>
    </xdr:to>
    <xdr:sp macro="" textlink="">
      <xdr:nvSpPr>
        <xdr:cNvPr id="182" name="フローチャート: 判断 181"/>
        <xdr:cNvSpPr/>
      </xdr:nvSpPr>
      <xdr:spPr>
        <a:xfrm>
          <a:off x="1968500" y="1301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81842</xdr:rowOff>
    </xdr:from>
    <xdr:ext cx="469744" cy="259045"/>
    <xdr:sp macro="" textlink="">
      <xdr:nvSpPr>
        <xdr:cNvPr id="183" name="テキスト ボックス 182"/>
        <xdr:cNvSpPr txBox="1"/>
      </xdr:nvSpPr>
      <xdr:spPr>
        <a:xfrm>
          <a:off x="1784428" y="13112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26836</xdr:rowOff>
    </xdr:from>
    <xdr:to>
      <xdr:col>6</xdr:col>
      <xdr:colOff>38100</xdr:colOff>
      <xdr:row>76</xdr:row>
      <xdr:rowOff>128436</xdr:rowOff>
    </xdr:to>
    <xdr:sp macro="" textlink="">
      <xdr:nvSpPr>
        <xdr:cNvPr id="184" name="フローチャート: 判断 183"/>
        <xdr:cNvSpPr/>
      </xdr:nvSpPr>
      <xdr:spPr>
        <a:xfrm>
          <a:off x="1079500" y="130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119563</xdr:rowOff>
    </xdr:from>
    <xdr:ext cx="469744" cy="259045"/>
    <xdr:sp macro="" textlink="">
      <xdr:nvSpPr>
        <xdr:cNvPr id="185" name="テキスト ボックス 184"/>
        <xdr:cNvSpPr txBox="1"/>
      </xdr:nvSpPr>
      <xdr:spPr>
        <a:xfrm>
          <a:off x="895428" y="1314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156451</xdr:rowOff>
    </xdr:from>
    <xdr:to>
      <xdr:col>24</xdr:col>
      <xdr:colOff>114300</xdr:colOff>
      <xdr:row>74</xdr:row>
      <xdr:rowOff>86601</xdr:rowOff>
    </xdr:to>
    <xdr:sp macro="" textlink="">
      <xdr:nvSpPr>
        <xdr:cNvPr id="191" name="楕円 190"/>
        <xdr:cNvSpPr/>
      </xdr:nvSpPr>
      <xdr:spPr>
        <a:xfrm>
          <a:off x="4584700" y="1267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7878</xdr:rowOff>
    </xdr:from>
    <xdr:ext cx="534377" cy="259045"/>
    <xdr:sp macro="" textlink="">
      <xdr:nvSpPr>
        <xdr:cNvPr id="192" name="維持補修費該当値テキスト"/>
        <xdr:cNvSpPr txBox="1"/>
      </xdr:nvSpPr>
      <xdr:spPr>
        <a:xfrm>
          <a:off x="4686300" y="1252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170738</xdr:rowOff>
    </xdr:from>
    <xdr:to>
      <xdr:col>20</xdr:col>
      <xdr:colOff>38100</xdr:colOff>
      <xdr:row>75</xdr:row>
      <xdr:rowOff>100888</xdr:rowOff>
    </xdr:to>
    <xdr:sp macro="" textlink="">
      <xdr:nvSpPr>
        <xdr:cNvPr id="193" name="楕円 192"/>
        <xdr:cNvSpPr/>
      </xdr:nvSpPr>
      <xdr:spPr>
        <a:xfrm>
          <a:off x="3746500" y="1285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117415</xdr:rowOff>
    </xdr:from>
    <xdr:ext cx="469744" cy="259045"/>
    <xdr:sp macro="" textlink="">
      <xdr:nvSpPr>
        <xdr:cNvPr id="194" name="テキスト ボックス 193"/>
        <xdr:cNvSpPr txBox="1"/>
      </xdr:nvSpPr>
      <xdr:spPr>
        <a:xfrm>
          <a:off x="3562428" y="12633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134334</xdr:rowOff>
    </xdr:from>
    <xdr:to>
      <xdr:col>15</xdr:col>
      <xdr:colOff>101600</xdr:colOff>
      <xdr:row>75</xdr:row>
      <xdr:rowOff>64484</xdr:rowOff>
    </xdr:to>
    <xdr:sp macro="" textlink="">
      <xdr:nvSpPr>
        <xdr:cNvPr id="195" name="楕円 194"/>
        <xdr:cNvSpPr/>
      </xdr:nvSpPr>
      <xdr:spPr>
        <a:xfrm>
          <a:off x="2857500" y="1282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81011</xdr:rowOff>
    </xdr:from>
    <xdr:ext cx="469744" cy="259045"/>
    <xdr:sp macro="" textlink="">
      <xdr:nvSpPr>
        <xdr:cNvPr id="196" name="テキスト ボックス 195"/>
        <xdr:cNvSpPr txBox="1"/>
      </xdr:nvSpPr>
      <xdr:spPr>
        <a:xfrm>
          <a:off x="2673428" y="1259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102845</xdr:rowOff>
    </xdr:from>
    <xdr:to>
      <xdr:col>10</xdr:col>
      <xdr:colOff>165100</xdr:colOff>
      <xdr:row>75</xdr:row>
      <xdr:rowOff>32995</xdr:rowOff>
    </xdr:to>
    <xdr:sp macro="" textlink="">
      <xdr:nvSpPr>
        <xdr:cNvPr id="197" name="楕円 196"/>
        <xdr:cNvSpPr/>
      </xdr:nvSpPr>
      <xdr:spPr>
        <a:xfrm>
          <a:off x="1968500" y="1279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49522</xdr:rowOff>
    </xdr:from>
    <xdr:ext cx="469744" cy="259045"/>
    <xdr:sp macro="" textlink="">
      <xdr:nvSpPr>
        <xdr:cNvPr id="198" name="テキスト ボックス 197"/>
        <xdr:cNvSpPr txBox="1"/>
      </xdr:nvSpPr>
      <xdr:spPr>
        <a:xfrm>
          <a:off x="1784428" y="12565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157652</xdr:rowOff>
    </xdr:from>
    <xdr:to>
      <xdr:col>6</xdr:col>
      <xdr:colOff>38100</xdr:colOff>
      <xdr:row>75</xdr:row>
      <xdr:rowOff>87802</xdr:rowOff>
    </xdr:to>
    <xdr:sp macro="" textlink="">
      <xdr:nvSpPr>
        <xdr:cNvPr id="199" name="楕円 198"/>
        <xdr:cNvSpPr/>
      </xdr:nvSpPr>
      <xdr:spPr>
        <a:xfrm>
          <a:off x="1079500" y="1284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104329</xdr:rowOff>
    </xdr:from>
    <xdr:ext cx="469744" cy="259045"/>
    <xdr:sp macro="" textlink="">
      <xdr:nvSpPr>
        <xdr:cNvPr id="200" name="テキスト ボックス 199"/>
        <xdr:cNvSpPr txBox="1"/>
      </xdr:nvSpPr>
      <xdr:spPr>
        <a:xfrm>
          <a:off x="895428" y="1262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5" name="テキスト ボックス 214"/>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100761</xdr:rowOff>
    </xdr:from>
    <xdr:to>
      <xdr:col>24</xdr:col>
      <xdr:colOff>62865</xdr:colOff>
      <xdr:row>99</xdr:row>
      <xdr:rowOff>36361</xdr:rowOff>
    </xdr:to>
    <xdr:cxnSp macro="">
      <xdr:nvCxnSpPr>
        <xdr:cNvPr id="225" name="直線コネクタ 224"/>
        <xdr:cNvCxnSpPr/>
      </xdr:nvCxnSpPr>
      <xdr:spPr>
        <a:xfrm flipV="1">
          <a:off x="4633595" y="15531261"/>
          <a:ext cx="1270" cy="1478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40188</xdr:rowOff>
    </xdr:from>
    <xdr:ext cx="534377" cy="259045"/>
    <xdr:sp macro="" textlink="">
      <xdr:nvSpPr>
        <xdr:cNvPr id="226" name="扶助費最小値テキスト"/>
        <xdr:cNvSpPr txBox="1"/>
      </xdr:nvSpPr>
      <xdr:spPr>
        <a:xfrm>
          <a:off x="4686300" y="1701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36361</xdr:rowOff>
    </xdr:from>
    <xdr:to>
      <xdr:col>24</xdr:col>
      <xdr:colOff>152400</xdr:colOff>
      <xdr:row>99</xdr:row>
      <xdr:rowOff>36361</xdr:rowOff>
    </xdr:to>
    <xdr:cxnSp macro="">
      <xdr:nvCxnSpPr>
        <xdr:cNvPr id="227" name="直線コネクタ 226"/>
        <xdr:cNvCxnSpPr/>
      </xdr:nvCxnSpPr>
      <xdr:spPr>
        <a:xfrm>
          <a:off x="4546600" y="1700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47438</xdr:rowOff>
    </xdr:from>
    <xdr:ext cx="599010" cy="259045"/>
    <xdr:sp macro="" textlink="">
      <xdr:nvSpPr>
        <xdr:cNvPr id="228" name="扶助費最大値テキスト"/>
        <xdr:cNvSpPr txBox="1"/>
      </xdr:nvSpPr>
      <xdr:spPr>
        <a:xfrm>
          <a:off x="4686300" y="1530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100761</xdr:rowOff>
    </xdr:from>
    <xdr:to>
      <xdr:col>24</xdr:col>
      <xdr:colOff>152400</xdr:colOff>
      <xdr:row>90</xdr:row>
      <xdr:rowOff>100761</xdr:rowOff>
    </xdr:to>
    <xdr:cxnSp macro="">
      <xdr:nvCxnSpPr>
        <xdr:cNvPr id="229" name="直線コネクタ 228"/>
        <xdr:cNvCxnSpPr/>
      </xdr:nvCxnSpPr>
      <xdr:spPr>
        <a:xfrm>
          <a:off x="4546600" y="15531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112268</xdr:rowOff>
    </xdr:from>
    <xdr:to>
      <xdr:col>24</xdr:col>
      <xdr:colOff>63500</xdr:colOff>
      <xdr:row>98</xdr:row>
      <xdr:rowOff>136486</xdr:rowOff>
    </xdr:to>
    <xdr:cxnSp macro="">
      <xdr:nvCxnSpPr>
        <xdr:cNvPr id="230" name="直線コネクタ 229"/>
        <xdr:cNvCxnSpPr/>
      </xdr:nvCxnSpPr>
      <xdr:spPr>
        <a:xfrm flipV="1">
          <a:off x="3797300" y="16914368"/>
          <a:ext cx="838200" cy="2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94963</xdr:rowOff>
    </xdr:from>
    <xdr:ext cx="599010" cy="259045"/>
    <xdr:sp macro="" textlink="">
      <xdr:nvSpPr>
        <xdr:cNvPr id="231" name="扶助費平均値テキスト"/>
        <xdr:cNvSpPr txBox="1"/>
      </xdr:nvSpPr>
      <xdr:spPr>
        <a:xfrm>
          <a:off x="4686300" y="163827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72086</xdr:rowOff>
    </xdr:from>
    <xdr:to>
      <xdr:col>24</xdr:col>
      <xdr:colOff>114300</xdr:colOff>
      <xdr:row>97</xdr:row>
      <xdr:rowOff>2236</xdr:rowOff>
    </xdr:to>
    <xdr:sp macro="" textlink="">
      <xdr:nvSpPr>
        <xdr:cNvPr id="232" name="フローチャート: 判断 231"/>
        <xdr:cNvSpPr/>
      </xdr:nvSpPr>
      <xdr:spPr>
        <a:xfrm>
          <a:off x="4584700" y="1653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136486</xdr:rowOff>
    </xdr:from>
    <xdr:to>
      <xdr:col>19</xdr:col>
      <xdr:colOff>177800</xdr:colOff>
      <xdr:row>99</xdr:row>
      <xdr:rowOff>28499</xdr:rowOff>
    </xdr:to>
    <xdr:cxnSp macro="">
      <xdr:nvCxnSpPr>
        <xdr:cNvPr id="233" name="直線コネクタ 232"/>
        <xdr:cNvCxnSpPr/>
      </xdr:nvCxnSpPr>
      <xdr:spPr>
        <a:xfrm flipV="1">
          <a:off x="2908300" y="16938586"/>
          <a:ext cx="889000" cy="6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163627</xdr:rowOff>
    </xdr:from>
    <xdr:to>
      <xdr:col>20</xdr:col>
      <xdr:colOff>38100</xdr:colOff>
      <xdr:row>97</xdr:row>
      <xdr:rowOff>93777</xdr:rowOff>
    </xdr:to>
    <xdr:sp macro="" textlink="">
      <xdr:nvSpPr>
        <xdr:cNvPr id="234" name="フローチャート: 判断 233"/>
        <xdr:cNvSpPr/>
      </xdr:nvSpPr>
      <xdr:spPr>
        <a:xfrm>
          <a:off x="3746500" y="166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110304</xdr:rowOff>
    </xdr:from>
    <xdr:ext cx="599010" cy="259045"/>
    <xdr:sp macro="" textlink="">
      <xdr:nvSpPr>
        <xdr:cNvPr id="235" name="テキスト ボックス 234"/>
        <xdr:cNvSpPr txBox="1"/>
      </xdr:nvSpPr>
      <xdr:spPr>
        <a:xfrm>
          <a:off x="3497795" y="1639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28499</xdr:rowOff>
    </xdr:from>
    <xdr:to>
      <xdr:col>15</xdr:col>
      <xdr:colOff>50800</xdr:colOff>
      <xdr:row>99</xdr:row>
      <xdr:rowOff>32296</xdr:rowOff>
    </xdr:to>
    <xdr:cxnSp macro="">
      <xdr:nvCxnSpPr>
        <xdr:cNvPr id="236" name="直線コネクタ 235"/>
        <xdr:cNvCxnSpPr/>
      </xdr:nvCxnSpPr>
      <xdr:spPr>
        <a:xfrm flipV="1">
          <a:off x="2019300" y="17002049"/>
          <a:ext cx="889000" cy="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65697</xdr:rowOff>
    </xdr:from>
    <xdr:to>
      <xdr:col>15</xdr:col>
      <xdr:colOff>101600</xdr:colOff>
      <xdr:row>97</xdr:row>
      <xdr:rowOff>167297</xdr:rowOff>
    </xdr:to>
    <xdr:sp macro="" textlink="">
      <xdr:nvSpPr>
        <xdr:cNvPr id="237" name="フローチャート: 判断 236"/>
        <xdr:cNvSpPr/>
      </xdr:nvSpPr>
      <xdr:spPr>
        <a:xfrm>
          <a:off x="2857500" y="1669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12374</xdr:rowOff>
    </xdr:from>
    <xdr:ext cx="599010" cy="259045"/>
    <xdr:sp macro="" textlink="">
      <xdr:nvSpPr>
        <xdr:cNvPr id="238" name="テキスト ボックス 237"/>
        <xdr:cNvSpPr txBox="1"/>
      </xdr:nvSpPr>
      <xdr:spPr>
        <a:xfrm>
          <a:off x="2608795" y="1647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32296</xdr:rowOff>
    </xdr:from>
    <xdr:to>
      <xdr:col>10</xdr:col>
      <xdr:colOff>114300</xdr:colOff>
      <xdr:row>99</xdr:row>
      <xdr:rowOff>62700</xdr:rowOff>
    </xdr:to>
    <xdr:cxnSp macro="">
      <xdr:nvCxnSpPr>
        <xdr:cNvPr id="239" name="直線コネクタ 238"/>
        <xdr:cNvCxnSpPr/>
      </xdr:nvCxnSpPr>
      <xdr:spPr>
        <a:xfrm flipV="1">
          <a:off x="1130300" y="17005846"/>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87148</xdr:rowOff>
    </xdr:from>
    <xdr:to>
      <xdr:col>10</xdr:col>
      <xdr:colOff>165100</xdr:colOff>
      <xdr:row>98</xdr:row>
      <xdr:rowOff>17298</xdr:rowOff>
    </xdr:to>
    <xdr:sp macro="" textlink="">
      <xdr:nvSpPr>
        <xdr:cNvPr id="240" name="フローチャート: 判断 239"/>
        <xdr:cNvSpPr/>
      </xdr:nvSpPr>
      <xdr:spPr>
        <a:xfrm>
          <a:off x="1968500" y="1671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33825</xdr:rowOff>
    </xdr:from>
    <xdr:ext cx="599010" cy="259045"/>
    <xdr:sp macro="" textlink="">
      <xdr:nvSpPr>
        <xdr:cNvPr id="241" name="テキスト ボックス 240"/>
        <xdr:cNvSpPr txBox="1"/>
      </xdr:nvSpPr>
      <xdr:spPr>
        <a:xfrm>
          <a:off x="1719795" y="16493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116167</xdr:rowOff>
    </xdr:from>
    <xdr:to>
      <xdr:col>6</xdr:col>
      <xdr:colOff>38100</xdr:colOff>
      <xdr:row>98</xdr:row>
      <xdr:rowOff>46317</xdr:rowOff>
    </xdr:to>
    <xdr:sp macro="" textlink="">
      <xdr:nvSpPr>
        <xdr:cNvPr id="242" name="フローチャート: 判断 241"/>
        <xdr:cNvSpPr/>
      </xdr:nvSpPr>
      <xdr:spPr>
        <a:xfrm>
          <a:off x="1079500" y="167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62844</xdr:rowOff>
    </xdr:from>
    <xdr:ext cx="599010" cy="259045"/>
    <xdr:sp macro="" textlink="">
      <xdr:nvSpPr>
        <xdr:cNvPr id="243" name="テキスト ボックス 242"/>
        <xdr:cNvSpPr txBox="1"/>
      </xdr:nvSpPr>
      <xdr:spPr>
        <a:xfrm>
          <a:off x="830795" y="16522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61468</xdr:rowOff>
    </xdr:from>
    <xdr:to>
      <xdr:col>24</xdr:col>
      <xdr:colOff>114300</xdr:colOff>
      <xdr:row>98</xdr:row>
      <xdr:rowOff>163068</xdr:rowOff>
    </xdr:to>
    <xdr:sp macro="" textlink="">
      <xdr:nvSpPr>
        <xdr:cNvPr id="249" name="楕円 248"/>
        <xdr:cNvSpPr/>
      </xdr:nvSpPr>
      <xdr:spPr>
        <a:xfrm>
          <a:off x="4584700" y="1686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147845</xdr:rowOff>
    </xdr:from>
    <xdr:ext cx="534377" cy="259045"/>
    <xdr:sp macro="" textlink="">
      <xdr:nvSpPr>
        <xdr:cNvPr id="250" name="扶助費該当値テキスト"/>
        <xdr:cNvSpPr txBox="1"/>
      </xdr:nvSpPr>
      <xdr:spPr>
        <a:xfrm>
          <a:off x="4686300" y="1677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85686</xdr:rowOff>
    </xdr:from>
    <xdr:to>
      <xdr:col>20</xdr:col>
      <xdr:colOff>38100</xdr:colOff>
      <xdr:row>99</xdr:row>
      <xdr:rowOff>15836</xdr:rowOff>
    </xdr:to>
    <xdr:sp macro="" textlink="">
      <xdr:nvSpPr>
        <xdr:cNvPr id="251" name="楕円 250"/>
        <xdr:cNvSpPr/>
      </xdr:nvSpPr>
      <xdr:spPr>
        <a:xfrm>
          <a:off x="3746500" y="168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6963</xdr:rowOff>
    </xdr:from>
    <xdr:ext cx="534377" cy="259045"/>
    <xdr:sp macro="" textlink="">
      <xdr:nvSpPr>
        <xdr:cNvPr id="252" name="テキスト ボックス 251"/>
        <xdr:cNvSpPr txBox="1"/>
      </xdr:nvSpPr>
      <xdr:spPr>
        <a:xfrm>
          <a:off x="3530111" y="1698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149149</xdr:rowOff>
    </xdr:from>
    <xdr:to>
      <xdr:col>15</xdr:col>
      <xdr:colOff>101600</xdr:colOff>
      <xdr:row>99</xdr:row>
      <xdr:rowOff>79299</xdr:rowOff>
    </xdr:to>
    <xdr:sp macro="" textlink="">
      <xdr:nvSpPr>
        <xdr:cNvPr id="253" name="楕円 252"/>
        <xdr:cNvSpPr/>
      </xdr:nvSpPr>
      <xdr:spPr>
        <a:xfrm>
          <a:off x="2857500" y="1695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70426</xdr:rowOff>
    </xdr:from>
    <xdr:ext cx="534377" cy="259045"/>
    <xdr:sp macro="" textlink="">
      <xdr:nvSpPr>
        <xdr:cNvPr id="254" name="テキスト ボックス 253"/>
        <xdr:cNvSpPr txBox="1"/>
      </xdr:nvSpPr>
      <xdr:spPr>
        <a:xfrm>
          <a:off x="2641111" y="1704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152946</xdr:rowOff>
    </xdr:from>
    <xdr:to>
      <xdr:col>10</xdr:col>
      <xdr:colOff>165100</xdr:colOff>
      <xdr:row>99</xdr:row>
      <xdr:rowOff>83096</xdr:rowOff>
    </xdr:to>
    <xdr:sp macro="" textlink="">
      <xdr:nvSpPr>
        <xdr:cNvPr id="255" name="楕円 254"/>
        <xdr:cNvSpPr/>
      </xdr:nvSpPr>
      <xdr:spPr>
        <a:xfrm>
          <a:off x="1968500" y="1695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74223</xdr:rowOff>
    </xdr:from>
    <xdr:ext cx="534377" cy="259045"/>
    <xdr:sp macro="" textlink="">
      <xdr:nvSpPr>
        <xdr:cNvPr id="256" name="テキスト ボックス 255"/>
        <xdr:cNvSpPr txBox="1"/>
      </xdr:nvSpPr>
      <xdr:spPr>
        <a:xfrm>
          <a:off x="1752111" y="1704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11900</xdr:rowOff>
    </xdr:from>
    <xdr:to>
      <xdr:col>6</xdr:col>
      <xdr:colOff>38100</xdr:colOff>
      <xdr:row>99</xdr:row>
      <xdr:rowOff>113500</xdr:rowOff>
    </xdr:to>
    <xdr:sp macro="" textlink="">
      <xdr:nvSpPr>
        <xdr:cNvPr id="257" name="楕円 256"/>
        <xdr:cNvSpPr/>
      </xdr:nvSpPr>
      <xdr:spPr>
        <a:xfrm>
          <a:off x="1079500" y="1698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104627</xdr:rowOff>
    </xdr:from>
    <xdr:ext cx="534377" cy="259045"/>
    <xdr:sp macro="" textlink="">
      <xdr:nvSpPr>
        <xdr:cNvPr id="258" name="テキスト ボックス 257"/>
        <xdr:cNvSpPr txBox="1"/>
      </xdr:nvSpPr>
      <xdr:spPr>
        <a:xfrm>
          <a:off x="863111" y="1707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9" name="テキスト ボックス 26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1" name="テキスト ボックス 270"/>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120444</xdr:rowOff>
    </xdr:from>
    <xdr:to>
      <xdr:col>54</xdr:col>
      <xdr:colOff>189865</xdr:colOff>
      <xdr:row>35</xdr:row>
      <xdr:rowOff>159436</xdr:rowOff>
    </xdr:to>
    <xdr:cxnSp macro="">
      <xdr:nvCxnSpPr>
        <xdr:cNvPr id="283" name="直線コネクタ 282"/>
        <xdr:cNvCxnSpPr/>
      </xdr:nvCxnSpPr>
      <xdr:spPr>
        <a:xfrm flipV="1">
          <a:off x="10475595" y="5435394"/>
          <a:ext cx="1270" cy="72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163263</xdr:rowOff>
    </xdr:from>
    <xdr:ext cx="599010" cy="259045"/>
    <xdr:sp macro="" textlink="">
      <xdr:nvSpPr>
        <xdr:cNvPr id="284" name="補助費等最小値テキスト"/>
        <xdr:cNvSpPr txBox="1"/>
      </xdr:nvSpPr>
      <xdr:spPr>
        <a:xfrm>
          <a:off x="10528300" y="61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159436</xdr:rowOff>
    </xdr:from>
    <xdr:to>
      <xdr:col>55</xdr:col>
      <xdr:colOff>88900</xdr:colOff>
      <xdr:row>35</xdr:row>
      <xdr:rowOff>159436</xdr:rowOff>
    </xdr:to>
    <xdr:cxnSp macro="">
      <xdr:nvCxnSpPr>
        <xdr:cNvPr id="285" name="直線コネクタ 284"/>
        <xdr:cNvCxnSpPr/>
      </xdr:nvCxnSpPr>
      <xdr:spPr>
        <a:xfrm>
          <a:off x="10388600" y="61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67121</xdr:rowOff>
    </xdr:from>
    <xdr:ext cx="599010" cy="259045"/>
    <xdr:sp macro="" textlink="">
      <xdr:nvSpPr>
        <xdr:cNvPr id="286" name="補助費等最大値テキスト"/>
        <xdr:cNvSpPr txBox="1"/>
      </xdr:nvSpPr>
      <xdr:spPr>
        <a:xfrm>
          <a:off x="10528300" y="5210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120444</xdr:rowOff>
    </xdr:from>
    <xdr:to>
      <xdr:col>55</xdr:col>
      <xdr:colOff>88900</xdr:colOff>
      <xdr:row>31</xdr:row>
      <xdr:rowOff>120444</xdr:rowOff>
    </xdr:to>
    <xdr:cxnSp macro="">
      <xdr:nvCxnSpPr>
        <xdr:cNvPr id="287" name="直線コネクタ 286"/>
        <xdr:cNvCxnSpPr/>
      </xdr:nvCxnSpPr>
      <xdr:spPr>
        <a:xfrm>
          <a:off x="10388600" y="5435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120444</xdr:rowOff>
    </xdr:from>
    <xdr:to>
      <xdr:col>55</xdr:col>
      <xdr:colOff>0</xdr:colOff>
      <xdr:row>37</xdr:row>
      <xdr:rowOff>121732</xdr:rowOff>
    </xdr:to>
    <xdr:cxnSp macro="">
      <xdr:nvCxnSpPr>
        <xdr:cNvPr id="288" name="直線コネクタ 287"/>
        <xdr:cNvCxnSpPr/>
      </xdr:nvCxnSpPr>
      <xdr:spPr>
        <a:xfrm flipV="1">
          <a:off x="9639300" y="5435394"/>
          <a:ext cx="838200" cy="102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136158</xdr:rowOff>
    </xdr:from>
    <xdr:ext cx="599010" cy="259045"/>
    <xdr:sp macro="" textlink="">
      <xdr:nvSpPr>
        <xdr:cNvPr id="289" name="補助費等平均値テキスト"/>
        <xdr:cNvSpPr txBox="1"/>
      </xdr:nvSpPr>
      <xdr:spPr>
        <a:xfrm>
          <a:off x="10528300" y="57940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157731</xdr:rowOff>
    </xdr:from>
    <xdr:to>
      <xdr:col>55</xdr:col>
      <xdr:colOff>50800</xdr:colOff>
      <xdr:row>34</xdr:row>
      <xdr:rowOff>87881</xdr:rowOff>
    </xdr:to>
    <xdr:sp macro="" textlink="">
      <xdr:nvSpPr>
        <xdr:cNvPr id="290" name="フローチャート: 判断 289"/>
        <xdr:cNvSpPr/>
      </xdr:nvSpPr>
      <xdr:spPr>
        <a:xfrm>
          <a:off x="10426700" y="581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156670</xdr:rowOff>
    </xdr:from>
    <xdr:to>
      <xdr:col>50</xdr:col>
      <xdr:colOff>114300</xdr:colOff>
      <xdr:row>37</xdr:row>
      <xdr:rowOff>121732</xdr:rowOff>
    </xdr:to>
    <xdr:cxnSp macro="">
      <xdr:nvCxnSpPr>
        <xdr:cNvPr id="291" name="直線コネクタ 290"/>
        <xdr:cNvCxnSpPr/>
      </xdr:nvCxnSpPr>
      <xdr:spPr>
        <a:xfrm>
          <a:off x="8750300" y="6328870"/>
          <a:ext cx="889000" cy="13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153335</xdr:rowOff>
    </xdr:from>
    <xdr:to>
      <xdr:col>50</xdr:col>
      <xdr:colOff>165100</xdr:colOff>
      <xdr:row>39</xdr:row>
      <xdr:rowOff>83485</xdr:rowOff>
    </xdr:to>
    <xdr:sp macro="" textlink="">
      <xdr:nvSpPr>
        <xdr:cNvPr id="292" name="フローチャート: 判断 291"/>
        <xdr:cNvSpPr/>
      </xdr:nvSpPr>
      <xdr:spPr>
        <a:xfrm>
          <a:off x="9588500" y="666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74612</xdr:rowOff>
    </xdr:from>
    <xdr:ext cx="534377" cy="259045"/>
    <xdr:sp macro="" textlink="">
      <xdr:nvSpPr>
        <xdr:cNvPr id="293" name="テキスト ボックス 292"/>
        <xdr:cNvSpPr txBox="1"/>
      </xdr:nvSpPr>
      <xdr:spPr>
        <a:xfrm>
          <a:off x="9372111" y="676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156670</xdr:rowOff>
    </xdr:from>
    <xdr:to>
      <xdr:col>45</xdr:col>
      <xdr:colOff>177800</xdr:colOff>
      <xdr:row>37</xdr:row>
      <xdr:rowOff>117198</xdr:rowOff>
    </xdr:to>
    <xdr:cxnSp macro="">
      <xdr:nvCxnSpPr>
        <xdr:cNvPr id="294" name="直線コネクタ 293"/>
        <xdr:cNvCxnSpPr/>
      </xdr:nvCxnSpPr>
      <xdr:spPr>
        <a:xfrm flipV="1">
          <a:off x="7861300" y="6328870"/>
          <a:ext cx="889000" cy="13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5004</xdr:rowOff>
    </xdr:from>
    <xdr:to>
      <xdr:col>46</xdr:col>
      <xdr:colOff>38100</xdr:colOff>
      <xdr:row>39</xdr:row>
      <xdr:rowOff>106604</xdr:rowOff>
    </xdr:to>
    <xdr:sp macro="" textlink="">
      <xdr:nvSpPr>
        <xdr:cNvPr id="295" name="フローチャート: 判断 294"/>
        <xdr:cNvSpPr/>
      </xdr:nvSpPr>
      <xdr:spPr>
        <a:xfrm>
          <a:off x="8699500" y="66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97731</xdr:rowOff>
    </xdr:from>
    <xdr:ext cx="534377" cy="259045"/>
    <xdr:sp macro="" textlink="">
      <xdr:nvSpPr>
        <xdr:cNvPr id="296" name="テキスト ボックス 295"/>
        <xdr:cNvSpPr txBox="1"/>
      </xdr:nvSpPr>
      <xdr:spPr>
        <a:xfrm>
          <a:off x="8483111" y="678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117198</xdr:rowOff>
    </xdr:from>
    <xdr:to>
      <xdr:col>41</xdr:col>
      <xdr:colOff>50800</xdr:colOff>
      <xdr:row>38</xdr:row>
      <xdr:rowOff>31169</xdr:rowOff>
    </xdr:to>
    <xdr:cxnSp macro="">
      <xdr:nvCxnSpPr>
        <xdr:cNvPr id="297" name="直線コネクタ 296"/>
        <xdr:cNvCxnSpPr/>
      </xdr:nvCxnSpPr>
      <xdr:spPr>
        <a:xfrm flipV="1">
          <a:off x="6972300" y="6460848"/>
          <a:ext cx="889000" cy="8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12449</xdr:rowOff>
    </xdr:from>
    <xdr:to>
      <xdr:col>41</xdr:col>
      <xdr:colOff>101600</xdr:colOff>
      <xdr:row>39</xdr:row>
      <xdr:rowOff>114049</xdr:rowOff>
    </xdr:to>
    <xdr:sp macro="" textlink="">
      <xdr:nvSpPr>
        <xdr:cNvPr id="298" name="フローチャート: 判断 297"/>
        <xdr:cNvSpPr/>
      </xdr:nvSpPr>
      <xdr:spPr>
        <a:xfrm>
          <a:off x="7810500" y="669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105176</xdr:rowOff>
    </xdr:from>
    <xdr:ext cx="534377" cy="259045"/>
    <xdr:sp macro="" textlink="">
      <xdr:nvSpPr>
        <xdr:cNvPr id="299" name="テキスト ボックス 298"/>
        <xdr:cNvSpPr txBox="1"/>
      </xdr:nvSpPr>
      <xdr:spPr>
        <a:xfrm>
          <a:off x="7594111" y="679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38753</xdr:rowOff>
    </xdr:from>
    <xdr:to>
      <xdr:col>36</xdr:col>
      <xdr:colOff>165100</xdr:colOff>
      <xdr:row>39</xdr:row>
      <xdr:rowOff>140353</xdr:rowOff>
    </xdr:to>
    <xdr:sp macro="" textlink="">
      <xdr:nvSpPr>
        <xdr:cNvPr id="300" name="フローチャート: 判断 299"/>
        <xdr:cNvSpPr/>
      </xdr:nvSpPr>
      <xdr:spPr>
        <a:xfrm>
          <a:off x="6921500" y="672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131480</xdr:rowOff>
    </xdr:from>
    <xdr:ext cx="534377" cy="259045"/>
    <xdr:sp macro="" textlink="">
      <xdr:nvSpPr>
        <xdr:cNvPr id="301" name="テキスト ボックス 300"/>
        <xdr:cNvSpPr txBox="1"/>
      </xdr:nvSpPr>
      <xdr:spPr>
        <a:xfrm>
          <a:off x="6705111" y="681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69644</xdr:rowOff>
    </xdr:from>
    <xdr:to>
      <xdr:col>55</xdr:col>
      <xdr:colOff>50800</xdr:colOff>
      <xdr:row>31</xdr:row>
      <xdr:rowOff>171244</xdr:rowOff>
    </xdr:to>
    <xdr:sp macro="" textlink="">
      <xdr:nvSpPr>
        <xdr:cNvPr id="307" name="楕円 306"/>
        <xdr:cNvSpPr/>
      </xdr:nvSpPr>
      <xdr:spPr>
        <a:xfrm>
          <a:off x="10426700" y="538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22671</xdr:rowOff>
    </xdr:from>
    <xdr:ext cx="599010" cy="259045"/>
    <xdr:sp macro="" textlink="">
      <xdr:nvSpPr>
        <xdr:cNvPr id="308" name="補助費等該当値テキスト"/>
        <xdr:cNvSpPr txBox="1"/>
      </xdr:nvSpPr>
      <xdr:spPr>
        <a:xfrm>
          <a:off x="10528300" y="533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70932</xdr:rowOff>
    </xdr:from>
    <xdr:to>
      <xdr:col>50</xdr:col>
      <xdr:colOff>165100</xdr:colOff>
      <xdr:row>38</xdr:row>
      <xdr:rowOff>1082</xdr:rowOff>
    </xdr:to>
    <xdr:sp macro="" textlink="">
      <xdr:nvSpPr>
        <xdr:cNvPr id="309" name="楕円 308"/>
        <xdr:cNvSpPr/>
      </xdr:nvSpPr>
      <xdr:spPr>
        <a:xfrm>
          <a:off x="9588500" y="641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17609</xdr:rowOff>
    </xdr:from>
    <xdr:ext cx="534377" cy="259045"/>
    <xdr:sp macro="" textlink="">
      <xdr:nvSpPr>
        <xdr:cNvPr id="310" name="テキスト ボックス 309"/>
        <xdr:cNvSpPr txBox="1"/>
      </xdr:nvSpPr>
      <xdr:spPr>
        <a:xfrm>
          <a:off x="9372111" y="618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105870</xdr:rowOff>
    </xdr:from>
    <xdr:to>
      <xdr:col>46</xdr:col>
      <xdr:colOff>38100</xdr:colOff>
      <xdr:row>37</xdr:row>
      <xdr:rowOff>36020</xdr:rowOff>
    </xdr:to>
    <xdr:sp macro="" textlink="">
      <xdr:nvSpPr>
        <xdr:cNvPr id="311" name="楕円 310"/>
        <xdr:cNvSpPr/>
      </xdr:nvSpPr>
      <xdr:spPr>
        <a:xfrm>
          <a:off x="8699500" y="627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52547</xdr:rowOff>
    </xdr:from>
    <xdr:ext cx="599010" cy="259045"/>
    <xdr:sp macro="" textlink="">
      <xdr:nvSpPr>
        <xdr:cNvPr id="312" name="テキスト ボックス 311"/>
        <xdr:cNvSpPr txBox="1"/>
      </xdr:nvSpPr>
      <xdr:spPr>
        <a:xfrm>
          <a:off x="8450795" y="605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66398</xdr:rowOff>
    </xdr:from>
    <xdr:to>
      <xdr:col>41</xdr:col>
      <xdr:colOff>101600</xdr:colOff>
      <xdr:row>37</xdr:row>
      <xdr:rowOff>167998</xdr:rowOff>
    </xdr:to>
    <xdr:sp macro="" textlink="">
      <xdr:nvSpPr>
        <xdr:cNvPr id="313" name="楕円 312"/>
        <xdr:cNvSpPr/>
      </xdr:nvSpPr>
      <xdr:spPr>
        <a:xfrm>
          <a:off x="7810500" y="641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13075</xdr:rowOff>
    </xdr:from>
    <xdr:ext cx="534377" cy="259045"/>
    <xdr:sp macro="" textlink="">
      <xdr:nvSpPr>
        <xdr:cNvPr id="314" name="テキスト ボックス 313"/>
        <xdr:cNvSpPr txBox="1"/>
      </xdr:nvSpPr>
      <xdr:spPr>
        <a:xfrm>
          <a:off x="7594111" y="618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151818</xdr:rowOff>
    </xdr:from>
    <xdr:to>
      <xdr:col>36</xdr:col>
      <xdr:colOff>165100</xdr:colOff>
      <xdr:row>38</xdr:row>
      <xdr:rowOff>81969</xdr:rowOff>
    </xdr:to>
    <xdr:sp macro="" textlink="">
      <xdr:nvSpPr>
        <xdr:cNvPr id="315" name="楕円 314"/>
        <xdr:cNvSpPr/>
      </xdr:nvSpPr>
      <xdr:spPr>
        <a:xfrm>
          <a:off x="6921500" y="64954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98495</xdr:rowOff>
    </xdr:from>
    <xdr:ext cx="534377" cy="259045"/>
    <xdr:sp macro="" textlink="">
      <xdr:nvSpPr>
        <xdr:cNvPr id="316" name="テキスト ボックス 315"/>
        <xdr:cNvSpPr txBox="1"/>
      </xdr:nvSpPr>
      <xdr:spPr>
        <a:xfrm>
          <a:off x="6705111" y="627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7" name="テキスト ボックス 32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9" name="テキスト ボックス 328"/>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157391</xdr:rowOff>
    </xdr:from>
    <xdr:to>
      <xdr:col>54</xdr:col>
      <xdr:colOff>189865</xdr:colOff>
      <xdr:row>59</xdr:row>
      <xdr:rowOff>64415</xdr:rowOff>
    </xdr:to>
    <xdr:cxnSp macro="">
      <xdr:nvCxnSpPr>
        <xdr:cNvPr id="341" name="直線コネクタ 340"/>
        <xdr:cNvCxnSpPr/>
      </xdr:nvCxnSpPr>
      <xdr:spPr>
        <a:xfrm flipV="1">
          <a:off x="10475595" y="8558441"/>
          <a:ext cx="1270" cy="1621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68242</xdr:rowOff>
    </xdr:from>
    <xdr:ext cx="534377" cy="259045"/>
    <xdr:sp macro="" textlink="">
      <xdr:nvSpPr>
        <xdr:cNvPr id="342" name="普通建設事業費最小値テキスト"/>
        <xdr:cNvSpPr txBox="1"/>
      </xdr:nvSpPr>
      <xdr:spPr>
        <a:xfrm>
          <a:off x="10528300" y="1018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64415</xdr:rowOff>
    </xdr:from>
    <xdr:to>
      <xdr:col>55</xdr:col>
      <xdr:colOff>88900</xdr:colOff>
      <xdr:row>59</xdr:row>
      <xdr:rowOff>64415</xdr:rowOff>
    </xdr:to>
    <xdr:cxnSp macro="">
      <xdr:nvCxnSpPr>
        <xdr:cNvPr id="343" name="直線コネクタ 342"/>
        <xdr:cNvCxnSpPr/>
      </xdr:nvCxnSpPr>
      <xdr:spPr>
        <a:xfrm>
          <a:off x="10388600" y="10179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104068</xdr:rowOff>
    </xdr:from>
    <xdr:ext cx="599010" cy="259045"/>
    <xdr:sp macro="" textlink="">
      <xdr:nvSpPr>
        <xdr:cNvPr id="344" name="普通建設事業費最大値テキスト"/>
        <xdr:cNvSpPr txBox="1"/>
      </xdr:nvSpPr>
      <xdr:spPr>
        <a:xfrm>
          <a:off x="10528300" y="8333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157391</xdr:rowOff>
    </xdr:from>
    <xdr:to>
      <xdr:col>55</xdr:col>
      <xdr:colOff>88900</xdr:colOff>
      <xdr:row>49</xdr:row>
      <xdr:rowOff>157391</xdr:rowOff>
    </xdr:to>
    <xdr:cxnSp macro="">
      <xdr:nvCxnSpPr>
        <xdr:cNvPr id="345" name="直線コネクタ 344"/>
        <xdr:cNvCxnSpPr/>
      </xdr:nvCxnSpPr>
      <xdr:spPr>
        <a:xfrm>
          <a:off x="10388600" y="85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4800</xdr:rowOff>
    </xdr:from>
    <xdr:to>
      <xdr:col>55</xdr:col>
      <xdr:colOff>0</xdr:colOff>
      <xdr:row>56</xdr:row>
      <xdr:rowOff>49238</xdr:rowOff>
    </xdr:to>
    <xdr:cxnSp macro="">
      <xdr:nvCxnSpPr>
        <xdr:cNvPr id="346" name="直線コネクタ 345"/>
        <xdr:cNvCxnSpPr/>
      </xdr:nvCxnSpPr>
      <xdr:spPr>
        <a:xfrm>
          <a:off x="9639300" y="9606000"/>
          <a:ext cx="838200" cy="4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159326</xdr:rowOff>
    </xdr:from>
    <xdr:ext cx="534377" cy="259045"/>
    <xdr:sp macro="" textlink="">
      <xdr:nvSpPr>
        <xdr:cNvPr id="347" name="普通建設事業費平均値テキスト"/>
        <xdr:cNvSpPr txBox="1"/>
      </xdr:nvSpPr>
      <xdr:spPr>
        <a:xfrm>
          <a:off x="10528300" y="9417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136449</xdr:rowOff>
    </xdr:from>
    <xdr:to>
      <xdr:col>55</xdr:col>
      <xdr:colOff>50800</xdr:colOff>
      <xdr:row>56</xdr:row>
      <xdr:rowOff>66599</xdr:rowOff>
    </xdr:to>
    <xdr:sp macro="" textlink="">
      <xdr:nvSpPr>
        <xdr:cNvPr id="348" name="フローチャート: 判断 347"/>
        <xdr:cNvSpPr/>
      </xdr:nvSpPr>
      <xdr:spPr>
        <a:xfrm>
          <a:off x="10426700" y="956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4800</xdr:rowOff>
    </xdr:from>
    <xdr:to>
      <xdr:col>50</xdr:col>
      <xdr:colOff>114300</xdr:colOff>
      <xdr:row>56</xdr:row>
      <xdr:rowOff>38100</xdr:rowOff>
    </xdr:to>
    <xdr:cxnSp macro="">
      <xdr:nvCxnSpPr>
        <xdr:cNvPr id="349" name="直線コネクタ 348"/>
        <xdr:cNvCxnSpPr/>
      </xdr:nvCxnSpPr>
      <xdr:spPr>
        <a:xfrm flipV="1">
          <a:off x="8750300" y="9606000"/>
          <a:ext cx="889000" cy="3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145402</xdr:rowOff>
    </xdr:from>
    <xdr:to>
      <xdr:col>50</xdr:col>
      <xdr:colOff>165100</xdr:colOff>
      <xdr:row>56</xdr:row>
      <xdr:rowOff>75552</xdr:rowOff>
    </xdr:to>
    <xdr:sp macro="" textlink="">
      <xdr:nvSpPr>
        <xdr:cNvPr id="350" name="フローチャート: 判断 349"/>
        <xdr:cNvSpPr/>
      </xdr:nvSpPr>
      <xdr:spPr>
        <a:xfrm>
          <a:off x="9588500" y="957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66679</xdr:rowOff>
    </xdr:from>
    <xdr:ext cx="534377" cy="259045"/>
    <xdr:sp macro="" textlink="">
      <xdr:nvSpPr>
        <xdr:cNvPr id="351" name="テキスト ボックス 350"/>
        <xdr:cNvSpPr txBox="1"/>
      </xdr:nvSpPr>
      <xdr:spPr>
        <a:xfrm>
          <a:off x="9372111" y="966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38100</xdr:rowOff>
    </xdr:from>
    <xdr:to>
      <xdr:col>45</xdr:col>
      <xdr:colOff>177800</xdr:colOff>
      <xdr:row>56</xdr:row>
      <xdr:rowOff>133223</xdr:rowOff>
    </xdr:to>
    <xdr:cxnSp macro="">
      <xdr:nvCxnSpPr>
        <xdr:cNvPr id="352" name="直線コネクタ 351"/>
        <xdr:cNvCxnSpPr/>
      </xdr:nvCxnSpPr>
      <xdr:spPr>
        <a:xfrm flipV="1">
          <a:off x="7861300" y="9639300"/>
          <a:ext cx="889000" cy="9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39840</xdr:rowOff>
    </xdr:from>
    <xdr:to>
      <xdr:col>46</xdr:col>
      <xdr:colOff>38100</xdr:colOff>
      <xdr:row>56</xdr:row>
      <xdr:rowOff>141440</xdr:rowOff>
    </xdr:to>
    <xdr:sp macro="" textlink="">
      <xdr:nvSpPr>
        <xdr:cNvPr id="353" name="フローチャート: 判断 352"/>
        <xdr:cNvSpPr/>
      </xdr:nvSpPr>
      <xdr:spPr>
        <a:xfrm>
          <a:off x="8699500" y="964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132567</xdr:rowOff>
    </xdr:from>
    <xdr:ext cx="534377" cy="259045"/>
    <xdr:sp macro="" textlink="">
      <xdr:nvSpPr>
        <xdr:cNvPr id="354" name="テキスト ボックス 353"/>
        <xdr:cNvSpPr txBox="1"/>
      </xdr:nvSpPr>
      <xdr:spPr>
        <a:xfrm>
          <a:off x="8483111" y="973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79172</xdr:rowOff>
    </xdr:from>
    <xdr:to>
      <xdr:col>41</xdr:col>
      <xdr:colOff>50800</xdr:colOff>
      <xdr:row>56</xdr:row>
      <xdr:rowOff>133223</xdr:rowOff>
    </xdr:to>
    <xdr:cxnSp macro="">
      <xdr:nvCxnSpPr>
        <xdr:cNvPr id="355" name="直線コネクタ 354"/>
        <xdr:cNvCxnSpPr/>
      </xdr:nvCxnSpPr>
      <xdr:spPr>
        <a:xfrm>
          <a:off x="6972300" y="9508922"/>
          <a:ext cx="889000" cy="22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17081</xdr:rowOff>
    </xdr:from>
    <xdr:to>
      <xdr:col>41</xdr:col>
      <xdr:colOff>101600</xdr:colOff>
      <xdr:row>56</xdr:row>
      <xdr:rowOff>118681</xdr:rowOff>
    </xdr:to>
    <xdr:sp macro="" textlink="">
      <xdr:nvSpPr>
        <xdr:cNvPr id="356" name="フローチャート: 判断 355"/>
        <xdr:cNvSpPr/>
      </xdr:nvSpPr>
      <xdr:spPr>
        <a:xfrm>
          <a:off x="7810500" y="96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135208</xdr:rowOff>
    </xdr:from>
    <xdr:ext cx="534377" cy="259045"/>
    <xdr:sp macro="" textlink="">
      <xdr:nvSpPr>
        <xdr:cNvPr id="357" name="テキスト ボックス 356"/>
        <xdr:cNvSpPr txBox="1"/>
      </xdr:nvSpPr>
      <xdr:spPr>
        <a:xfrm>
          <a:off x="7594111" y="93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51536</xdr:rowOff>
    </xdr:from>
    <xdr:to>
      <xdr:col>36</xdr:col>
      <xdr:colOff>165100</xdr:colOff>
      <xdr:row>56</xdr:row>
      <xdr:rowOff>153136</xdr:rowOff>
    </xdr:to>
    <xdr:sp macro="" textlink="">
      <xdr:nvSpPr>
        <xdr:cNvPr id="358" name="フローチャート: 判断 357"/>
        <xdr:cNvSpPr/>
      </xdr:nvSpPr>
      <xdr:spPr>
        <a:xfrm>
          <a:off x="6921500" y="965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144263</xdr:rowOff>
    </xdr:from>
    <xdr:ext cx="534377" cy="259045"/>
    <xdr:sp macro="" textlink="">
      <xdr:nvSpPr>
        <xdr:cNvPr id="359" name="テキスト ボックス 358"/>
        <xdr:cNvSpPr txBox="1"/>
      </xdr:nvSpPr>
      <xdr:spPr>
        <a:xfrm>
          <a:off x="6705111" y="974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169888</xdr:rowOff>
    </xdr:from>
    <xdr:to>
      <xdr:col>55</xdr:col>
      <xdr:colOff>50800</xdr:colOff>
      <xdr:row>56</xdr:row>
      <xdr:rowOff>100038</xdr:rowOff>
    </xdr:to>
    <xdr:sp macro="" textlink="">
      <xdr:nvSpPr>
        <xdr:cNvPr id="365" name="楕円 364"/>
        <xdr:cNvSpPr/>
      </xdr:nvSpPr>
      <xdr:spPr>
        <a:xfrm>
          <a:off x="10426700" y="959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148315</xdr:rowOff>
    </xdr:from>
    <xdr:ext cx="534377" cy="259045"/>
    <xdr:sp macro="" textlink="">
      <xdr:nvSpPr>
        <xdr:cNvPr id="366" name="普通建設事業費該当値テキスト"/>
        <xdr:cNvSpPr txBox="1"/>
      </xdr:nvSpPr>
      <xdr:spPr>
        <a:xfrm>
          <a:off x="10528300" y="957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125450</xdr:rowOff>
    </xdr:from>
    <xdr:to>
      <xdr:col>50</xdr:col>
      <xdr:colOff>165100</xdr:colOff>
      <xdr:row>56</xdr:row>
      <xdr:rowOff>55600</xdr:rowOff>
    </xdr:to>
    <xdr:sp macro="" textlink="">
      <xdr:nvSpPr>
        <xdr:cNvPr id="367" name="楕円 366"/>
        <xdr:cNvSpPr/>
      </xdr:nvSpPr>
      <xdr:spPr>
        <a:xfrm>
          <a:off x="9588500" y="95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72127</xdr:rowOff>
    </xdr:from>
    <xdr:ext cx="534377" cy="259045"/>
    <xdr:sp macro="" textlink="">
      <xdr:nvSpPr>
        <xdr:cNvPr id="368" name="テキスト ボックス 367"/>
        <xdr:cNvSpPr txBox="1"/>
      </xdr:nvSpPr>
      <xdr:spPr>
        <a:xfrm>
          <a:off x="9372111" y="933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158750</xdr:rowOff>
    </xdr:from>
    <xdr:to>
      <xdr:col>46</xdr:col>
      <xdr:colOff>38100</xdr:colOff>
      <xdr:row>56</xdr:row>
      <xdr:rowOff>88900</xdr:rowOff>
    </xdr:to>
    <xdr:sp macro="" textlink="">
      <xdr:nvSpPr>
        <xdr:cNvPr id="369" name="楕円 368"/>
        <xdr:cNvSpPr/>
      </xdr:nvSpPr>
      <xdr:spPr>
        <a:xfrm>
          <a:off x="86995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105427</xdr:rowOff>
    </xdr:from>
    <xdr:ext cx="534377" cy="259045"/>
    <xdr:sp macro="" textlink="">
      <xdr:nvSpPr>
        <xdr:cNvPr id="370" name="テキスト ボックス 369"/>
        <xdr:cNvSpPr txBox="1"/>
      </xdr:nvSpPr>
      <xdr:spPr>
        <a:xfrm>
          <a:off x="8483111" y="936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82423</xdr:rowOff>
    </xdr:from>
    <xdr:to>
      <xdr:col>41</xdr:col>
      <xdr:colOff>101600</xdr:colOff>
      <xdr:row>57</xdr:row>
      <xdr:rowOff>12573</xdr:rowOff>
    </xdr:to>
    <xdr:sp macro="" textlink="">
      <xdr:nvSpPr>
        <xdr:cNvPr id="371" name="楕円 370"/>
        <xdr:cNvSpPr/>
      </xdr:nvSpPr>
      <xdr:spPr>
        <a:xfrm>
          <a:off x="7810500" y="968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3700</xdr:rowOff>
    </xdr:from>
    <xdr:ext cx="534377" cy="259045"/>
    <xdr:sp macro="" textlink="">
      <xdr:nvSpPr>
        <xdr:cNvPr id="372" name="テキスト ボックス 371"/>
        <xdr:cNvSpPr txBox="1"/>
      </xdr:nvSpPr>
      <xdr:spPr>
        <a:xfrm>
          <a:off x="7594111" y="97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28372</xdr:rowOff>
    </xdr:from>
    <xdr:to>
      <xdr:col>36</xdr:col>
      <xdr:colOff>165100</xdr:colOff>
      <xdr:row>55</xdr:row>
      <xdr:rowOff>129972</xdr:rowOff>
    </xdr:to>
    <xdr:sp macro="" textlink="">
      <xdr:nvSpPr>
        <xdr:cNvPr id="373" name="楕円 372"/>
        <xdr:cNvSpPr/>
      </xdr:nvSpPr>
      <xdr:spPr>
        <a:xfrm>
          <a:off x="6921500" y="945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146499</xdr:rowOff>
    </xdr:from>
    <xdr:ext cx="534377" cy="259045"/>
    <xdr:sp macro="" textlink="">
      <xdr:nvSpPr>
        <xdr:cNvPr id="374" name="テキスト ボックス 373"/>
        <xdr:cNvSpPr txBox="1"/>
      </xdr:nvSpPr>
      <xdr:spPr>
        <a:xfrm>
          <a:off x="6705111" y="92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4" name="テキスト ボックス 39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xdr:rowOff>
    </xdr:from>
    <xdr:to>
      <xdr:col>54</xdr:col>
      <xdr:colOff>189865</xdr:colOff>
      <xdr:row>78</xdr:row>
      <xdr:rowOff>152406</xdr:rowOff>
    </xdr:to>
    <xdr:cxnSp macro="">
      <xdr:nvCxnSpPr>
        <xdr:cNvPr id="398" name="直線コネクタ 397"/>
        <xdr:cNvCxnSpPr/>
      </xdr:nvCxnSpPr>
      <xdr:spPr>
        <a:xfrm flipV="1">
          <a:off x="10475595" y="12001506"/>
          <a:ext cx="127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156233</xdr:rowOff>
    </xdr:from>
    <xdr:ext cx="469744" cy="259045"/>
    <xdr:sp macro="" textlink="">
      <xdr:nvSpPr>
        <xdr:cNvPr id="399" name="普通建設事業費 （ うち新規整備　）最小値テキスト"/>
        <xdr:cNvSpPr txBox="1"/>
      </xdr:nvSpPr>
      <xdr:spPr>
        <a:xfrm>
          <a:off x="10528300" y="1352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152406</xdr:rowOff>
    </xdr:from>
    <xdr:to>
      <xdr:col>55</xdr:col>
      <xdr:colOff>88900</xdr:colOff>
      <xdr:row>78</xdr:row>
      <xdr:rowOff>152406</xdr:rowOff>
    </xdr:to>
    <xdr:cxnSp macro="">
      <xdr:nvCxnSpPr>
        <xdr:cNvPr id="400" name="直線コネクタ 399"/>
        <xdr:cNvCxnSpPr/>
      </xdr:nvCxnSpPr>
      <xdr:spPr>
        <a:xfrm>
          <a:off x="10388600" y="13525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118133</xdr:rowOff>
    </xdr:from>
    <xdr:ext cx="534377" cy="259045"/>
    <xdr:sp macro="" textlink="">
      <xdr:nvSpPr>
        <xdr:cNvPr id="401" name="普通建設事業費 （ うち新規整備　）最大値テキスト"/>
        <xdr:cNvSpPr txBox="1"/>
      </xdr:nvSpPr>
      <xdr:spPr>
        <a:xfrm>
          <a:off x="10528300" y="1177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xdr:rowOff>
    </xdr:from>
    <xdr:to>
      <xdr:col>55</xdr:col>
      <xdr:colOff>88900</xdr:colOff>
      <xdr:row>70</xdr:row>
      <xdr:rowOff>6</xdr:rowOff>
    </xdr:to>
    <xdr:cxnSp macro="">
      <xdr:nvCxnSpPr>
        <xdr:cNvPr id="402" name="直線コネクタ 401"/>
        <xdr:cNvCxnSpPr/>
      </xdr:nvCxnSpPr>
      <xdr:spPr>
        <a:xfrm>
          <a:off x="10388600" y="1200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102305</xdr:rowOff>
    </xdr:from>
    <xdr:to>
      <xdr:col>55</xdr:col>
      <xdr:colOff>0</xdr:colOff>
      <xdr:row>78</xdr:row>
      <xdr:rowOff>19380</xdr:rowOff>
    </xdr:to>
    <xdr:cxnSp macro="">
      <xdr:nvCxnSpPr>
        <xdr:cNvPr id="403" name="直線コネクタ 402"/>
        <xdr:cNvCxnSpPr/>
      </xdr:nvCxnSpPr>
      <xdr:spPr>
        <a:xfrm>
          <a:off x="9639300" y="13303955"/>
          <a:ext cx="838200" cy="8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163670</xdr:rowOff>
    </xdr:from>
    <xdr:ext cx="534377" cy="259045"/>
    <xdr:sp macro="" textlink="">
      <xdr:nvSpPr>
        <xdr:cNvPr id="404" name="普通建設事業費 （ うち新規整備　）平均値テキスト"/>
        <xdr:cNvSpPr txBox="1"/>
      </xdr:nvSpPr>
      <xdr:spPr>
        <a:xfrm>
          <a:off x="10528300" y="13022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140793</xdr:rowOff>
    </xdr:from>
    <xdr:to>
      <xdr:col>55</xdr:col>
      <xdr:colOff>50800</xdr:colOff>
      <xdr:row>77</xdr:row>
      <xdr:rowOff>70943</xdr:rowOff>
    </xdr:to>
    <xdr:sp macro="" textlink="">
      <xdr:nvSpPr>
        <xdr:cNvPr id="405" name="フローチャート: 判断 404"/>
        <xdr:cNvSpPr/>
      </xdr:nvSpPr>
      <xdr:spPr>
        <a:xfrm>
          <a:off x="104267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26276</xdr:rowOff>
    </xdr:from>
    <xdr:to>
      <xdr:col>50</xdr:col>
      <xdr:colOff>114300</xdr:colOff>
      <xdr:row>77</xdr:row>
      <xdr:rowOff>102305</xdr:rowOff>
    </xdr:to>
    <xdr:cxnSp macro="">
      <xdr:nvCxnSpPr>
        <xdr:cNvPr id="406" name="直線コネクタ 405"/>
        <xdr:cNvCxnSpPr/>
      </xdr:nvCxnSpPr>
      <xdr:spPr>
        <a:xfrm>
          <a:off x="8750300" y="13227926"/>
          <a:ext cx="889000" cy="7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60173</xdr:rowOff>
    </xdr:from>
    <xdr:to>
      <xdr:col>50</xdr:col>
      <xdr:colOff>165100</xdr:colOff>
      <xdr:row>77</xdr:row>
      <xdr:rowOff>161773</xdr:rowOff>
    </xdr:to>
    <xdr:sp macro="" textlink="">
      <xdr:nvSpPr>
        <xdr:cNvPr id="407" name="フローチャート: 判断 406"/>
        <xdr:cNvSpPr/>
      </xdr:nvSpPr>
      <xdr:spPr>
        <a:xfrm>
          <a:off x="9588500" y="1326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152900</xdr:rowOff>
    </xdr:from>
    <xdr:ext cx="534377" cy="259045"/>
    <xdr:sp macro="" textlink="">
      <xdr:nvSpPr>
        <xdr:cNvPr id="408" name="テキスト ボックス 407"/>
        <xdr:cNvSpPr txBox="1"/>
      </xdr:nvSpPr>
      <xdr:spPr>
        <a:xfrm>
          <a:off x="9372111" y="1335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6559</xdr:rowOff>
    </xdr:from>
    <xdr:to>
      <xdr:col>45</xdr:col>
      <xdr:colOff>177800</xdr:colOff>
      <xdr:row>77</xdr:row>
      <xdr:rowOff>26276</xdr:rowOff>
    </xdr:to>
    <xdr:cxnSp macro="">
      <xdr:nvCxnSpPr>
        <xdr:cNvPr id="409" name="直線コネクタ 408"/>
        <xdr:cNvCxnSpPr/>
      </xdr:nvCxnSpPr>
      <xdr:spPr>
        <a:xfrm>
          <a:off x="7861300" y="13208209"/>
          <a:ext cx="889000" cy="1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105263</xdr:rowOff>
    </xdr:from>
    <xdr:to>
      <xdr:col>46</xdr:col>
      <xdr:colOff>38100</xdr:colOff>
      <xdr:row>78</xdr:row>
      <xdr:rowOff>35413</xdr:rowOff>
    </xdr:to>
    <xdr:sp macro="" textlink="">
      <xdr:nvSpPr>
        <xdr:cNvPr id="410" name="フローチャート: 判断 409"/>
        <xdr:cNvSpPr/>
      </xdr:nvSpPr>
      <xdr:spPr>
        <a:xfrm>
          <a:off x="8699500" y="1330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26540</xdr:rowOff>
    </xdr:from>
    <xdr:ext cx="534377" cy="259045"/>
    <xdr:sp macro="" textlink="">
      <xdr:nvSpPr>
        <xdr:cNvPr id="411" name="テキスト ボックス 410"/>
        <xdr:cNvSpPr txBox="1"/>
      </xdr:nvSpPr>
      <xdr:spPr>
        <a:xfrm>
          <a:off x="8483111" y="1339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100343</xdr:rowOff>
    </xdr:from>
    <xdr:to>
      <xdr:col>41</xdr:col>
      <xdr:colOff>50800</xdr:colOff>
      <xdr:row>77</xdr:row>
      <xdr:rowOff>6559</xdr:rowOff>
    </xdr:to>
    <xdr:cxnSp macro="">
      <xdr:nvCxnSpPr>
        <xdr:cNvPr id="412" name="直線コネクタ 411"/>
        <xdr:cNvCxnSpPr/>
      </xdr:nvCxnSpPr>
      <xdr:spPr>
        <a:xfrm>
          <a:off x="6972300" y="12959093"/>
          <a:ext cx="889000" cy="24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47237</xdr:rowOff>
    </xdr:from>
    <xdr:to>
      <xdr:col>41</xdr:col>
      <xdr:colOff>101600</xdr:colOff>
      <xdr:row>77</xdr:row>
      <xdr:rowOff>148837</xdr:rowOff>
    </xdr:to>
    <xdr:sp macro="" textlink="">
      <xdr:nvSpPr>
        <xdr:cNvPr id="413" name="フローチャート: 判断 412"/>
        <xdr:cNvSpPr/>
      </xdr:nvSpPr>
      <xdr:spPr>
        <a:xfrm>
          <a:off x="7810500" y="1324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139964</xdr:rowOff>
    </xdr:from>
    <xdr:ext cx="534377" cy="259045"/>
    <xdr:sp macro="" textlink="">
      <xdr:nvSpPr>
        <xdr:cNvPr id="414" name="テキスト ボックス 413"/>
        <xdr:cNvSpPr txBox="1"/>
      </xdr:nvSpPr>
      <xdr:spPr>
        <a:xfrm>
          <a:off x="7594111" y="1334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4871</xdr:rowOff>
    </xdr:from>
    <xdr:to>
      <xdr:col>36</xdr:col>
      <xdr:colOff>165100</xdr:colOff>
      <xdr:row>77</xdr:row>
      <xdr:rowOff>106471</xdr:rowOff>
    </xdr:to>
    <xdr:sp macro="" textlink="">
      <xdr:nvSpPr>
        <xdr:cNvPr id="415" name="フローチャート: 判断 414"/>
        <xdr:cNvSpPr/>
      </xdr:nvSpPr>
      <xdr:spPr>
        <a:xfrm>
          <a:off x="6921500" y="132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97598</xdr:rowOff>
    </xdr:from>
    <xdr:ext cx="534377" cy="259045"/>
    <xdr:sp macro="" textlink="">
      <xdr:nvSpPr>
        <xdr:cNvPr id="416" name="テキスト ボックス 415"/>
        <xdr:cNvSpPr txBox="1"/>
      </xdr:nvSpPr>
      <xdr:spPr>
        <a:xfrm>
          <a:off x="6705111" y="132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140030</xdr:rowOff>
    </xdr:from>
    <xdr:to>
      <xdr:col>55</xdr:col>
      <xdr:colOff>50800</xdr:colOff>
      <xdr:row>78</xdr:row>
      <xdr:rowOff>70180</xdr:rowOff>
    </xdr:to>
    <xdr:sp macro="" textlink="">
      <xdr:nvSpPr>
        <xdr:cNvPr id="422" name="楕円 421"/>
        <xdr:cNvSpPr/>
      </xdr:nvSpPr>
      <xdr:spPr>
        <a:xfrm>
          <a:off x="10426700" y="133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118457</xdr:rowOff>
    </xdr:from>
    <xdr:ext cx="534377" cy="259045"/>
    <xdr:sp macro="" textlink="">
      <xdr:nvSpPr>
        <xdr:cNvPr id="423" name="普通建設事業費 （ うち新規整備　）該当値テキスト"/>
        <xdr:cNvSpPr txBox="1"/>
      </xdr:nvSpPr>
      <xdr:spPr>
        <a:xfrm>
          <a:off x="10528300" y="1332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51505</xdr:rowOff>
    </xdr:from>
    <xdr:to>
      <xdr:col>50</xdr:col>
      <xdr:colOff>165100</xdr:colOff>
      <xdr:row>77</xdr:row>
      <xdr:rowOff>153105</xdr:rowOff>
    </xdr:to>
    <xdr:sp macro="" textlink="">
      <xdr:nvSpPr>
        <xdr:cNvPr id="424" name="楕円 423"/>
        <xdr:cNvSpPr/>
      </xdr:nvSpPr>
      <xdr:spPr>
        <a:xfrm>
          <a:off x="9588500" y="1325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169632</xdr:rowOff>
    </xdr:from>
    <xdr:ext cx="534377" cy="259045"/>
    <xdr:sp macro="" textlink="">
      <xdr:nvSpPr>
        <xdr:cNvPr id="425" name="テキスト ボックス 424"/>
        <xdr:cNvSpPr txBox="1"/>
      </xdr:nvSpPr>
      <xdr:spPr>
        <a:xfrm>
          <a:off x="9372111" y="130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146926</xdr:rowOff>
    </xdr:from>
    <xdr:to>
      <xdr:col>46</xdr:col>
      <xdr:colOff>38100</xdr:colOff>
      <xdr:row>77</xdr:row>
      <xdr:rowOff>77076</xdr:rowOff>
    </xdr:to>
    <xdr:sp macro="" textlink="">
      <xdr:nvSpPr>
        <xdr:cNvPr id="426" name="楕円 425"/>
        <xdr:cNvSpPr/>
      </xdr:nvSpPr>
      <xdr:spPr>
        <a:xfrm>
          <a:off x="8699500" y="1317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93603</xdr:rowOff>
    </xdr:from>
    <xdr:ext cx="534377" cy="259045"/>
    <xdr:sp macro="" textlink="">
      <xdr:nvSpPr>
        <xdr:cNvPr id="427" name="テキスト ボックス 426"/>
        <xdr:cNvSpPr txBox="1"/>
      </xdr:nvSpPr>
      <xdr:spPr>
        <a:xfrm>
          <a:off x="8483111" y="1295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127209</xdr:rowOff>
    </xdr:from>
    <xdr:to>
      <xdr:col>41</xdr:col>
      <xdr:colOff>101600</xdr:colOff>
      <xdr:row>77</xdr:row>
      <xdr:rowOff>57359</xdr:rowOff>
    </xdr:to>
    <xdr:sp macro="" textlink="">
      <xdr:nvSpPr>
        <xdr:cNvPr id="428" name="楕円 427"/>
        <xdr:cNvSpPr/>
      </xdr:nvSpPr>
      <xdr:spPr>
        <a:xfrm>
          <a:off x="7810500" y="1315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73886</xdr:rowOff>
    </xdr:from>
    <xdr:ext cx="534377" cy="259045"/>
    <xdr:sp macro="" textlink="">
      <xdr:nvSpPr>
        <xdr:cNvPr id="429" name="テキスト ボックス 428"/>
        <xdr:cNvSpPr txBox="1"/>
      </xdr:nvSpPr>
      <xdr:spPr>
        <a:xfrm>
          <a:off x="7594111" y="1293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49543</xdr:rowOff>
    </xdr:from>
    <xdr:to>
      <xdr:col>36</xdr:col>
      <xdr:colOff>165100</xdr:colOff>
      <xdr:row>75</xdr:row>
      <xdr:rowOff>151143</xdr:rowOff>
    </xdr:to>
    <xdr:sp macro="" textlink="">
      <xdr:nvSpPr>
        <xdr:cNvPr id="430" name="楕円 429"/>
        <xdr:cNvSpPr/>
      </xdr:nvSpPr>
      <xdr:spPr>
        <a:xfrm>
          <a:off x="6921500" y="1290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167670</xdr:rowOff>
    </xdr:from>
    <xdr:ext cx="534377" cy="259045"/>
    <xdr:sp macro="" textlink="">
      <xdr:nvSpPr>
        <xdr:cNvPr id="431" name="テキスト ボックス 430"/>
        <xdr:cNvSpPr txBox="1"/>
      </xdr:nvSpPr>
      <xdr:spPr>
        <a:xfrm>
          <a:off x="6705111" y="1268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168300</xdr:rowOff>
    </xdr:from>
    <xdr:to>
      <xdr:col>54</xdr:col>
      <xdr:colOff>189865</xdr:colOff>
      <xdr:row>98</xdr:row>
      <xdr:rowOff>75298</xdr:rowOff>
    </xdr:to>
    <xdr:cxnSp macro="">
      <xdr:nvCxnSpPr>
        <xdr:cNvPr id="455" name="直線コネクタ 454"/>
        <xdr:cNvCxnSpPr/>
      </xdr:nvCxnSpPr>
      <xdr:spPr>
        <a:xfrm flipV="1">
          <a:off x="10475595" y="15598800"/>
          <a:ext cx="1270" cy="1278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79125</xdr:rowOff>
    </xdr:from>
    <xdr:ext cx="534377" cy="259045"/>
    <xdr:sp macro="" textlink="">
      <xdr:nvSpPr>
        <xdr:cNvPr id="456" name="普通建設事業費 （ うち更新整備　）最小値テキスト"/>
        <xdr:cNvSpPr txBox="1"/>
      </xdr:nvSpPr>
      <xdr:spPr>
        <a:xfrm>
          <a:off x="10528300" y="168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75298</xdr:rowOff>
    </xdr:from>
    <xdr:to>
      <xdr:col>55</xdr:col>
      <xdr:colOff>88900</xdr:colOff>
      <xdr:row>98</xdr:row>
      <xdr:rowOff>75298</xdr:rowOff>
    </xdr:to>
    <xdr:cxnSp macro="">
      <xdr:nvCxnSpPr>
        <xdr:cNvPr id="457" name="直線コネクタ 456"/>
        <xdr:cNvCxnSpPr/>
      </xdr:nvCxnSpPr>
      <xdr:spPr>
        <a:xfrm>
          <a:off x="10388600" y="1687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114977</xdr:rowOff>
    </xdr:from>
    <xdr:ext cx="599010" cy="259045"/>
    <xdr:sp macro="" textlink="">
      <xdr:nvSpPr>
        <xdr:cNvPr id="458" name="普通建設事業費 （ うち更新整備　）最大値テキスト"/>
        <xdr:cNvSpPr txBox="1"/>
      </xdr:nvSpPr>
      <xdr:spPr>
        <a:xfrm>
          <a:off x="10528300" y="1537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168300</xdr:rowOff>
    </xdr:from>
    <xdr:to>
      <xdr:col>55</xdr:col>
      <xdr:colOff>88900</xdr:colOff>
      <xdr:row>90</xdr:row>
      <xdr:rowOff>168300</xdr:rowOff>
    </xdr:to>
    <xdr:cxnSp macro="">
      <xdr:nvCxnSpPr>
        <xdr:cNvPr id="459" name="直線コネクタ 458"/>
        <xdr:cNvCxnSpPr/>
      </xdr:nvCxnSpPr>
      <xdr:spPr>
        <a:xfrm>
          <a:off x="10388600" y="1559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132868</xdr:rowOff>
    </xdr:from>
    <xdr:to>
      <xdr:col>55</xdr:col>
      <xdr:colOff>0</xdr:colOff>
      <xdr:row>96</xdr:row>
      <xdr:rowOff>53860</xdr:rowOff>
    </xdr:to>
    <xdr:cxnSp macro="">
      <xdr:nvCxnSpPr>
        <xdr:cNvPr id="460" name="直線コネクタ 459"/>
        <xdr:cNvCxnSpPr/>
      </xdr:nvCxnSpPr>
      <xdr:spPr>
        <a:xfrm>
          <a:off x="9639300" y="16420618"/>
          <a:ext cx="838200" cy="9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1021</xdr:rowOff>
    </xdr:from>
    <xdr:ext cx="534377" cy="259045"/>
    <xdr:sp macro="" textlink="">
      <xdr:nvSpPr>
        <xdr:cNvPr id="461" name="普通建設事業費 （ うち更新整備　）平均値テキスト"/>
        <xdr:cNvSpPr txBox="1"/>
      </xdr:nvSpPr>
      <xdr:spPr>
        <a:xfrm>
          <a:off x="10528300" y="1646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22594</xdr:rowOff>
    </xdr:from>
    <xdr:to>
      <xdr:col>55</xdr:col>
      <xdr:colOff>50800</xdr:colOff>
      <xdr:row>96</xdr:row>
      <xdr:rowOff>124194</xdr:rowOff>
    </xdr:to>
    <xdr:sp macro="" textlink="">
      <xdr:nvSpPr>
        <xdr:cNvPr id="462" name="フローチャート: 判断 461"/>
        <xdr:cNvSpPr/>
      </xdr:nvSpPr>
      <xdr:spPr>
        <a:xfrm>
          <a:off x="10426700" y="1648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132868</xdr:rowOff>
    </xdr:from>
    <xdr:to>
      <xdr:col>50</xdr:col>
      <xdr:colOff>114300</xdr:colOff>
      <xdr:row>95</xdr:row>
      <xdr:rowOff>163271</xdr:rowOff>
    </xdr:to>
    <xdr:cxnSp macro="">
      <xdr:nvCxnSpPr>
        <xdr:cNvPr id="463" name="直線コネクタ 462"/>
        <xdr:cNvCxnSpPr/>
      </xdr:nvCxnSpPr>
      <xdr:spPr>
        <a:xfrm flipV="1">
          <a:off x="8750300" y="16420618"/>
          <a:ext cx="889000" cy="3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121692</xdr:rowOff>
    </xdr:from>
    <xdr:to>
      <xdr:col>50</xdr:col>
      <xdr:colOff>165100</xdr:colOff>
      <xdr:row>96</xdr:row>
      <xdr:rowOff>51842</xdr:rowOff>
    </xdr:to>
    <xdr:sp macro="" textlink="">
      <xdr:nvSpPr>
        <xdr:cNvPr id="464" name="フローチャート: 判断 463"/>
        <xdr:cNvSpPr/>
      </xdr:nvSpPr>
      <xdr:spPr>
        <a:xfrm>
          <a:off x="9588500" y="16409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42969</xdr:rowOff>
    </xdr:from>
    <xdr:ext cx="534377" cy="259045"/>
    <xdr:sp macro="" textlink="">
      <xdr:nvSpPr>
        <xdr:cNvPr id="465" name="テキスト ボックス 464"/>
        <xdr:cNvSpPr txBox="1"/>
      </xdr:nvSpPr>
      <xdr:spPr>
        <a:xfrm>
          <a:off x="9372111" y="1650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163271</xdr:rowOff>
    </xdr:from>
    <xdr:to>
      <xdr:col>45</xdr:col>
      <xdr:colOff>177800</xdr:colOff>
      <xdr:row>96</xdr:row>
      <xdr:rowOff>120447</xdr:rowOff>
    </xdr:to>
    <xdr:cxnSp macro="">
      <xdr:nvCxnSpPr>
        <xdr:cNvPr id="466" name="直線コネクタ 465"/>
        <xdr:cNvCxnSpPr/>
      </xdr:nvCxnSpPr>
      <xdr:spPr>
        <a:xfrm flipV="1">
          <a:off x="7861300" y="16451021"/>
          <a:ext cx="889000" cy="12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15367</xdr:rowOff>
    </xdr:from>
    <xdr:to>
      <xdr:col>46</xdr:col>
      <xdr:colOff>38100</xdr:colOff>
      <xdr:row>96</xdr:row>
      <xdr:rowOff>116967</xdr:rowOff>
    </xdr:to>
    <xdr:sp macro="" textlink="">
      <xdr:nvSpPr>
        <xdr:cNvPr id="467" name="フローチャート: 判断 466"/>
        <xdr:cNvSpPr/>
      </xdr:nvSpPr>
      <xdr:spPr>
        <a:xfrm>
          <a:off x="8699500" y="1647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108094</xdr:rowOff>
    </xdr:from>
    <xdr:ext cx="534377" cy="259045"/>
    <xdr:sp macro="" textlink="">
      <xdr:nvSpPr>
        <xdr:cNvPr id="468" name="テキスト ボックス 467"/>
        <xdr:cNvSpPr txBox="1"/>
      </xdr:nvSpPr>
      <xdr:spPr>
        <a:xfrm>
          <a:off x="8483111" y="1656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120447</xdr:rowOff>
    </xdr:from>
    <xdr:to>
      <xdr:col>41</xdr:col>
      <xdr:colOff>50800</xdr:colOff>
      <xdr:row>97</xdr:row>
      <xdr:rowOff>18492</xdr:rowOff>
    </xdr:to>
    <xdr:cxnSp macro="">
      <xdr:nvCxnSpPr>
        <xdr:cNvPr id="469" name="直線コネクタ 468"/>
        <xdr:cNvCxnSpPr/>
      </xdr:nvCxnSpPr>
      <xdr:spPr>
        <a:xfrm flipV="1">
          <a:off x="6972300" y="16579647"/>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50164</xdr:rowOff>
    </xdr:from>
    <xdr:to>
      <xdr:col>41</xdr:col>
      <xdr:colOff>101600</xdr:colOff>
      <xdr:row>96</xdr:row>
      <xdr:rowOff>151764</xdr:rowOff>
    </xdr:to>
    <xdr:sp macro="" textlink="">
      <xdr:nvSpPr>
        <xdr:cNvPr id="470" name="フローチャート: 判断 469"/>
        <xdr:cNvSpPr/>
      </xdr:nvSpPr>
      <xdr:spPr>
        <a:xfrm>
          <a:off x="7810500" y="1650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168291</xdr:rowOff>
    </xdr:from>
    <xdr:ext cx="534377" cy="259045"/>
    <xdr:sp macro="" textlink="">
      <xdr:nvSpPr>
        <xdr:cNvPr id="471" name="テキスト ボックス 470"/>
        <xdr:cNvSpPr txBox="1"/>
      </xdr:nvSpPr>
      <xdr:spPr>
        <a:xfrm>
          <a:off x="7594111" y="1628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113754</xdr:rowOff>
    </xdr:from>
    <xdr:to>
      <xdr:col>36</xdr:col>
      <xdr:colOff>165100</xdr:colOff>
      <xdr:row>97</xdr:row>
      <xdr:rowOff>43904</xdr:rowOff>
    </xdr:to>
    <xdr:sp macro="" textlink="">
      <xdr:nvSpPr>
        <xdr:cNvPr id="472" name="フローチャート: 判断 471"/>
        <xdr:cNvSpPr/>
      </xdr:nvSpPr>
      <xdr:spPr>
        <a:xfrm>
          <a:off x="6921500" y="1657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60431</xdr:rowOff>
    </xdr:from>
    <xdr:ext cx="534377" cy="259045"/>
    <xdr:sp macro="" textlink="">
      <xdr:nvSpPr>
        <xdr:cNvPr id="473" name="テキスト ボックス 472"/>
        <xdr:cNvSpPr txBox="1"/>
      </xdr:nvSpPr>
      <xdr:spPr>
        <a:xfrm>
          <a:off x="6705111" y="1634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3060</xdr:rowOff>
    </xdr:from>
    <xdr:to>
      <xdr:col>55</xdr:col>
      <xdr:colOff>50800</xdr:colOff>
      <xdr:row>96</xdr:row>
      <xdr:rowOff>104660</xdr:rowOff>
    </xdr:to>
    <xdr:sp macro="" textlink="">
      <xdr:nvSpPr>
        <xdr:cNvPr id="479" name="楕円 478"/>
        <xdr:cNvSpPr/>
      </xdr:nvSpPr>
      <xdr:spPr>
        <a:xfrm>
          <a:off x="10426700" y="1646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25937</xdr:rowOff>
    </xdr:from>
    <xdr:ext cx="534377" cy="259045"/>
    <xdr:sp macro="" textlink="">
      <xdr:nvSpPr>
        <xdr:cNvPr id="480" name="普通建設事業費 （ うち更新整備　）該当値テキスト"/>
        <xdr:cNvSpPr txBox="1"/>
      </xdr:nvSpPr>
      <xdr:spPr>
        <a:xfrm>
          <a:off x="10528300" y="1631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82068</xdr:rowOff>
    </xdr:from>
    <xdr:to>
      <xdr:col>50</xdr:col>
      <xdr:colOff>165100</xdr:colOff>
      <xdr:row>96</xdr:row>
      <xdr:rowOff>12218</xdr:rowOff>
    </xdr:to>
    <xdr:sp macro="" textlink="">
      <xdr:nvSpPr>
        <xdr:cNvPr id="481" name="楕円 480"/>
        <xdr:cNvSpPr/>
      </xdr:nvSpPr>
      <xdr:spPr>
        <a:xfrm>
          <a:off x="9588500" y="1636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28745</xdr:rowOff>
    </xdr:from>
    <xdr:ext cx="534377" cy="259045"/>
    <xdr:sp macro="" textlink="">
      <xdr:nvSpPr>
        <xdr:cNvPr id="482" name="テキスト ボックス 481"/>
        <xdr:cNvSpPr txBox="1"/>
      </xdr:nvSpPr>
      <xdr:spPr>
        <a:xfrm>
          <a:off x="9372111" y="1614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112471</xdr:rowOff>
    </xdr:from>
    <xdr:to>
      <xdr:col>46</xdr:col>
      <xdr:colOff>38100</xdr:colOff>
      <xdr:row>96</xdr:row>
      <xdr:rowOff>42621</xdr:rowOff>
    </xdr:to>
    <xdr:sp macro="" textlink="">
      <xdr:nvSpPr>
        <xdr:cNvPr id="483" name="楕円 482"/>
        <xdr:cNvSpPr/>
      </xdr:nvSpPr>
      <xdr:spPr>
        <a:xfrm>
          <a:off x="8699500" y="1640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59148</xdr:rowOff>
    </xdr:from>
    <xdr:ext cx="534377" cy="259045"/>
    <xdr:sp macro="" textlink="">
      <xdr:nvSpPr>
        <xdr:cNvPr id="484" name="テキスト ボックス 483"/>
        <xdr:cNvSpPr txBox="1"/>
      </xdr:nvSpPr>
      <xdr:spPr>
        <a:xfrm>
          <a:off x="8483111" y="1617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69647</xdr:rowOff>
    </xdr:from>
    <xdr:to>
      <xdr:col>41</xdr:col>
      <xdr:colOff>101600</xdr:colOff>
      <xdr:row>96</xdr:row>
      <xdr:rowOff>171247</xdr:rowOff>
    </xdr:to>
    <xdr:sp macro="" textlink="">
      <xdr:nvSpPr>
        <xdr:cNvPr id="485" name="楕円 484"/>
        <xdr:cNvSpPr/>
      </xdr:nvSpPr>
      <xdr:spPr>
        <a:xfrm>
          <a:off x="7810500" y="1652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162374</xdr:rowOff>
    </xdr:from>
    <xdr:ext cx="534377" cy="259045"/>
    <xdr:sp macro="" textlink="">
      <xdr:nvSpPr>
        <xdr:cNvPr id="486" name="テキスト ボックス 485"/>
        <xdr:cNvSpPr txBox="1"/>
      </xdr:nvSpPr>
      <xdr:spPr>
        <a:xfrm>
          <a:off x="7594111" y="1662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139142</xdr:rowOff>
    </xdr:from>
    <xdr:to>
      <xdr:col>36</xdr:col>
      <xdr:colOff>165100</xdr:colOff>
      <xdr:row>97</xdr:row>
      <xdr:rowOff>69292</xdr:rowOff>
    </xdr:to>
    <xdr:sp macro="" textlink="">
      <xdr:nvSpPr>
        <xdr:cNvPr id="487" name="楕円 486"/>
        <xdr:cNvSpPr/>
      </xdr:nvSpPr>
      <xdr:spPr>
        <a:xfrm>
          <a:off x="6921500" y="1659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60419</xdr:rowOff>
    </xdr:from>
    <xdr:ext cx="534377" cy="259045"/>
    <xdr:sp macro="" textlink="">
      <xdr:nvSpPr>
        <xdr:cNvPr id="488" name="テキスト ボックス 487"/>
        <xdr:cNvSpPr txBox="1"/>
      </xdr:nvSpPr>
      <xdr:spPr>
        <a:xfrm>
          <a:off x="6705111" y="1669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145453</xdr:rowOff>
    </xdr:from>
    <xdr:to>
      <xdr:col>85</xdr:col>
      <xdr:colOff>126364</xdr:colOff>
      <xdr:row>39</xdr:row>
      <xdr:rowOff>44450</xdr:rowOff>
    </xdr:to>
    <xdr:cxnSp macro="">
      <xdr:nvCxnSpPr>
        <xdr:cNvPr id="512" name="直線コネクタ 511"/>
        <xdr:cNvCxnSpPr/>
      </xdr:nvCxnSpPr>
      <xdr:spPr>
        <a:xfrm flipV="1">
          <a:off x="16317595" y="5117503"/>
          <a:ext cx="1269" cy="16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92130</xdr:rowOff>
    </xdr:from>
    <xdr:ext cx="534377" cy="259045"/>
    <xdr:sp macro="" textlink="">
      <xdr:nvSpPr>
        <xdr:cNvPr id="515" name="災害復旧事業費最大値テキスト"/>
        <xdr:cNvSpPr txBox="1"/>
      </xdr:nvSpPr>
      <xdr:spPr>
        <a:xfrm>
          <a:off x="16370300" y="489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145453</xdr:rowOff>
    </xdr:from>
    <xdr:to>
      <xdr:col>86</xdr:col>
      <xdr:colOff>25400</xdr:colOff>
      <xdr:row>29</xdr:row>
      <xdr:rowOff>145453</xdr:rowOff>
    </xdr:to>
    <xdr:cxnSp macro="">
      <xdr:nvCxnSpPr>
        <xdr:cNvPr id="516" name="直線コネクタ 515"/>
        <xdr:cNvCxnSpPr/>
      </xdr:nvCxnSpPr>
      <xdr:spPr>
        <a:xfrm>
          <a:off x="16230600" y="511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129451</xdr:rowOff>
    </xdr:from>
    <xdr:to>
      <xdr:col>85</xdr:col>
      <xdr:colOff>127000</xdr:colOff>
      <xdr:row>38</xdr:row>
      <xdr:rowOff>7417</xdr:rowOff>
    </xdr:to>
    <xdr:cxnSp macro="">
      <xdr:nvCxnSpPr>
        <xdr:cNvPr id="517" name="直線コネクタ 516"/>
        <xdr:cNvCxnSpPr/>
      </xdr:nvCxnSpPr>
      <xdr:spPr>
        <a:xfrm>
          <a:off x="15481300" y="6473101"/>
          <a:ext cx="838200" cy="4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150233</xdr:rowOff>
    </xdr:from>
    <xdr:ext cx="469744" cy="259045"/>
    <xdr:sp macro="" textlink="">
      <xdr:nvSpPr>
        <xdr:cNvPr id="518" name="災害復旧事業費平均値テキスト"/>
        <xdr:cNvSpPr txBox="1"/>
      </xdr:nvSpPr>
      <xdr:spPr>
        <a:xfrm>
          <a:off x="16370300" y="6493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356</xdr:rowOff>
    </xdr:from>
    <xdr:to>
      <xdr:col>85</xdr:col>
      <xdr:colOff>177800</xdr:colOff>
      <xdr:row>38</xdr:row>
      <xdr:rowOff>101956</xdr:rowOff>
    </xdr:to>
    <xdr:sp macro="" textlink="">
      <xdr:nvSpPr>
        <xdr:cNvPr id="519" name="フローチャート: 判断 518"/>
        <xdr:cNvSpPr/>
      </xdr:nvSpPr>
      <xdr:spPr>
        <a:xfrm>
          <a:off x="16268700" y="65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129451</xdr:rowOff>
    </xdr:from>
    <xdr:to>
      <xdr:col>81</xdr:col>
      <xdr:colOff>50800</xdr:colOff>
      <xdr:row>38</xdr:row>
      <xdr:rowOff>83807</xdr:rowOff>
    </xdr:to>
    <xdr:cxnSp macro="">
      <xdr:nvCxnSpPr>
        <xdr:cNvPr id="520" name="直線コネクタ 519"/>
        <xdr:cNvCxnSpPr/>
      </xdr:nvCxnSpPr>
      <xdr:spPr>
        <a:xfrm flipV="1">
          <a:off x="14592300" y="6473101"/>
          <a:ext cx="889000" cy="12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19748</xdr:rowOff>
    </xdr:from>
    <xdr:to>
      <xdr:col>81</xdr:col>
      <xdr:colOff>101600</xdr:colOff>
      <xdr:row>38</xdr:row>
      <xdr:rowOff>121348</xdr:rowOff>
    </xdr:to>
    <xdr:sp macro="" textlink="">
      <xdr:nvSpPr>
        <xdr:cNvPr id="521" name="フローチャート: 判断 520"/>
        <xdr:cNvSpPr/>
      </xdr:nvSpPr>
      <xdr:spPr>
        <a:xfrm>
          <a:off x="15430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112475</xdr:rowOff>
    </xdr:from>
    <xdr:ext cx="469744" cy="259045"/>
    <xdr:sp macro="" textlink="">
      <xdr:nvSpPr>
        <xdr:cNvPr id="522" name="テキスト ボックス 521"/>
        <xdr:cNvSpPr txBox="1"/>
      </xdr:nvSpPr>
      <xdr:spPr>
        <a:xfrm>
          <a:off x="15246428" y="662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75997</xdr:rowOff>
    </xdr:from>
    <xdr:to>
      <xdr:col>76</xdr:col>
      <xdr:colOff>114300</xdr:colOff>
      <xdr:row>38</xdr:row>
      <xdr:rowOff>83807</xdr:rowOff>
    </xdr:to>
    <xdr:cxnSp macro="">
      <xdr:nvCxnSpPr>
        <xdr:cNvPr id="523" name="直線コネクタ 522"/>
        <xdr:cNvCxnSpPr/>
      </xdr:nvCxnSpPr>
      <xdr:spPr>
        <a:xfrm>
          <a:off x="13703300" y="6591097"/>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80023</xdr:rowOff>
    </xdr:from>
    <xdr:to>
      <xdr:col>76</xdr:col>
      <xdr:colOff>165100</xdr:colOff>
      <xdr:row>39</xdr:row>
      <xdr:rowOff>10173</xdr:rowOff>
    </xdr:to>
    <xdr:sp macro="" textlink="">
      <xdr:nvSpPr>
        <xdr:cNvPr id="524" name="フローチャート: 判断 523"/>
        <xdr:cNvSpPr/>
      </xdr:nvSpPr>
      <xdr:spPr>
        <a:xfrm>
          <a:off x="14541500" y="659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1300</xdr:rowOff>
    </xdr:from>
    <xdr:ext cx="469744" cy="259045"/>
    <xdr:sp macro="" textlink="">
      <xdr:nvSpPr>
        <xdr:cNvPr id="525" name="テキスト ボックス 524"/>
        <xdr:cNvSpPr txBox="1"/>
      </xdr:nvSpPr>
      <xdr:spPr>
        <a:xfrm>
          <a:off x="14357428" y="668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163284</xdr:rowOff>
    </xdr:from>
    <xdr:to>
      <xdr:col>71</xdr:col>
      <xdr:colOff>177800</xdr:colOff>
      <xdr:row>38</xdr:row>
      <xdr:rowOff>75997</xdr:rowOff>
    </xdr:to>
    <xdr:cxnSp macro="">
      <xdr:nvCxnSpPr>
        <xdr:cNvPr id="526" name="直線コネクタ 525"/>
        <xdr:cNvCxnSpPr/>
      </xdr:nvCxnSpPr>
      <xdr:spPr>
        <a:xfrm>
          <a:off x="12814300" y="6335484"/>
          <a:ext cx="889000" cy="25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95491</xdr:rowOff>
    </xdr:from>
    <xdr:to>
      <xdr:col>72</xdr:col>
      <xdr:colOff>38100</xdr:colOff>
      <xdr:row>39</xdr:row>
      <xdr:rowOff>25641</xdr:rowOff>
    </xdr:to>
    <xdr:sp macro="" textlink="">
      <xdr:nvSpPr>
        <xdr:cNvPr id="527" name="フローチャート: 判断 526"/>
        <xdr:cNvSpPr/>
      </xdr:nvSpPr>
      <xdr:spPr>
        <a:xfrm>
          <a:off x="13652500" y="661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16768</xdr:rowOff>
    </xdr:from>
    <xdr:ext cx="469744" cy="259045"/>
    <xdr:sp macro="" textlink="">
      <xdr:nvSpPr>
        <xdr:cNvPr id="528" name="テキスト ボックス 527"/>
        <xdr:cNvSpPr txBox="1"/>
      </xdr:nvSpPr>
      <xdr:spPr>
        <a:xfrm>
          <a:off x="13468428" y="670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64059</xdr:rowOff>
    </xdr:from>
    <xdr:to>
      <xdr:col>67</xdr:col>
      <xdr:colOff>101600</xdr:colOff>
      <xdr:row>38</xdr:row>
      <xdr:rowOff>165659</xdr:rowOff>
    </xdr:to>
    <xdr:sp macro="" textlink="">
      <xdr:nvSpPr>
        <xdr:cNvPr id="529" name="フローチャート: 判断 528"/>
        <xdr:cNvSpPr/>
      </xdr:nvSpPr>
      <xdr:spPr>
        <a:xfrm>
          <a:off x="12763500" y="657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156786</xdr:rowOff>
    </xdr:from>
    <xdr:ext cx="469744" cy="259045"/>
    <xdr:sp macro="" textlink="">
      <xdr:nvSpPr>
        <xdr:cNvPr id="530" name="テキスト ボックス 529"/>
        <xdr:cNvSpPr txBox="1"/>
      </xdr:nvSpPr>
      <xdr:spPr>
        <a:xfrm>
          <a:off x="12579428" y="6671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128067</xdr:rowOff>
    </xdr:from>
    <xdr:to>
      <xdr:col>85</xdr:col>
      <xdr:colOff>177800</xdr:colOff>
      <xdr:row>38</xdr:row>
      <xdr:rowOff>58217</xdr:rowOff>
    </xdr:to>
    <xdr:sp macro="" textlink="">
      <xdr:nvSpPr>
        <xdr:cNvPr id="536" name="楕円 535"/>
        <xdr:cNvSpPr/>
      </xdr:nvSpPr>
      <xdr:spPr>
        <a:xfrm>
          <a:off x="16268700" y="647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150944</xdr:rowOff>
    </xdr:from>
    <xdr:ext cx="469744" cy="259045"/>
    <xdr:sp macro="" textlink="">
      <xdr:nvSpPr>
        <xdr:cNvPr id="537" name="災害復旧事業費該当値テキスト"/>
        <xdr:cNvSpPr txBox="1"/>
      </xdr:nvSpPr>
      <xdr:spPr>
        <a:xfrm>
          <a:off x="16370300" y="632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78651</xdr:rowOff>
    </xdr:from>
    <xdr:to>
      <xdr:col>81</xdr:col>
      <xdr:colOff>101600</xdr:colOff>
      <xdr:row>38</xdr:row>
      <xdr:rowOff>8801</xdr:rowOff>
    </xdr:to>
    <xdr:sp macro="" textlink="">
      <xdr:nvSpPr>
        <xdr:cNvPr id="538" name="楕円 537"/>
        <xdr:cNvSpPr/>
      </xdr:nvSpPr>
      <xdr:spPr>
        <a:xfrm>
          <a:off x="15430500" y="642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25328</xdr:rowOff>
    </xdr:from>
    <xdr:ext cx="469744" cy="259045"/>
    <xdr:sp macro="" textlink="">
      <xdr:nvSpPr>
        <xdr:cNvPr id="539" name="テキスト ボックス 538"/>
        <xdr:cNvSpPr txBox="1"/>
      </xdr:nvSpPr>
      <xdr:spPr>
        <a:xfrm>
          <a:off x="15246428" y="619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33007</xdr:rowOff>
    </xdr:from>
    <xdr:to>
      <xdr:col>76</xdr:col>
      <xdr:colOff>165100</xdr:colOff>
      <xdr:row>38</xdr:row>
      <xdr:rowOff>134607</xdr:rowOff>
    </xdr:to>
    <xdr:sp macro="" textlink="">
      <xdr:nvSpPr>
        <xdr:cNvPr id="540" name="楕円 539"/>
        <xdr:cNvSpPr/>
      </xdr:nvSpPr>
      <xdr:spPr>
        <a:xfrm>
          <a:off x="14541500" y="654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151134</xdr:rowOff>
    </xdr:from>
    <xdr:ext cx="469744" cy="259045"/>
    <xdr:sp macro="" textlink="">
      <xdr:nvSpPr>
        <xdr:cNvPr id="541" name="テキスト ボックス 540"/>
        <xdr:cNvSpPr txBox="1"/>
      </xdr:nvSpPr>
      <xdr:spPr>
        <a:xfrm>
          <a:off x="14357428" y="632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25197</xdr:rowOff>
    </xdr:from>
    <xdr:to>
      <xdr:col>72</xdr:col>
      <xdr:colOff>38100</xdr:colOff>
      <xdr:row>38</xdr:row>
      <xdr:rowOff>126797</xdr:rowOff>
    </xdr:to>
    <xdr:sp macro="" textlink="">
      <xdr:nvSpPr>
        <xdr:cNvPr id="542" name="楕円 541"/>
        <xdr:cNvSpPr/>
      </xdr:nvSpPr>
      <xdr:spPr>
        <a:xfrm>
          <a:off x="13652500" y="654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143324</xdr:rowOff>
    </xdr:from>
    <xdr:ext cx="469744" cy="259045"/>
    <xdr:sp macro="" textlink="">
      <xdr:nvSpPr>
        <xdr:cNvPr id="543" name="テキスト ボックス 542"/>
        <xdr:cNvSpPr txBox="1"/>
      </xdr:nvSpPr>
      <xdr:spPr>
        <a:xfrm>
          <a:off x="13468428" y="631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112484</xdr:rowOff>
    </xdr:from>
    <xdr:to>
      <xdr:col>67</xdr:col>
      <xdr:colOff>101600</xdr:colOff>
      <xdr:row>37</xdr:row>
      <xdr:rowOff>42634</xdr:rowOff>
    </xdr:to>
    <xdr:sp macro="" textlink="">
      <xdr:nvSpPr>
        <xdr:cNvPr id="544" name="楕円 543"/>
        <xdr:cNvSpPr/>
      </xdr:nvSpPr>
      <xdr:spPr>
        <a:xfrm>
          <a:off x="12763500" y="628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59161</xdr:rowOff>
    </xdr:from>
    <xdr:ext cx="534377" cy="259045"/>
    <xdr:sp macro="" textlink="">
      <xdr:nvSpPr>
        <xdr:cNvPr id="545" name="テキスト ボックス 544"/>
        <xdr:cNvSpPr txBox="1"/>
      </xdr:nvSpPr>
      <xdr:spPr>
        <a:xfrm>
          <a:off x="12547111" y="605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5" name="テキスト ボックス 60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7" name="テキスト ボックス 606"/>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71634</xdr:rowOff>
    </xdr:from>
    <xdr:to>
      <xdr:col>85</xdr:col>
      <xdr:colOff>126364</xdr:colOff>
      <xdr:row>79</xdr:row>
      <xdr:rowOff>33096</xdr:rowOff>
    </xdr:to>
    <xdr:cxnSp macro="">
      <xdr:nvCxnSpPr>
        <xdr:cNvPr id="619" name="直線コネクタ 618"/>
        <xdr:cNvCxnSpPr/>
      </xdr:nvCxnSpPr>
      <xdr:spPr>
        <a:xfrm flipV="1">
          <a:off x="16317595" y="12244584"/>
          <a:ext cx="1269" cy="1333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36923</xdr:rowOff>
    </xdr:from>
    <xdr:ext cx="534377" cy="259045"/>
    <xdr:sp macro="" textlink="">
      <xdr:nvSpPr>
        <xdr:cNvPr id="620" name="公債費最小値テキスト"/>
        <xdr:cNvSpPr txBox="1"/>
      </xdr:nvSpPr>
      <xdr:spPr>
        <a:xfrm>
          <a:off x="16370300" y="1358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33096</xdr:rowOff>
    </xdr:from>
    <xdr:to>
      <xdr:col>86</xdr:col>
      <xdr:colOff>25400</xdr:colOff>
      <xdr:row>79</xdr:row>
      <xdr:rowOff>33096</xdr:rowOff>
    </xdr:to>
    <xdr:cxnSp macro="">
      <xdr:nvCxnSpPr>
        <xdr:cNvPr id="621" name="直線コネクタ 620"/>
        <xdr:cNvCxnSpPr/>
      </xdr:nvCxnSpPr>
      <xdr:spPr>
        <a:xfrm>
          <a:off x="16230600" y="13577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18311</xdr:rowOff>
    </xdr:from>
    <xdr:ext cx="534377" cy="259045"/>
    <xdr:sp macro="" textlink="">
      <xdr:nvSpPr>
        <xdr:cNvPr id="622" name="公債費最大値テキスト"/>
        <xdr:cNvSpPr txBox="1"/>
      </xdr:nvSpPr>
      <xdr:spPr>
        <a:xfrm>
          <a:off x="16370300" y="1201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71634</xdr:rowOff>
    </xdr:from>
    <xdr:to>
      <xdr:col>86</xdr:col>
      <xdr:colOff>25400</xdr:colOff>
      <xdr:row>71</xdr:row>
      <xdr:rowOff>71634</xdr:rowOff>
    </xdr:to>
    <xdr:cxnSp macro="">
      <xdr:nvCxnSpPr>
        <xdr:cNvPr id="623" name="直線コネクタ 622"/>
        <xdr:cNvCxnSpPr/>
      </xdr:nvCxnSpPr>
      <xdr:spPr>
        <a:xfrm>
          <a:off x="16230600" y="1224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150177</xdr:rowOff>
    </xdr:from>
    <xdr:to>
      <xdr:col>85</xdr:col>
      <xdr:colOff>127000</xdr:colOff>
      <xdr:row>76</xdr:row>
      <xdr:rowOff>25933</xdr:rowOff>
    </xdr:to>
    <xdr:cxnSp macro="">
      <xdr:nvCxnSpPr>
        <xdr:cNvPr id="624" name="直線コネクタ 623"/>
        <xdr:cNvCxnSpPr/>
      </xdr:nvCxnSpPr>
      <xdr:spPr>
        <a:xfrm flipV="1">
          <a:off x="15481300" y="13008927"/>
          <a:ext cx="838200" cy="4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8405</xdr:rowOff>
    </xdr:from>
    <xdr:ext cx="534377" cy="259045"/>
    <xdr:sp macro="" textlink="">
      <xdr:nvSpPr>
        <xdr:cNvPr id="625" name="公債費平均値テキスト"/>
        <xdr:cNvSpPr txBox="1"/>
      </xdr:nvSpPr>
      <xdr:spPr>
        <a:xfrm>
          <a:off x="16370300" y="13038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29978</xdr:rowOff>
    </xdr:from>
    <xdr:to>
      <xdr:col>85</xdr:col>
      <xdr:colOff>177800</xdr:colOff>
      <xdr:row>76</xdr:row>
      <xdr:rowOff>131578</xdr:rowOff>
    </xdr:to>
    <xdr:sp macro="" textlink="">
      <xdr:nvSpPr>
        <xdr:cNvPr id="626" name="フローチャート: 判断 625"/>
        <xdr:cNvSpPr/>
      </xdr:nvSpPr>
      <xdr:spPr>
        <a:xfrm>
          <a:off x="16268700" y="13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25933</xdr:rowOff>
    </xdr:from>
    <xdr:to>
      <xdr:col>81</xdr:col>
      <xdr:colOff>50800</xdr:colOff>
      <xdr:row>76</xdr:row>
      <xdr:rowOff>53556</xdr:rowOff>
    </xdr:to>
    <xdr:cxnSp macro="">
      <xdr:nvCxnSpPr>
        <xdr:cNvPr id="627" name="直線コネクタ 626"/>
        <xdr:cNvCxnSpPr/>
      </xdr:nvCxnSpPr>
      <xdr:spPr>
        <a:xfrm flipV="1">
          <a:off x="14592300" y="13056133"/>
          <a:ext cx="889000" cy="2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16490</xdr:rowOff>
    </xdr:from>
    <xdr:to>
      <xdr:col>81</xdr:col>
      <xdr:colOff>101600</xdr:colOff>
      <xdr:row>76</xdr:row>
      <xdr:rowOff>118090</xdr:rowOff>
    </xdr:to>
    <xdr:sp macro="" textlink="">
      <xdr:nvSpPr>
        <xdr:cNvPr id="628" name="フローチャート: 判断 627"/>
        <xdr:cNvSpPr/>
      </xdr:nvSpPr>
      <xdr:spPr>
        <a:xfrm>
          <a:off x="15430500" y="130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109217</xdr:rowOff>
    </xdr:from>
    <xdr:ext cx="534377" cy="259045"/>
    <xdr:sp macro="" textlink="">
      <xdr:nvSpPr>
        <xdr:cNvPr id="629" name="テキスト ボックス 628"/>
        <xdr:cNvSpPr txBox="1"/>
      </xdr:nvSpPr>
      <xdr:spPr>
        <a:xfrm>
          <a:off x="15214111" y="1313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163398</xdr:rowOff>
    </xdr:from>
    <xdr:to>
      <xdr:col>76</xdr:col>
      <xdr:colOff>114300</xdr:colOff>
      <xdr:row>76</xdr:row>
      <xdr:rowOff>53556</xdr:rowOff>
    </xdr:to>
    <xdr:cxnSp macro="">
      <xdr:nvCxnSpPr>
        <xdr:cNvPr id="630" name="直線コネクタ 629"/>
        <xdr:cNvCxnSpPr/>
      </xdr:nvCxnSpPr>
      <xdr:spPr>
        <a:xfrm>
          <a:off x="13703300" y="13022148"/>
          <a:ext cx="889000" cy="6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171138</xdr:rowOff>
    </xdr:from>
    <xdr:to>
      <xdr:col>76</xdr:col>
      <xdr:colOff>165100</xdr:colOff>
      <xdr:row>76</xdr:row>
      <xdr:rowOff>101288</xdr:rowOff>
    </xdr:to>
    <xdr:sp macro="" textlink="">
      <xdr:nvSpPr>
        <xdr:cNvPr id="631" name="フローチャート: 判断 630"/>
        <xdr:cNvSpPr/>
      </xdr:nvSpPr>
      <xdr:spPr>
        <a:xfrm>
          <a:off x="14541500" y="130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117816</xdr:rowOff>
    </xdr:from>
    <xdr:ext cx="534377" cy="259045"/>
    <xdr:sp macro="" textlink="">
      <xdr:nvSpPr>
        <xdr:cNvPr id="632" name="テキスト ボックス 631"/>
        <xdr:cNvSpPr txBox="1"/>
      </xdr:nvSpPr>
      <xdr:spPr>
        <a:xfrm>
          <a:off x="14325111" y="1280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157150</xdr:rowOff>
    </xdr:from>
    <xdr:to>
      <xdr:col>71</xdr:col>
      <xdr:colOff>177800</xdr:colOff>
      <xdr:row>75</xdr:row>
      <xdr:rowOff>163398</xdr:rowOff>
    </xdr:to>
    <xdr:cxnSp macro="">
      <xdr:nvCxnSpPr>
        <xdr:cNvPr id="633" name="直線コネクタ 632"/>
        <xdr:cNvCxnSpPr/>
      </xdr:nvCxnSpPr>
      <xdr:spPr>
        <a:xfrm>
          <a:off x="12814300" y="13015900"/>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20796</xdr:rowOff>
    </xdr:from>
    <xdr:to>
      <xdr:col>72</xdr:col>
      <xdr:colOff>38100</xdr:colOff>
      <xdr:row>76</xdr:row>
      <xdr:rowOff>122396</xdr:rowOff>
    </xdr:to>
    <xdr:sp macro="" textlink="">
      <xdr:nvSpPr>
        <xdr:cNvPr id="634" name="フローチャート: 判断 633"/>
        <xdr:cNvSpPr/>
      </xdr:nvSpPr>
      <xdr:spPr>
        <a:xfrm>
          <a:off x="13652500" y="130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113523</xdr:rowOff>
    </xdr:from>
    <xdr:ext cx="534377" cy="259045"/>
    <xdr:sp macro="" textlink="">
      <xdr:nvSpPr>
        <xdr:cNvPr id="635" name="テキスト ボックス 634"/>
        <xdr:cNvSpPr txBox="1"/>
      </xdr:nvSpPr>
      <xdr:spPr>
        <a:xfrm>
          <a:off x="13436111" y="1314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23825</xdr:rowOff>
    </xdr:from>
    <xdr:to>
      <xdr:col>67</xdr:col>
      <xdr:colOff>101600</xdr:colOff>
      <xdr:row>76</xdr:row>
      <xdr:rowOff>125425</xdr:rowOff>
    </xdr:to>
    <xdr:sp macro="" textlink="">
      <xdr:nvSpPr>
        <xdr:cNvPr id="636" name="フローチャート: 判断 635"/>
        <xdr:cNvSpPr/>
      </xdr:nvSpPr>
      <xdr:spPr>
        <a:xfrm>
          <a:off x="12763500" y="130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116552</xdr:rowOff>
    </xdr:from>
    <xdr:ext cx="534377" cy="259045"/>
    <xdr:sp macro="" textlink="">
      <xdr:nvSpPr>
        <xdr:cNvPr id="637" name="テキスト ボックス 636"/>
        <xdr:cNvSpPr txBox="1"/>
      </xdr:nvSpPr>
      <xdr:spPr>
        <a:xfrm>
          <a:off x="12547111" y="1314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99378</xdr:rowOff>
    </xdr:from>
    <xdr:to>
      <xdr:col>85</xdr:col>
      <xdr:colOff>177800</xdr:colOff>
      <xdr:row>76</xdr:row>
      <xdr:rowOff>29527</xdr:rowOff>
    </xdr:to>
    <xdr:sp macro="" textlink="">
      <xdr:nvSpPr>
        <xdr:cNvPr id="643" name="楕円 642"/>
        <xdr:cNvSpPr/>
      </xdr:nvSpPr>
      <xdr:spPr>
        <a:xfrm>
          <a:off x="16268700" y="129581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122255</xdr:rowOff>
    </xdr:from>
    <xdr:ext cx="534377" cy="259045"/>
    <xdr:sp macro="" textlink="">
      <xdr:nvSpPr>
        <xdr:cNvPr id="644" name="公債費該当値テキスト"/>
        <xdr:cNvSpPr txBox="1"/>
      </xdr:nvSpPr>
      <xdr:spPr>
        <a:xfrm>
          <a:off x="16370300" y="1280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146583</xdr:rowOff>
    </xdr:from>
    <xdr:to>
      <xdr:col>81</xdr:col>
      <xdr:colOff>101600</xdr:colOff>
      <xdr:row>76</xdr:row>
      <xdr:rowOff>76733</xdr:rowOff>
    </xdr:to>
    <xdr:sp macro="" textlink="">
      <xdr:nvSpPr>
        <xdr:cNvPr id="645" name="楕円 644"/>
        <xdr:cNvSpPr/>
      </xdr:nvSpPr>
      <xdr:spPr>
        <a:xfrm>
          <a:off x="15430500" y="1300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93260</xdr:rowOff>
    </xdr:from>
    <xdr:ext cx="534377" cy="259045"/>
    <xdr:sp macro="" textlink="">
      <xdr:nvSpPr>
        <xdr:cNvPr id="646" name="テキスト ボックス 645"/>
        <xdr:cNvSpPr txBox="1"/>
      </xdr:nvSpPr>
      <xdr:spPr>
        <a:xfrm>
          <a:off x="15214111" y="1278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2756</xdr:rowOff>
    </xdr:from>
    <xdr:to>
      <xdr:col>76</xdr:col>
      <xdr:colOff>165100</xdr:colOff>
      <xdr:row>76</xdr:row>
      <xdr:rowOff>104356</xdr:rowOff>
    </xdr:to>
    <xdr:sp macro="" textlink="">
      <xdr:nvSpPr>
        <xdr:cNvPr id="647" name="楕円 646"/>
        <xdr:cNvSpPr/>
      </xdr:nvSpPr>
      <xdr:spPr>
        <a:xfrm>
          <a:off x="14541500" y="1303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95483</xdr:rowOff>
    </xdr:from>
    <xdr:ext cx="534377" cy="259045"/>
    <xdr:sp macro="" textlink="">
      <xdr:nvSpPr>
        <xdr:cNvPr id="648" name="テキスト ボックス 647"/>
        <xdr:cNvSpPr txBox="1"/>
      </xdr:nvSpPr>
      <xdr:spPr>
        <a:xfrm>
          <a:off x="14325111" y="1312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112599</xdr:rowOff>
    </xdr:from>
    <xdr:to>
      <xdr:col>72</xdr:col>
      <xdr:colOff>38100</xdr:colOff>
      <xdr:row>76</xdr:row>
      <xdr:rowOff>42748</xdr:rowOff>
    </xdr:to>
    <xdr:sp macro="" textlink="">
      <xdr:nvSpPr>
        <xdr:cNvPr id="649" name="楕円 648"/>
        <xdr:cNvSpPr/>
      </xdr:nvSpPr>
      <xdr:spPr>
        <a:xfrm>
          <a:off x="13652500" y="129713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59276</xdr:rowOff>
    </xdr:from>
    <xdr:ext cx="534377" cy="259045"/>
    <xdr:sp macro="" textlink="">
      <xdr:nvSpPr>
        <xdr:cNvPr id="650" name="テキスト ボックス 649"/>
        <xdr:cNvSpPr txBox="1"/>
      </xdr:nvSpPr>
      <xdr:spPr>
        <a:xfrm>
          <a:off x="13436111" y="1274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106350</xdr:rowOff>
    </xdr:from>
    <xdr:to>
      <xdr:col>67</xdr:col>
      <xdr:colOff>101600</xdr:colOff>
      <xdr:row>76</xdr:row>
      <xdr:rowOff>36500</xdr:rowOff>
    </xdr:to>
    <xdr:sp macro="" textlink="">
      <xdr:nvSpPr>
        <xdr:cNvPr id="651" name="楕円 650"/>
        <xdr:cNvSpPr/>
      </xdr:nvSpPr>
      <xdr:spPr>
        <a:xfrm>
          <a:off x="12763500" y="1296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53027</xdr:rowOff>
    </xdr:from>
    <xdr:ext cx="534377" cy="259045"/>
    <xdr:sp macro="" textlink="">
      <xdr:nvSpPr>
        <xdr:cNvPr id="652" name="テキスト ボックス 651"/>
        <xdr:cNvSpPr txBox="1"/>
      </xdr:nvSpPr>
      <xdr:spPr>
        <a:xfrm>
          <a:off x="12547111" y="1274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6" name="テキスト ボックス 66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8" name="テキスト ボックス 66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0" name="テキスト ボックス 66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2" name="テキスト ボックス 67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49701</xdr:rowOff>
    </xdr:from>
    <xdr:to>
      <xdr:col>85</xdr:col>
      <xdr:colOff>126364</xdr:colOff>
      <xdr:row>98</xdr:row>
      <xdr:rowOff>132224</xdr:rowOff>
    </xdr:to>
    <xdr:cxnSp macro="">
      <xdr:nvCxnSpPr>
        <xdr:cNvPr id="674" name="直線コネクタ 673"/>
        <xdr:cNvCxnSpPr/>
      </xdr:nvCxnSpPr>
      <xdr:spPr>
        <a:xfrm flipV="1">
          <a:off x="16317595" y="15651651"/>
          <a:ext cx="1269" cy="128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136051</xdr:rowOff>
    </xdr:from>
    <xdr:ext cx="378565" cy="259045"/>
    <xdr:sp macro="" textlink="">
      <xdr:nvSpPr>
        <xdr:cNvPr id="675" name="積立金最小値テキスト"/>
        <xdr:cNvSpPr txBox="1"/>
      </xdr:nvSpPr>
      <xdr:spPr>
        <a:xfrm>
          <a:off x="16370300" y="16938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132224</xdr:rowOff>
    </xdr:from>
    <xdr:to>
      <xdr:col>86</xdr:col>
      <xdr:colOff>25400</xdr:colOff>
      <xdr:row>98</xdr:row>
      <xdr:rowOff>132224</xdr:rowOff>
    </xdr:to>
    <xdr:cxnSp macro="">
      <xdr:nvCxnSpPr>
        <xdr:cNvPr id="676" name="直線コネクタ 675"/>
        <xdr:cNvCxnSpPr/>
      </xdr:nvCxnSpPr>
      <xdr:spPr>
        <a:xfrm>
          <a:off x="16230600" y="1693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167828</xdr:rowOff>
    </xdr:from>
    <xdr:ext cx="534377" cy="259045"/>
    <xdr:sp macro="" textlink="">
      <xdr:nvSpPr>
        <xdr:cNvPr id="677" name="積立金最大値テキスト"/>
        <xdr:cNvSpPr txBox="1"/>
      </xdr:nvSpPr>
      <xdr:spPr>
        <a:xfrm>
          <a:off x="16370300" y="1542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49701</xdr:rowOff>
    </xdr:from>
    <xdr:to>
      <xdr:col>86</xdr:col>
      <xdr:colOff>25400</xdr:colOff>
      <xdr:row>91</xdr:row>
      <xdr:rowOff>49701</xdr:rowOff>
    </xdr:to>
    <xdr:cxnSp macro="">
      <xdr:nvCxnSpPr>
        <xdr:cNvPr id="678" name="直線コネクタ 677"/>
        <xdr:cNvCxnSpPr/>
      </xdr:nvCxnSpPr>
      <xdr:spPr>
        <a:xfrm>
          <a:off x="16230600" y="15651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128591</xdr:rowOff>
    </xdr:from>
    <xdr:to>
      <xdr:col>85</xdr:col>
      <xdr:colOff>127000</xdr:colOff>
      <xdr:row>98</xdr:row>
      <xdr:rowOff>15227</xdr:rowOff>
    </xdr:to>
    <xdr:cxnSp macro="">
      <xdr:nvCxnSpPr>
        <xdr:cNvPr id="679" name="直線コネクタ 678"/>
        <xdr:cNvCxnSpPr/>
      </xdr:nvCxnSpPr>
      <xdr:spPr>
        <a:xfrm>
          <a:off x="15481300" y="16759241"/>
          <a:ext cx="838200" cy="5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89465</xdr:rowOff>
    </xdr:from>
    <xdr:ext cx="534377" cy="259045"/>
    <xdr:sp macro="" textlink="">
      <xdr:nvSpPr>
        <xdr:cNvPr id="680" name="積立金平均値テキスト"/>
        <xdr:cNvSpPr txBox="1"/>
      </xdr:nvSpPr>
      <xdr:spPr>
        <a:xfrm>
          <a:off x="16370300" y="16377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66588</xdr:rowOff>
    </xdr:from>
    <xdr:to>
      <xdr:col>85</xdr:col>
      <xdr:colOff>177800</xdr:colOff>
      <xdr:row>96</xdr:row>
      <xdr:rowOff>168188</xdr:rowOff>
    </xdr:to>
    <xdr:sp macro="" textlink="">
      <xdr:nvSpPr>
        <xdr:cNvPr id="681" name="フローチャート: 判断 680"/>
        <xdr:cNvSpPr/>
      </xdr:nvSpPr>
      <xdr:spPr>
        <a:xfrm>
          <a:off x="16268700" y="16525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128591</xdr:rowOff>
    </xdr:from>
    <xdr:to>
      <xdr:col>81</xdr:col>
      <xdr:colOff>50800</xdr:colOff>
      <xdr:row>98</xdr:row>
      <xdr:rowOff>7021</xdr:rowOff>
    </xdr:to>
    <xdr:cxnSp macro="">
      <xdr:nvCxnSpPr>
        <xdr:cNvPr id="682" name="直線コネクタ 681"/>
        <xdr:cNvCxnSpPr/>
      </xdr:nvCxnSpPr>
      <xdr:spPr>
        <a:xfrm flipV="1">
          <a:off x="14592300" y="16759241"/>
          <a:ext cx="889000" cy="4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170190</xdr:rowOff>
    </xdr:from>
    <xdr:to>
      <xdr:col>81</xdr:col>
      <xdr:colOff>101600</xdr:colOff>
      <xdr:row>97</xdr:row>
      <xdr:rowOff>100340</xdr:rowOff>
    </xdr:to>
    <xdr:sp macro="" textlink="">
      <xdr:nvSpPr>
        <xdr:cNvPr id="683" name="フローチャート: 判断 682"/>
        <xdr:cNvSpPr/>
      </xdr:nvSpPr>
      <xdr:spPr>
        <a:xfrm>
          <a:off x="15430500" y="1662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116867</xdr:rowOff>
    </xdr:from>
    <xdr:ext cx="534377" cy="259045"/>
    <xdr:sp macro="" textlink="">
      <xdr:nvSpPr>
        <xdr:cNvPr id="684" name="テキスト ボックス 683"/>
        <xdr:cNvSpPr txBox="1"/>
      </xdr:nvSpPr>
      <xdr:spPr>
        <a:xfrm>
          <a:off x="15214111" y="1640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7021</xdr:rowOff>
    </xdr:from>
    <xdr:to>
      <xdr:col>76</xdr:col>
      <xdr:colOff>114300</xdr:colOff>
      <xdr:row>98</xdr:row>
      <xdr:rowOff>36509</xdr:rowOff>
    </xdr:to>
    <xdr:cxnSp macro="">
      <xdr:nvCxnSpPr>
        <xdr:cNvPr id="685" name="直線コネクタ 684"/>
        <xdr:cNvCxnSpPr/>
      </xdr:nvCxnSpPr>
      <xdr:spPr>
        <a:xfrm flipV="1">
          <a:off x="13703300" y="16809121"/>
          <a:ext cx="889000" cy="2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119075</xdr:rowOff>
    </xdr:from>
    <xdr:to>
      <xdr:col>76</xdr:col>
      <xdr:colOff>165100</xdr:colOff>
      <xdr:row>97</xdr:row>
      <xdr:rowOff>49225</xdr:rowOff>
    </xdr:to>
    <xdr:sp macro="" textlink="">
      <xdr:nvSpPr>
        <xdr:cNvPr id="686" name="フローチャート: 判断 685"/>
        <xdr:cNvSpPr/>
      </xdr:nvSpPr>
      <xdr:spPr>
        <a:xfrm>
          <a:off x="14541500" y="1657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65752</xdr:rowOff>
    </xdr:from>
    <xdr:ext cx="534377" cy="259045"/>
    <xdr:sp macro="" textlink="">
      <xdr:nvSpPr>
        <xdr:cNvPr id="687" name="テキスト ボックス 686"/>
        <xdr:cNvSpPr txBox="1"/>
      </xdr:nvSpPr>
      <xdr:spPr>
        <a:xfrm>
          <a:off x="14325111" y="1635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171155</xdr:rowOff>
    </xdr:from>
    <xdr:to>
      <xdr:col>71</xdr:col>
      <xdr:colOff>177800</xdr:colOff>
      <xdr:row>98</xdr:row>
      <xdr:rowOff>36509</xdr:rowOff>
    </xdr:to>
    <xdr:cxnSp macro="">
      <xdr:nvCxnSpPr>
        <xdr:cNvPr id="688" name="直線コネクタ 687"/>
        <xdr:cNvCxnSpPr/>
      </xdr:nvCxnSpPr>
      <xdr:spPr>
        <a:xfrm>
          <a:off x="12814300" y="16801805"/>
          <a:ext cx="889000" cy="3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128150</xdr:rowOff>
    </xdr:from>
    <xdr:to>
      <xdr:col>72</xdr:col>
      <xdr:colOff>38100</xdr:colOff>
      <xdr:row>97</xdr:row>
      <xdr:rowOff>58300</xdr:rowOff>
    </xdr:to>
    <xdr:sp macro="" textlink="">
      <xdr:nvSpPr>
        <xdr:cNvPr id="689" name="フローチャート: 判断 688"/>
        <xdr:cNvSpPr/>
      </xdr:nvSpPr>
      <xdr:spPr>
        <a:xfrm>
          <a:off x="13652500" y="165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74827</xdr:rowOff>
    </xdr:from>
    <xdr:ext cx="534377" cy="259045"/>
    <xdr:sp macro="" textlink="">
      <xdr:nvSpPr>
        <xdr:cNvPr id="690" name="テキスト ボックス 689"/>
        <xdr:cNvSpPr txBox="1"/>
      </xdr:nvSpPr>
      <xdr:spPr>
        <a:xfrm>
          <a:off x="13436111" y="1636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84854</xdr:rowOff>
    </xdr:from>
    <xdr:to>
      <xdr:col>67</xdr:col>
      <xdr:colOff>101600</xdr:colOff>
      <xdr:row>97</xdr:row>
      <xdr:rowOff>15004</xdr:rowOff>
    </xdr:to>
    <xdr:sp macro="" textlink="">
      <xdr:nvSpPr>
        <xdr:cNvPr id="691" name="フローチャート: 判断 690"/>
        <xdr:cNvSpPr/>
      </xdr:nvSpPr>
      <xdr:spPr>
        <a:xfrm>
          <a:off x="12763500" y="1654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31531</xdr:rowOff>
    </xdr:from>
    <xdr:ext cx="534377" cy="259045"/>
    <xdr:sp macro="" textlink="">
      <xdr:nvSpPr>
        <xdr:cNvPr id="692" name="テキスト ボックス 691"/>
        <xdr:cNvSpPr txBox="1"/>
      </xdr:nvSpPr>
      <xdr:spPr>
        <a:xfrm>
          <a:off x="12547111" y="1631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135877</xdr:rowOff>
    </xdr:from>
    <xdr:to>
      <xdr:col>85</xdr:col>
      <xdr:colOff>177800</xdr:colOff>
      <xdr:row>98</xdr:row>
      <xdr:rowOff>66027</xdr:rowOff>
    </xdr:to>
    <xdr:sp macro="" textlink="">
      <xdr:nvSpPr>
        <xdr:cNvPr id="698" name="楕円 697"/>
        <xdr:cNvSpPr/>
      </xdr:nvSpPr>
      <xdr:spPr>
        <a:xfrm>
          <a:off x="16268700" y="1676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50804</xdr:rowOff>
    </xdr:from>
    <xdr:ext cx="469744" cy="259045"/>
    <xdr:sp macro="" textlink="">
      <xdr:nvSpPr>
        <xdr:cNvPr id="699" name="積立金該当値テキスト"/>
        <xdr:cNvSpPr txBox="1"/>
      </xdr:nvSpPr>
      <xdr:spPr>
        <a:xfrm>
          <a:off x="16370300" y="16681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77791</xdr:rowOff>
    </xdr:from>
    <xdr:to>
      <xdr:col>81</xdr:col>
      <xdr:colOff>101600</xdr:colOff>
      <xdr:row>98</xdr:row>
      <xdr:rowOff>7941</xdr:rowOff>
    </xdr:to>
    <xdr:sp macro="" textlink="">
      <xdr:nvSpPr>
        <xdr:cNvPr id="700" name="楕円 699"/>
        <xdr:cNvSpPr/>
      </xdr:nvSpPr>
      <xdr:spPr>
        <a:xfrm>
          <a:off x="15430500" y="167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170518</xdr:rowOff>
    </xdr:from>
    <xdr:ext cx="469744" cy="259045"/>
    <xdr:sp macro="" textlink="">
      <xdr:nvSpPr>
        <xdr:cNvPr id="701" name="テキスト ボックス 700"/>
        <xdr:cNvSpPr txBox="1"/>
      </xdr:nvSpPr>
      <xdr:spPr>
        <a:xfrm>
          <a:off x="15246428" y="1680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127671</xdr:rowOff>
    </xdr:from>
    <xdr:to>
      <xdr:col>76</xdr:col>
      <xdr:colOff>165100</xdr:colOff>
      <xdr:row>98</xdr:row>
      <xdr:rowOff>57821</xdr:rowOff>
    </xdr:to>
    <xdr:sp macro="" textlink="">
      <xdr:nvSpPr>
        <xdr:cNvPr id="702" name="楕円 701"/>
        <xdr:cNvSpPr/>
      </xdr:nvSpPr>
      <xdr:spPr>
        <a:xfrm>
          <a:off x="14541500" y="1675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48948</xdr:rowOff>
    </xdr:from>
    <xdr:ext cx="469744" cy="259045"/>
    <xdr:sp macro="" textlink="">
      <xdr:nvSpPr>
        <xdr:cNvPr id="703" name="テキスト ボックス 702"/>
        <xdr:cNvSpPr txBox="1"/>
      </xdr:nvSpPr>
      <xdr:spPr>
        <a:xfrm>
          <a:off x="14357428" y="16851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157159</xdr:rowOff>
    </xdr:from>
    <xdr:to>
      <xdr:col>72</xdr:col>
      <xdr:colOff>38100</xdr:colOff>
      <xdr:row>98</xdr:row>
      <xdr:rowOff>87309</xdr:rowOff>
    </xdr:to>
    <xdr:sp macro="" textlink="">
      <xdr:nvSpPr>
        <xdr:cNvPr id="704" name="楕円 703"/>
        <xdr:cNvSpPr/>
      </xdr:nvSpPr>
      <xdr:spPr>
        <a:xfrm>
          <a:off x="13652500" y="1678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78436</xdr:rowOff>
    </xdr:from>
    <xdr:ext cx="469744" cy="259045"/>
    <xdr:sp macro="" textlink="">
      <xdr:nvSpPr>
        <xdr:cNvPr id="705" name="テキスト ボックス 704"/>
        <xdr:cNvSpPr txBox="1"/>
      </xdr:nvSpPr>
      <xdr:spPr>
        <a:xfrm>
          <a:off x="13468428" y="16880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120355</xdr:rowOff>
    </xdr:from>
    <xdr:to>
      <xdr:col>67</xdr:col>
      <xdr:colOff>101600</xdr:colOff>
      <xdr:row>98</xdr:row>
      <xdr:rowOff>50505</xdr:rowOff>
    </xdr:to>
    <xdr:sp macro="" textlink="">
      <xdr:nvSpPr>
        <xdr:cNvPr id="706" name="楕円 705"/>
        <xdr:cNvSpPr/>
      </xdr:nvSpPr>
      <xdr:spPr>
        <a:xfrm>
          <a:off x="12763500" y="1675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41632</xdr:rowOff>
    </xdr:from>
    <xdr:ext cx="469744" cy="259045"/>
    <xdr:sp macro="" textlink="">
      <xdr:nvSpPr>
        <xdr:cNvPr id="707" name="テキスト ボックス 706"/>
        <xdr:cNvSpPr txBox="1"/>
      </xdr:nvSpPr>
      <xdr:spPr>
        <a:xfrm>
          <a:off x="12579428" y="1684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1" name="テキスト ボックス 72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3" name="テキスト ボックス 72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5" name="テキスト ボックス 72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7" name="テキスト ボックス 72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9" name="テキスト ボックス 72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29428</xdr:rowOff>
    </xdr:from>
    <xdr:to>
      <xdr:col>116</xdr:col>
      <xdr:colOff>62864</xdr:colOff>
      <xdr:row>39</xdr:row>
      <xdr:rowOff>98878</xdr:rowOff>
    </xdr:to>
    <xdr:cxnSp macro="">
      <xdr:nvCxnSpPr>
        <xdr:cNvPr id="733" name="直線コネクタ 732"/>
        <xdr:cNvCxnSpPr/>
      </xdr:nvCxnSpPr>
      <xdr:spPr>
        <a:xfrm flipV="1">
          <a:off x="22159595" y="5344378"/>
          <a:ext cx="1269" cy="1441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147555</xdr:rowOff>
    </xdr:from>
    <xdr:ext cx="534377" cy="259045"/>
    <xdr:sp macro="" textlink="">
      <xdr:nvSpPr>
        <xdr:cNvPr id="736" name="投資及び出資金最大値テキスト"/>
        <xdr:cNvSpPr txBox="1"/>
      </xdr:nvSpPr>
      <xdr:spPr>
        <a:xfrm>
          <a:off x="22212300" y="511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29428</xdr:rowOff>
    </xdr:from>
    <xdr:to>
      <xdr:col>116</xdr:col>
      <xdr:colOff>152400</xdr:colOff>
      <xdr:row>31</xdr:row>
      <xdr:rowOff>29428</xdr:rowOff>
    </xdr:to>
    <xdr:cxnSp macro="">
      <xdr:nvCxnSpPr>
        <xdr:cNvPr id="737" name="直線コネクタ 736"/>
        <xdr:cNvCxnSpPr/>
      </xdr:nvCxnSpPr>
      <xdr:spPr>
        <a:xfrm>
          <a:off x="22072600" y="534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165499</xdr:rowOff>
    </xdr:from>
    <xdr:to>
      <xdr:col>116</xdr:col>
      <xdr:colOff>63500</xdr:colOff>
      <xdr:row>39</xdr:row>
      <xdr:rowOff>94307</xdr:rowOff>
    </xdr:to>
    <xdr:cxnSp macro="">
      <xdr:nvCxnSpPr>
        <xdr:cNvPr id="738" name="直線コネクタ 737"/>
        <xdr:cNvCxnSpPr/>
      </xdr:nvCxnSpPr>
      <xdr:spPr>
        <a:xfrm flipV="1">
          <a:off x="21323300" y="6509149"/>
          <a:ext cx="838200" cy="27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112829</xdr:rowOff>
    </xdr:from>
    <xdr:ext cx="469744" cy="259045"/>
    <xdr:sp macro="" textlink="">
      <xdr:nvSpPr>
        <xdr:cNvPr id="739" name="投資及び出資金平均値テキスト"/>
        <xdr:cNvSpPr txBox="1"/>
      </xdr:nvSpPr>
      <xdr:spPr>
        <a:xfrm>
          <a:off x="22212300" y="645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134402</xdr:rowOff>
    </xdr:from>
    <xdr:to>
      <xdr:col>116</xdr:col>
      <xdr:colOff>114300</xdr:colOff>
      <xdr:row>38</xdr:row>
      <xdr:rowOff>64553</xdr:rowOff>
    </xdr:to>
    <xdr:sp macro="" textlink="">
      <xdr:nvSpPr>
        <xdr:cNvPr id="740" name="フローチャート: 判断 739"/>
        <xdr:cNvSpPr/>
      </xdr:nvSpPr>
      <xdr:spPr>
        <a:xfrm>
          <a:off x="22110700" y="64780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94307</xdr:rowOff>
    </xdr:from>
    <xdr:to>
      <xdr:col>111</xdr:col>
      <xdr:colOff>177800</xdr:colOff>
      <xdr:row>39</xdr:row>
      <xdr:rowOff>98878</xdr:rowOff>
    </xdr:to>
    <xdr:cxnSp macro="">
      <xdr:nvCxnSpPr>
        <xdr:cNvPr id="741" name="直線コネクタ 740"/>
        <xdr:cNvCxnSpPr/>
      </xdr:nvCxnSpPr>
      <xdr:spPr>
        <a:xfrm flipV="1">
          <a:off x="20434300" y="678085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51018</xdr:rowOff>
    </xdr:from>
    <xdr:to>
      <xdr:col>112</xdr:col>
      <xdr:colOff>38100</xdr:colOff>
      <xdr:row>38</xdr:row>
      <xdr:rowOff>152618</xdr:rowOff>
    </xdr:to>
    <xdr:sp macro="" textlink="">
      <xdr:nvSpPr>
        <xdr:cNvPr id="742" name="フローチャート: 判断 741"/>
        <xdr:cNvSpPr/>
      </xdr:nvSpPr>
      <xdr:spPr>
        <a:xfrm>
          <a:off x="21272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169145</xdr:rowOff>
    </xdr:from>
    <xdr:ext cx="469744" cy="259045"/>
    <xdr:sp macro="" textlink="">
      <xdr:nvSpPr>
        <xdr:cNvPr id="743" name="テキスト ボックス 742"/>
        <xdr:cNvSpPr txBox="1"/>
      </xdr:nvSpPr>
      <xdr:spPr>
        <a:xfrm>
          <a:off x="21088428" y="634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54284</xdr:rowOff>
    </xdr:from>
    <xdr:to>
      <xdr:col>107</xdr:col>
      <xdr:colOff>101600</xdr:colOff>
      <xdr:row>38</xdr:row>
      <xdr:rowOff>155884</xdr:rowOff>
    </xdr:to>
    <xdr:sp macro="" textlink="">
      <xdr:nvSpPr>
        <xdr:cNvPr id="745" name="フローチャート: 判断 744"/>
        <xdr:cNvSpPr/>
      </xdr:nvSpPr>
      <xdr:spPr>
        <a:xfrm>
          <a:off x="20383500" y="656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961</xdr:rowOff>
    </xdr:from>
    <xdr:ext cx="469744" cy="259045"/>
    <xdr:sp macro="" textlink="">
      <xdr:nvSpPr>
        <xdr:cNvPr id="746" name="テキスト ボックス 745"/>
        <xdr:cNvSpPr txBox="1"/>
      </xdr:nvSpPr>
      <xdr:spPr>
        <a:xfrm>
          <a:off x="20199428" y="6344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7" name="直線コネクタ 74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48296</xdr:rowOff>
    </xdr:from>
    <xdr:to>
      <xdr:col>102</xdr:col>
      <xdr:colOff>165100</xdr:colOff>
      <xdr:row>38</xdr:row>
      <xdr:rowOff>149896</xdr:rowOff>
    </xdr:to>
    <xdr:sp macro="" textlink="">
      <xdr:nvSpPr>
        <xdr:cNvPr id="748" name="フローチャート: 判断 747"/>
        <xdr:cNvSpPr/>
      </xdr:nvSpPr>
      <xdr:spPr>
        <a:xfrm>
          <a:off x="19494500" y="656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166423</xdr:rowOff>
    </xdr:from>
    <xdr:ext cx="469744" cy="259045"/>
    <xdr:sp macro="" textlink="">
      <xdr:nvSpPr>
        <xdr:cNvPr id="749" name="テキスト ボックス 748"/>
        <xdr:cNvSpPr txBox="1"/>
      </xdr:nvSpPr>
      <xdr:spPr>
        <a:xfrm>
          <a:off x="19310428" y="633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63427</xdr:rowOff>
    </xdr:from>
    <xdr:to>
      <xdr:col>98</xdr:col>
      <xdr:colOff>38100</xdr:colOff>
      <xdr:row>38</xdr:row>
      <xdr:rowOff>165027</xdr:rowOff>
    </xdr:to>
    <xdr:sp macro="" textlink="">
      <xdr:nvSpPr>
        <xdr:cNvPr id="750" name="フローチャート: 判断 749"/>
        <xdr:cNvSpPr/>
      </xdr:nvSpPr>
      <xdr:spPr>
        <a:xfrm>
          <a:off x="186055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10105</xdr:rowOff>
    </xdr:from>
    <xdr:ext cx="469744" cy="259045"/>
    <xdr:sp macro="" textlink="">
      <xdr:nvSpPr>
        <xdr:cNvPr id="751" name="テキスト ボックス 750"/>
        <xdr:cNvSpPr txBox="1"/>
      </xdr:nvSpPr>
      <xdr:spPr>
        <a:xfrm>
          <a:off x="18421428" y="635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114699</xdr:rowOff>
    </xdr:from>
    <xdr:to>
      <xdr:col>116</xdr:col>
      <xdr:colOff>114300</xdr:colOff>
      <xdr:row>38</xdr:row>
      <xdr:rowOff>44849</xdr:rowOff>
    </xdr:to>
    <xdr:sp macro="" textlink="">
      <xdr:nvSpPr>
        <xdr:cNvPr id="757" name="楕円 756"/>
        <xdr:cNvSpPr/>
      </xdr:nvSpPr>
      <xdr:spPr>
        <a:xfrm>
          <a:off x="22110700" y="645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137576</xdr:rowOff>
    </xdr:from>
    <xdr:ext cx="469744" cy="259045"/>
    <xdr:sp macro="" textlink="">
      <xdr:nvSpPr>
        <xdr:cNvPr id="758" name="投資及び出資金該当値テキスト"/>
        <xdr:cNvSpPr txBox="1"/>
      </xdr:nvSpPr>
      <xdr:spPr>
        <a:xfrm>
          <a:off x="22212300" y="6309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43507</xdr:rowOff>
    </xdr:from>
    <xdr:to>
      <xdr:col>112</xdr:col>
      <xdr:colOff>38100</xdr:colOff>
      <xdr:row>39</xdr:row>
      <xdr:rowOff>145107</xdr:rowOff>
    </xdr:to>
    <xdr:sp macro="" textlink="">
      <xdr:nvSpPr>
        <xdr:cNvPr id="759" name="楕円 758"/>
        <xdr:cNvSpPr/>
      </xdr:nvSpPr>
      <xdr:spPr>
        <a:xfrm>
          <a:off x="21272500" y="673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136234</xdr:rowOff>
    </xdr:from>
    <xdr:ext cx="313932" cy="259045"/>
    <xdr:sp macro="" textlink="">
      <xdr:nvSpPr>
        <xdr:cNvPr id="760" name="テキスト ボックス 759"/>
        <xdr:cNvSpPr txBox="1"/>
      </xdr:nvSpPr>
      <xdr:spPr>
        <a:xfrm>
          <a:off x="21166333" y="6822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0" name="テキスト ボックス 77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98689</xdr:rowOff>
    </xdr:from>
    <xdr:to>
      <xdr:col>116</xdr:col>
      <xdr:colOff>62864</xdr:colOff>
      <xdr:row>58</xdr:row>
      <xdr:rowOff>139700</xdr:rowOff>
    </xdr:to>
    <xdr:cxnSp macro="">
      <xdr:nvCxnSpPr>
        <xdr:cNvPr id="788" name="直線コネクタ 787"/>
        <xdr:cNvCxnSpPr/>
      </xdr:nvCxnSpPr>
      <xdr:spPr>
        <a:xfrm flipV="1">
          <a:off x="22159595" y="8842639"/>
          <a:ext cx="1269" cy="124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45366</xdr:rowOff>
    </xdr:from>
    <xdr:ext cx="534377" cy="259045"/>
    <xdr:sp macro="" textlink="">
      <xdr:nvSpPr>
        <xdr:cNvPr id="791" name="貸付金最大値テキスト"/>
        <xdr:cNvSpPr txBox="1"/>
      </xdr:nvSpPr>
      <xdr:spPr>
        <a:xfrm>
          <a:off x="22212300" y="861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98689</xdr:rowOff>
    </xdr:from>
    <xdr:to>
      <xdr:col>116</xdr:col>
      <xdr:colOff>152400</xdr:colOff>
      <xdr:row>51</xdr:row>
      <xdr:rowOff>98689</xdr:rowOff>
    </xdr:to>
    <xdr:cxnSp macro="">
      <xdr:nvCxnSpPr>
        <xdr:cNvPr id="792" name="直線コネクタ 791"/>
        <xdr:cNvCxnSpPr/>
      </xdr:nvCxnSpPr>
      <xdr:spPr>
        <a:xfrm>
          <a:off x="22072600" y="884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57816</xdr:rowOff>
    </xdr:from>
    <xdr:to>
      <xdr:col>116</xdr:col>
      <xdr:colOff>63500</xdr:colOff>
      <xdr:row>57</xdr:row>
      <xdr:rowOff>83739</xdr:rowOff>
    </xdr:to>
    <xdr:cxnSp macro="">
      <xdr:nvCxnSpPr>
        <xdr:cNvPr id="793" name="直線コネクタ 792"/>
        <xdr:cNvCxnSpPr/>
      </xdr:nvCxnSpPr>
      <xdr:spPr>
        <a:xfrm flipV="1">
          <a:off x="21323300" y="9830466"/>
          <a:ext cx="838200" cy="2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5249</xdr:rowOff>
    </xdr:from>
    <xdr:ext cx="469744" cy="259045"/>
    <xdr:sp macro="" textlink="">
      <xdr:nvSpPr>
        <xdr:cNvPr id="794" name="貸付金平均値テキスト"/>
        <xdr:cNvSpPr txBox="1"/>
      </xdr:nvSpPr>
      <xdr:spPr>
        <a:xfrm>
          <a:off x="22212300" y="9606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153822</xdr:rowOff>
    </xdr:from>
    <xdr:to>
      <xdr:col>116</xdr:col>
      <xdr:colOff>114300</xdr:colOff>
      <xdr:row>57</xdr:row>
      <xdr:rowOff>83972</xdr:rowOff>
    </xdr:to>
    <xdr:sp macro="" textlink="">
      <xdr:nvSpPr>
        <xdr:cNvPr id="795" name="フローチャート: 判断 794"/>
        <xdr:cNvSpPr/>
      </xdr:nvSpPr>
      <xdr:spPr>
        <a:xfrm>
          <a:off x="22110700" y="97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83739</xdr:rowOff>
    </xdr:from>
    <xdr:to>
      <xdr:col>111</xdr:col>
      <xdr:colOff>177800</xdr:colOff>
      <xdr:row>57</xdr:row>
      <xdr:rowOff>87945</xdr:rowOff>
    </xdr:to>
    <xdr:cxnSp macro="">
      <xdr:nvCxnSpPr>
        <xdr:cNvPr id="796" name="直線コネクタ 795"/>
        <xdr:cNvCxnSpPr/>
      </xdr:nvCxnSpPr>
      <xdr:spPr>
        <a:xfrm flipV="1">
          <a:off x="20434300" y="9856389"/>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2992</xdr:rowOff>
    </xdr:from>
    <xdr:to>
      <xdr:col>112</xdr:col>
      <xdr:colOff>38100</xdr:colOff>
      <xdr:row>57</xdr:row>
      <xdr:rowOff>104592</xdr:rowOff>
    </xdr:to>
    <xdr:sp macro="" textlink="">
      <xdr:nvSpPr>
        <xdr:cNvPr id="797" name="フローチャート: 判断 796"/>
        <xdr:cNvSpPr/>
      </xdr:nvSpPr>
      <xdr:spPr>
        <a:xfrm>
          <a:off x="21272500" y="977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121119</xdr:rowOff>
    </xdr:from>
    <xdr:ext cx="469744" cy="259045"/>
    <xdr:sp macro="" textlink="">
      <xdr:nvSpPr>
        <xdr:cNvPr id="798" name="テキスト ボックス 797"/>
        <xdr:cNvSpPr txBox="1"/>
      </xdr:nvSpPr>
      <xdr:spPr>
        <a:xfrm>
          <a:off x="21088428" y="955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87945</xdr:rowOff>
    </xdr:from>
    <xdr:to>
      <xdr:col>107</xdr:col>
      <xdr:colOff>50800</xdr:colOff>
      <xdr:row>57</xdr:row>
      <xdr:rowOff>89408</xdr:rowOff>
    </xdr:to>
    <xdr:cxnSp macro="">
      <xdr:nvCxnSpPr>
        <xdr:cNvPr id="799" name="直線コネクタ 798"/>
        <xdr:cNvCxnSpPr/>
      </xdr:nvCxnSpPr>
      <xdr:spPr>
        <a:xfrm flipV="1">
          <a:off x="19545300" y="9860595"/>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164155</xdr:rowOff>
    </xdr:from>
    <xdr:to>
      <xdr:col>107</xdr:col>
      <xdr:colOff>101600</xdr:colOff>
      <xdr:row>57</xdr:row>
      <xdr:rowOff>94305</xdr:rowOff>
    </xdr:to>
    <xdr:sp macro="" textlink="">
      <xdr:nvSpPr>
        <xdr:cNvPr id="800" name="フローチャート: 判断 799"/>
        <xdr:cNvSpPr/>
      </xdr:nvSpPr>
      <xdr:spPr>
        <a:xfrm>
          <a:off x="20383500" y="976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110832</xdr:rowOff>
    </xdr:from>
    <xdr:ext cx="469744" cy="259045"/>
    <xdr:sp macro="" textlink="">
      <xdr:nvSpPr>
        <xdr:cNvPr id="801" name="テキスト ボックス 800"/>
        <xdr:cNvSpPr txBox="1"/>
      </xdr:nvSpPr>
      <xdr:spPr>
        <a:xfrm>
          <a:off x="20199428" y="954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55804</xdr:rowOff>
    </xdr:from>
    <xdr:to>
      <xdr:col>102</xdr:col>
      <xdr:colOff>114300</xdr:colOff>
      <xdr:row>57</xdr:row>
      <xdr:rowOff>89408</xdr:rowOff>
    </xdr:to>
    <xdr:cxnSp macro="">
      <xdr:nvCxnSpPr>
        <xdr:cNvPr id="802" name="直線コネクタ 801"/>
        <xdr:cNvCxnSpPr/>
      </xdr:nvCxnSpPr>
      <xdr:spPr>
        <a:xfrm>
          <a:off x="18656300" y="9828454"/>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140243</xdr:rowOff>
    </xdr:from>
    <xdr:to>
      <xdr:col>102</xdr:col>
      <xdr:colOff>165100</xdr:colOff>
      <xdr:row>57</xdr:row>
      <xdr:rowOff>70393</xdr:rowOff>
    </xdr:to>
    <xdr:sp macro="" textlink="">
      <xdr:nvSpPr>
        <xdr:cNvPr id="803" name="フローチャート: 判断 802"/>
        <xdr:cNvSpPr/>
      </xdr:nvSpPr>
      <xdr:spPr>
        <a:xfrm>
          <a:off x="19494500" y="974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86920</xdr:rowOff>
    </xdr:from>
    <xdr:ext cx="469744" cy="259045"/>
    <xdr:sp macro="" textlink="">
      <xdr:nvSpPr>
        <xdr:cNvPr id="804" name="テキスト ボックス 803"/>
        <xdr:cNvSpPr txBox="1"/>
      </xdr:nvSpPr>
      <xdr:spPr>
        <a:xfrm>
          <a:off x="19310428" y="951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141661</xdr:rowOff>
    </xdr:from>
    <xdr:to>
      <xdr:col>98</xdr:col>
      <xdr:colOff>38100</xdr:colOff>
      <xdr:row>57</xdr:row>
      <xdr:rowOff>71811</xdr:rowOff>
    </xdr:to>
    <xdr:sp macro="" textlink="">
      <xdr:nvSpPr>
        <xdr:cNvPr id="805" name="フローチャート: 判断 804"/>
        <xdr:cNvSpPr/>
      </xdr:nvSpPr>
      <xdr:spPr>
        <a:xfrm>
          <a:off x="18605500" y="974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88338</xdr:rowOff>
    </xdr:from>
    <xdr:ext cx="469744" cy="259045"/>
    <xdr:sp macro="" textlink="">
      <xdr:nvSpPr>
        <xdr:cNvPr id="806" name="テキスト ボックス 805"/>
        <xdr:cNvSpPr txBox="1"/>
      </xdr:nvSpPr>
      <xdr:spPr>
        <a:xfrm>
          <a:off x="18421428" y="951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7016</xdr:rowOff>
    </xdr:from>
    <xdr:to>
      <xdr:col>116</xdr:col>
      <xdr:colOff>114300</xdr:colOff>
      <xdr:row>57</xdr:row>
      <xdr:rowOff>108616</xdr:rowOff>
    </xdr:to>
    <xdr:sp macro="" textlink="">
      <xdr:nvSpPr>
        <xdr:cNvPr id="812" name="楕円 811"/>
        <xdr:cNvSpPr/>
      </xdr:nvSpPr>
      <xdr:spPr>
        <a:xfrm>
          <a:off x="22110700" y="977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156893</xdr:rowOff>
    </xdr:from>
    <xdr:ext cx="469744" cy="259045"/>
    <xdr:sp macro="" textlink="">
      <xdr:nvSpPr>
        <xdr:cNvPr id="813" name="貸付金該当値テキスト"/>
        <xdr:cNvSpPr txBox="1"/>
      </xdr:nvSpPr>
      <xdr:spPr>
        <a:xfrm>
          <a:off x="22212300" y="975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32939</xdr:rowOff>
    </xdr:from>
    <xdr:to>
      <xdr:col>112</xdr:col>
      <xdr:colOff>38100</xdr:colOff>
      <xdr:row>57</xdr:row>
      <xdr:rowOff>134539</xdr:rowOff>
    </xdr:to>
    <xdr:sp macro="" textlink="">
      <xdr:nvSpPr>
        <xdr:cNvPr id="814" name="楕円 813"/>
        <xdr:cNvSpPr/>
      </xdr:nvSpPr>
      <xdr:spPr>
        <a:xfrm>
          <a:off x="21272500" y="980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125666</xdr:rowOff>
    </xdr:from>
    <xdr:ext cx="469744" cy="259045"/>
    <xdr:sp macro="" textlink="">
      <xdr:nvSpPr>
        <xdr:cNvPr id="815" name="テキスト ボックス 814"/>
        <xdr:cNvSpPr txBox="1"/>
      </xdr:nvSpPr>
      <xdr:spPr>
        <a:xfrm>
          <a:off x="21088428" y="989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37145</xdr:rowOff>
    </xdr:from>
    <xdr:to>
      <xdr:col>107</xdr:col>
      <xdr:colOff>101600</xdr:colOff>
      <xdr:row>57</xdr:row>
      <xdr:rowOff>138745</xdr:rowOff>
    </xdr:to>
    <xdr:sp macro="" textlink="">
      <xdr:nvSpPr>
        <xdr:cNvPr id="816" name="楕円 815"/>
        <xdr:cNvSpPr/>
      </xdr:nvSpPr>
      <xdr:spPr>
        <a:xfrm>
          <a:off x="20383500" y="980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129872</xdr:rowOff>
    </xdr:from>
    <xdr:ext cx="469744" cy="259045"/>
    <xdr:sp macro="" textlink="">
      <xdr:nvSpPr>
        <xdr:cNvPr id="817" name="テキスト ボックス 816"/>
        <xdr:cNvSpPr txBox="1"/>
      </xdr:nvSpPr>
      <xdr:spPr>
        <a:xfrm>
          <a:off x="20199428" y="990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38608</xdr:rowOff>
    </xdr:from>
    <xdr:to>
      <xdr:col>102</xdr:col>
      <xdr:colOff>165100</xdr:colOff>
      <xdr:row>57</xdr:row>
      <xdr:rowOff>140208</xdr:rowOff>
    </xdr:to>
    <xdr:sp macro="" textlink="">
      <xdr:nvSpPr>
        <xdr:cNvPr id="818" name="楕円 817"/>
        <xdr:cNvSpPr/>
      </xdr:nvSpPr>
      <xdr:spPr>
        <a:xfrm>
          <a:off x="19494500" y="981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131335</xdr:rowOff>
    </xdr:from>
    <xdr:ext cx="469744" cy="259045"/>
    <xdr:sp macro="" textlink="">
      <xdr:nvSpPr>
        <xdr:cNvPr id="819" name="テキスト ボックス 818"/>
        <xdr:cNvSpPr txBox="1"/>
      </xdr:nvSpPr>
      <xdr:spPr>
        <a:xfrm>
          <a:off x="19310428" y="990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5004</xdr:rowOff>
    </xdr:from>
    <xdr:to>
      <xdr:col>98</xdr:col>
      <xdr:colOff>38100</xdr:colOff>
      <xdr:row>57</xdr:row>
      <xdr:rowOff>106604</xdr:rowOff>
    </xdr:to>
    <xdr:sp macro="" textlink="">
      <xdr:nvSpPr>
        <xdr:cNvPr id="820" name="楕円 819"/>
        <xdr:cNvSpPr/>
      </xdr:nvSpPr>
      <xdr:spPr>
        <a:xfrm>
          <a:off x="18605500" y="977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97731</xdr:rowOff>
    </xdr:from>
    <xdr:ext cx="469744" cy="259045"/>
    <xdr:sp macro="" textlink="">
      <xdr:nvSpPr>
        <xdr:cNvPr id="821" name="テキスト ボックス 820"/>
        <xdr:cNvSpPr txBox="1"/>
      </xdr:nvSpPr>
      <xdr:spPr>
        <a:xfrm>
          <a:off x="18421428" y="9870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3" name="直線コネクタ 83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4" name="テキスト ボックス 83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5" name="直線コネクタ 83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6" name="テキスト ボックス 83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7" name="直線コネクタ 83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8" name="テキスト ボックス 83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9" name="直線コネクタ 83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0" name="テキスト ボックス 83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124338</xdr:rowOff>
    </xdr:from>
    <xdr:to>
      <xdr:col>116</xdr:col>
      <xdr:colOff>62864</xdr:colOff>
      <xdr:row>77</xdr:row>
      <xdr:rowOff>149575</xdr:rowOff>
    </xdr:to>
    <xdr:cxnSp macro="">
      <xdr:nvCxnSpPr>
        <xdr:cNvPr id="844" name="直線コネクタ 843"/>
        <xdr:cNvCxnSpPr/>
      </xdr:nvCxnSpPr>
      <xdr:spPr>
        <a:xfrm flipV="1">
          <a:off x="22159595" y="12125838"/>
          <a:ext cx="1269" cy="1225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153402</xdr:rowOff>
    </xdr:from>
    <xdr:ext cx="534377" cy="259045"/>
    <xdr:sp macro="" textlink="">
      <xdr:nvSpPr>
        <xdr:cNvPr id="845" name="繰出金最小値テキスト"/>
        <xdr:cNvSpPr txBox="1"/>
      </xdr:nvSpPr>
      <xdr:spPr>
        <a:xfrm>
          <a:off x="22212300" y="1335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149575</xdr:rowOff>
    </xdr:from>
    <xdr:to>
      <xdr:col>116</xdr:col>
      <xdr:colOff>152400</xdr:colOff>
      <xdr:row>77</xdr:row>
      <xdr:rowOff>149575</xdr:rowOff>
    </xdr:to>
    <xdr:cxnSp macro="">
      <xdr:nvCxnSpPr>
        <xdr:cNvPr id="846" name="直線コネクタ 845"/>
        <xdr:cNvCxnSpPr/>
      </xdr:nvCxnSpPr>
      <xdr:spPr>
        <a:xfrm>
          <a:off x="22072600" y="1335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71015</xdr:rowOff>
    </xdr:from>
    <xdr:ext cx="534377" cy="259045"/>
    <xdr:sp macro="" textlink="">
      <xdr:nvSpPr>
        <xdr:cNvPr id="847" name="繰出金最大値テキスト"/>
        <xdr:cNvSpPr txBox="1"/>
      </xdr:nvSpPr>
      <xdr:spPr>
        <a:xfrm>
          <a:off x="22212300" y="1190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124338</xdr:rowOff>
    </xdr:from>
    <xdr:to>
      <xdr:col>116</xdr:col>
      <xdr:colOff>152400</xdr:colOff>
      <xdr:row>70</xdr:row>
      <xdr:rowOff>124338</xdr:rowOff>
    </xdr:to>
    <xdr:cxnSp macro="">
      <xdr:nvCxnSpPr>
        <xdr:cNvPr id="848" name="直線コネクタ 847"/>
        <xdr:cNvCxnSpPr/>
      </xdr:nvCxnSpPr>
      <xdr:spPr>
        <a:xfrm>
          <a:off x="22072600" y="1212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121503</xdr:rowOff>
    </xdr:from>
    <xdr:to>
      <xdr:col>116</xdr:col>
      <xdr:colOff>63500</xdr:colOff>
      <xdr:row>74</xdr:row>
      <xdr:rowOff>165806</xdr:rowOff>
    </xdr:to>
    <xdr:cxnSp macro="">
      <xdr:nvCxnSpPr>
        <xdr:cNvPr id="849" name="直線コネクタ 848"/>
        <xdr:cNvCxnSpPr/>
      </xdr:nvCxnSpPr>
      <xdr:spPr>
        <a:xfrm>
          <a:off x="21323300" y="12123003"/>
          <a:ext cx="838200" cy="73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43517</xdr:rowOff>
    </xdr:from>
    <xdr:ext cx="534377" cy="259045"/>
    <xdr:sp macro="" textlink="">
      <xdr:nvSpPr>
        <xdr:cNvPr id="850" name="繰出金平均値テキスト"/>
        <xdr:cNvSpPr txBox="1"/>
      </xdr:nvSpPr>
      <xdr:spPr>
        <a:xfrm>
          <a:off x="22212300" y="1255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20640</xdr:rowOff>
    </xdr:from>
    <xdr:to>
      <xdr:col>116</xdr:col>
      <xdr:colOff>114300</xdr:colOff>
      <xdr:row>74</xdr:row>
      <xdr:rowOff>122240</xdr:rowOff>
    </xdr:to>
    <xdr:sp macro="" textlink="">
      <xdr:nvSpPr>
        <xdr:cNvPr id="851" name="フローチャート: 判断 850"/>
        <xdr:cNvSpPr/>
      </xdr:nvSpPr>
      <xdr:spPr>
        <a:xfrm>
          <a:off x="22110700" y="1270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121503</xdr:rowOff>
    </xdr:from>
    <xdr:to>
      <xdr:col>111</xdr:col>
      <xdr:colOff>177800</xdr:colOff>
      <xdr:row>70</xdr:row>
      <xdr:rowOff>170424</xdr:rowOff>
    </xdr:to>
    <xdr:cxnSp macro="">
      <xdr:nvCxnSpPr>
        <xdr:cNvPr id="852" name="直線コネクタ 851"/>
        <xdr:cNvCxnSpPr/>
      </xdr:nvCxnSpPr>
      <xdr:spPr>
        <a:xfrm flipV="1">
          <a:off x="20434300" y="12123003"/>
          <a:ext cx="889000" cy="4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92558</xdr:rowOff>
    </xdr:from>
    <xdr:to>
      <xdr:col>112</xdr:col>
      <xdr:colOff>38100</xdr:colOff>
      <xdr:row>73</xdr:row>
      <xdr:rowOff>22708</xdr:rowOff>
    </xdr:to>
    <xdr:sp macro="" textlink="">
      <xdr:nvSpPr>
        <xdr:cNvPr id="853" name="フローチャート: 判断 852"/>
        <xdr:cNvSpPr/>
      </xdr:nvSpPr>
      <xdr:spPr>
        <a:xfrm>
          <a:off x="21272500" y="1243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13835</xdr:rowOff>
    </xdr:from>
    <xdr:ext cx="534377" cy="259045"/>
    <xdr:sp macro="" textlink="">
      <xdr:nvSpPr>
        <xdr:cNvPr id="854" name="テキスト ボックス 853"/>
        <xdr:cNvSpPr txBox="1"/>
      </xdr:nvSpPr>
      <xdr:spPr>
        <a:xfrm>
          <a:off x="21056111" y="1252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170424</xdr:rowOff>
    </xdr:from>
    <xdr:to>
      <xdr:col>107</xdr:col>
      <xdr:colOff>50800</xdr:colOff>
      <xdr:row>71</xdr:row>
      <xdr:rowOff>64628</xdr:rowOff>
    </xdr:to>
    <xdr:cxnSp macro="">
      <xdr:nvCxnSpPr>
        <xdr:cNvPr id="855" name="直線コネクタ 854"/>
        <xdr:cNvCxnSpPr/>
      </xdr:nvCxnSpPr>
      <xdr:spPr>
        <a:xfrm flipV="1">
          <a:off x="19545300" y="12171924"/>
          <a:ext cx="889000" cy="6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135168</xdr:rowOff>
    </xdr:from>
    <xdr:to>
      <xdr:col>107</xdr:col>
      <xdr:colOff>101600</xdr:colOff>
      <xdr:row>73</xdr:row>
      <xdr:rowOff>65318</xdr:rowOff>
    </xdr:to>
    <xdr:sp macro="" textlink="">
      <xdr:nvSpPr>
        <xdr:cNvPr id="856" name="フローチャート: 判断 855"/>
        <xdr:cNvSpPr/>
      </xdr:nvSpPr>
      <xdr:spPr>
        <a:xfrm>
          <a:off x="20383500" y="12479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56445</xdr:rowOff>
    </xdr:from>
    <xdr:ext cx="534377" cy="259045"/>
    <xdr:sp macro="" textlink="">
      <xdr:nvSpPr>
        <xdr:cNvPr id="857" name="テキスト ボックス 856"/>
        <xdr:cNvSpPr txBox="1"/>
      </xdr:nvSpPr>
      <xdr:spPr>
        <a:xfrm>
          <a:off x="20167111" y="1257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162560</xdr:rowOff>
    </xdr:from>
    <xdr:to>
      <xdr:col>102</xdr:col>
      <xdr:colOff>114300</xdr:colOff>
      <xdr:row>71</xdr:row>
      <xdr:rowOff>64628</xdr:rowOff>
    </xdr:to>
    <xdr:cxnSp macro="">
      <xdr:nvCxnSpPr>
        <xdr:cNvPr id="858" name="直線コネクタ 857"/>
        <xdr:cNvCxnSpPr/>
      </xdr:nvCxnSpPr>
      <xdr:spPr>
        <a:xfrm>
          <a:off x="18656300" y="12164060"/>
          <a:ext cx="889000" cy="7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84740</xdr:rowOff>
    </xdr:from>
    <xdr:to>
      <xdr:col>102</xdr:col>
      <xdr:colOff>165100</xdr:colOff>
      <xdr:row>73</xdr:row>
      <xdr:rowOff>14890</xdr:rowOff>
    </xdr:to>
    <xdr:sp macro="" textlink="">
      <xdr:nvSpPr>
        <xdr:cNvPr id="859" name="フローチャート: 判断 858"/>
        <xdr:cNvSpPr/>
      </xdr:nvSpPr>
      <xdr:spPr>
        <a:xfrm>
          <a:off x="19494500" y="1242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6017</xdr:rowOff>
    </xdr:from>
    <xdr:ext cx="534377" cy="259045"/>
    <xdr:sp macro="" textlink="">
      <xdr:nvSpPr>
        <xdr:cNvPr id="860" name="テキスト ボックス 859"/>
        <xdr:cNvSpPr txBox="1"/>
      </xdr:nvSpPr>
      <xdr:spPr>
        <a:xfrm>
          <a:off x="19278111" y="1252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159492</xdr:rowOff>
    </xdr:from>
    <xdr:to>
      <xdr:col>98</xdr:col>
      <xdr:colOff>38100</xdr:colOff>
      <xdr:row>72</xdr:row>
      <xdr:rowOff>89642</xdr:rowOff>
    </xdr:to>
    <xdr:sp macro="" textlink="">
      <xdr:nvSpPr>
        <xdr:cNvPr id="861" name="フローチャート: 判断 860"/>
        <xdr:cNvSpPr/>
      </xdr:nvSpPr>
      <xdr:spPr>
        <a:xfrm>
          <a:off x="18605500" y="1233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80769</xdr:rowOff>
    </xdr:from>
    <xdr:ext cx="534377" cy="259045"/>
    <xdr:sp macro="" textlink="">
      <xdr:nvSpPr>
        <xdr:cNvPr id="862" name="テキスト ボックス 861"/>
        <xdr:cNvSpPr txBox="1"/>
      </xdr:nvSpPr>
      <xdr:spPr>
        <a:xfrm>
          <a:off x="18389111" y="1242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115006</xdr:rowOff>
    </xdr:from>
    <xdr:to>
      <xdr:col>116</xdr:col>
      <xdr:colOff>114300</xdr:colOff>
      <xdr:row>75</xdr:row>
      <xdr:rowOff>45156</xdr:rowOff>
    </xdr:to>
    <xdr:sp macro="" textlink="">
      <xdr:nvSpPr>
        <xdr:cNvPr id="868" name="楕円 867"/>
        <xdr:cNvSpPr/>
      </xdr:nvSpPr>
      <xdr:spPr>
        <a:xfrm>
          <a:off x="22110700" y="128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93433</xdr:rowOff>
    </xdr:from>
    <xdr:ext cx="534377" cy="259045"/>
    <xdr:sp macro="" textlink="">
      <xdr:nvSpPr>
        <xdr:cNvPr id="869" name="繰出金該当値テキスト"/>
        <xdr:cNvSpPr txBox="1"/>
      </xdr:nvSpPr>
      <xdr:spPr>
        <a:xfrm>
          <a:off x="22212300" y="1278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70703</xdr:rowOff>
    </xdr:from>
    <xdr:to>
      <xdr:col>112</xdr:col>
      <xdr:colOff>38100</xdr:colOff>
      <xdr:row>71</xdr:row>
      <xdr:rowOff>853</xdr:rowOff>
    </xdr:to>
    <xdr:sp macro="" textlink="">
      <xdr:nvSpPr>
        <xdr:cNvPr id="870" name="楕円 869"/>
        <xdr:cNvSpPr/>
      </xdr:nvSpPr>
      <xdr:spPr>
        <a:xfrm>
          <a:off x="21272500" y="1207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17380</xdr:rowOff>
    </xdr:from>
    <xdr:ext cx="534377" cy="259045"/>
    <xdr:sp macro="" textlink="">
      <xdr:nvSpPr>
        <xdr:cNvPr id="871" name="テキスト ボックス 870"/>
        <xdr:cNvSpPr txBox="1"/>
      </xdr:nvSpPr>
      <xdr:spPr>
        <a:xfrm>
          <a:off x="21056111" y="1184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119624</xdr:rowOff>
    </xdr:from>
    <xdr:to>
      <xdr:col>107</xdr:col>
      <xdr:colOff>101600</xdr:colOff>
      <xdr:row>71</xdr:row>
      <xdr:rowOff>49774</xdr:rowOff>
    </xdr:to>
    <xdr:sp macro="" textlink="">
      <xdr:nvSpPr>
        <xdr:cNvPr id="872" name="楕円 871"/>
        <xdr:cNvSpPr/>
      </xdr:nvSpPr>
      <xdr:spPr>
        <a:xfrm>
          <a:off x="20383500" y="1212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66301</xdr:rowOff>
    </xdr:from>
    <xdr:ext cx="534377" cy="259045"/>
    <xdr:sp macro="" textlink="">
      <xdr:nvSpPr>
        <xdr:cNvPr id="873" name="テキスト ボックス 872"/>
        <xdr:cNvSpPr txBox="1"/>
      </xdr:nvSpPr>
      <xdr:spPr>
        <a:xfrm>
          <a:off x="20167111" y="1189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13828</xdr:rowOff>
    </xdr:from>
    <xdr:to>
      <xdr:col>102</xdr:col>
      <xdr:colOff>165100</xdr:colOff>
      <xdr:row>71</xdr:row>
      <xdr:rowOff>115428</xdr:rowOff>
    </xdr:to>
    <xdr:sp macro="" textlink="">
      <xdr:nvSpPr>
        <xdr:cNvPr id="874" name="楕円 873"/>
        <xdr:cNvSpPr/>
      </xdr:nvSpPr>
      <xdr:spPr>
        <a:xfrm>
          <a:off x="19494500" y="1218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131955</xdr:rowOff>
    </xdr:from>
    <xdr:ext cx="534377" cy="259045"/>
    <xdr:sp macro="" textlink="">
      <xdr:nvSpPr>
        <xdr:cNvPr id="875" name="テキスト ボックス 874"/>
        <xdr:cNvSpPr txBox="1"/>
      </xdr:nvSpPr>
      <xdr:spPr>
        <a:xfrm>
          <a:off x="19278111" y="1196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111760</xdr:rowOff>
    </xdr:from>
    <xdr:to>
      <xdr:col>98</xdr:col>
      <xdr:colOff>38100</xdr:colOff>
      <xdr:row>71</xdr:row>
      <xdr:rowOff>41910</xdr:rowOff>
    </xdr:to>
    <xdr:sp macro="" textlink="">
      <xdr:nvSpPr>
        <xdr:cNvPr id="876" name="楕円 875"/>
        <xdr:cNvSpPr/>
      </xdr:nvSpPr>
      <xdr:spPr>
        <a:xfrm>
          <a:off x="18605500" y="1211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58437</xdr:rowOff>
    </xdr:from>
    <xdr:ext cx="534377" cy="259045"/>
    <xdr:sp macro="" textlink="">
      <xdr:nvSpPr>
        <xdr:cNvPr id="877" name="テキスト ボックス 876"/>
        <xdr:cNvSpPr txBox="1"/>
      </xdr:nvSpPr>
      <xdr:spPr>
        <a:xfrm>
          <a:off x="18389111" y="1188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歳出決算総額は住民一人あたりとして</a:t>
          </a:r>
          <a:r>
            <a:rPr kumimoji="1" lang="en-US" altLang="ja-JP" sz="1300">
              <a:latin typeface="ＭＳ Ｐゴシック" panose="020B0600070205080204" pitchFamily="50" charset="-128"/>
              <a:ea typeface="ＭＳ Ｐゴシック" panose="020B0600070205080204" pitchFamily="50" charset="-128"/>
            </a:rPr>
            <a:t>653,463</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140,351</a:t>
          </a:r>
          <a:r>
            <a:rPr kumimoji="1" lang="ja-JP" altLang="en-US" sz="1300">
              <a:latin typeface="ＭＳ Ｐゴシック" panose="020B0600070205080204" pitchFamily="50" charset="-128"/>
              <a:ea typeface="ＭＳ Ｐゴシック" panose="020B0600070205080204" pitchFamily="50" charset="-128"/>
            </a:rPr>
            <a:t>円増加している。決算額の増理由としては，一人当たり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万円の特別定額給付金や，新型コロナウイルス等へ対応するための臨時的な支出等が増加したことなどが挙げられる。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性質別にみると，補助費等，物件費及び維持補修費が，類似団体平均を大きく上回るという状況となっている。補助費等については，下水道事業の法適用化により繰出金から補助費等へ計上が変わったことによる増額に加え，病院事業会計の不採算地区病院を中心に公営企業会計への負担金が類似団体との差に影響している。物件費について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スクール構想へ対応するためのタブレット等の備品購入費に係る経費の増加により，前年度から金額が増額となっている。維持補修費については，令和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年度の記録的な豪雪により除雪に係る経費大きく増加したこと等が要因となっている。そのほかの経費については，類似団体平均と同程度から平均以下という状況になっている。</a:t>
          </a:r>
        </a:p>
        <a:p>
          <a:r>
            <a:rPr kumimoji="1" lang="ja-JP" altLang="en-US" sz="1300">
              <a:latin typeface="ＭＳ Ｐゴシック" panose="020B0600070205080204" pitchFamily="50" charset="-128"/>
              <a:ea typeface="ＭＳ Ｐゴシック" panose="020B0600070205080204" pitchFamily="50" charset="-128"/>
            </a:rPr>
            <a:t>　今後については，庁舎建設をはじめとする大規模建設事業を控えているため普通建設事業費の高まりや，その財源として多額の地方債発行を予定していることから，公債費の高まりも予想しているところ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128,297
127,482
796.81
86,467,969
83,709,012
2,294,326
36,417,556
75,685,249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68377</xdr:rowOff>
    </xdr:from>
    <xdr:to>
      <xdr:col>24</xdr:col>
      <xdr:colOff>62865</xdr:colOff>
      <xdr:row>39</xdr:row>
      <xdr:rowOff>20371</xdr:rowOff>
    </xdr:to>
    <xdr:cxnSp macro="">
      <xdr:nvCxnSpPr>
        <xdr:cNvPr id="54" name="直線コネクタ 53"/>
        <xdr:cNvCxnSpPr/>
      </xdr:nvCxnSpPr>
      <xdr:spPr>
        <a:xfrm flipV="1">
          <a:off x="4633595" y="5211877"/>
          <a:ext cx="1270"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24198</xdr:rowOff>
    </xdr:from>
    <xdr:ext cx="469744" cy="259045"/>
    <xdr:sp macro="" textlink="">
      <xdr:nvSpPr>
        <xdr:cNvPr id="55" name="議会費最小値テキスト"/>
        <xdr:cNvSpPr txBox="1"/>
      </xdr:nvSpPr>
      <xdr:spPr>
        <a:xfrm>
          <a:off x="4686300" y="671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20371</xdr:rowOff>
    </xdr:from>
    <xdr:to>
      <xdr:col>24</xdr:col>
      <xdr:colOff>152400</xdr:colOff>
      <xdr:row>39</xdr:row>
      <xdr:rowOff>20371</xdr:rowOff>
    </xdr:to>
    <xdr:cxnSp macro="">
      <xdr:nvCxnSpPr>
        <xdr:cNvPr id="56" name="直線コネクタ 55"/>
        <xdr:cNvCxnSpPr/>
      </xdr:nvCxnSpPr>
      <xdr:spPr>
        <a:xfrm>
          <a:off x="4546600" y="6706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15054</xdr:rowOff>
    </xdr:from>
    <xdr:ext cx="469744" cy="259045"/>
    <xdr:sp macro="" textlink="">
      <xdr:nvSpPr>
        <xdr:cNvPr id="57" name="議会費最大値テキスト"/>
        <xdr:cNvSpPr txBox="1"/>
      </xdr:nvSpPr>
      <xdr:spPr>
        <a:xfrm>
          <a:off x="4686300" y="498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68377</xdr:rowOff>
    </xdr:from>
    <xdr:to>
      <xdr:col>24</xdr:col>
      <xdr:colOff>152400</xdr:colOff>
      <xdr:row>30</xdr:row>
      <xdr:rowOff>68377</xdr:rowOff>
    </xdr:to>
    <xdr:cxnSp macro="">
      <xdr:nvCxnSpPr>
        <xdr:cNvPr id="58" name="直線コネクタ 57"/>
        <xdr:cNvCxnSpPr/>
      </xdr:nvCxnSpPr>
      <xdr:spPr>
        <a:xfrm>
          <a:off x="4546600" y="521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120498</xdr:rowOff>
    </xdr:from>
    <xdr:to>
      <xdr:col>24</xdr:col>
      <xdr:colOff>63500</xdr:colOff>
      <xdr:row>35</xdr:row>
      <xdr:rowOff>1169</xdr:rowOff>
    </xdr:to>
    <xdr:cxnSp macro="">
      <xdr:nvCxnSpPr>
        <xdr:cNvPr id="59" name="直線コネクタ 58"/>
        <xdr:cNvCxnSpPr/>
      </xdr:nvCxnSpPr>
      <xdr:spPr>
        <a:xfrm>
          <a:off x="3797300" y="5949798"/>
          <a:ext cx="8382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138295</xdr:rowOff>
    </xdr:from>
    <xdr:ext cx="469744" cy="259045"/>
    <xdr:sp macro="" textlink="">
      <xdr:nvSpPr>
        <xdr:cNvPr id="60" name="議会費平均値テキスト"/>
        <xdr:cNvSpPr txBox="1"/>
      </xdr:nvSpPr>
      <xdr:spPr>
        <a:xfrm>
          <a:off x="4686300" y="5796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115418</xdr:rowOff>
    </xdr:from>
    <xdr:to>
      <xdr:col>24</xdr:col>
      <xdr:colOff>114300</xdr:colOff>
      <xdr:row>35</xdr:row>
      <xdr:rowOff>45568</xdr:rowOff>
    </xdr:to>
    <xdr:sp macro="" textlink="">
      <xdr:nvSpPr>
        <xdr:cNvPr id="61" name="フローチャート: 判断 60"/>
        <xdr:cNvSpPr/>
      </xdr:nvSpPr>
      <xdr:spPr>
        <a:xfrm>
          <a:off x="4584700" y="594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120498</xdr:rowOff>
    </xdr:from>
    <xdr:to>
      <xdr:col>19</xdr:col>
      <xdr:colOff>177800</xdr:colOff>
      <xdr:row>35</xdr:row>
      <xdr:rowOff>27686</xdr:rowOff>
    </xdr:to>
    <xdr:cxnSp macro="">
      <xdr:nvCxnSpPr>
        <xdr:cNvPr id="62" name="直線コネクタ 61"/>
        <xdr:cNvCxnSpPr/>
      </xdr:nvCxnSpPr>
      <xdr:spPr>
        <a:xfrm flipV="1">
          <a:off x="2908300" y="5949798"/>
          <a:ext cx="889000" cy="7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23063</xdr:rowOff>
    </xdr:from>
    <xdr:to>
      <xdr:col>20</xdr:col>
      <xdr:colOff>38100</xdr:colOff>
      <xdr:row>34</xdr:row>
      <xdr:rowOff>124663</xdr:rowOff>
    </xdr:to>
    <xdr:sp macro="" textlink="">
      <xdr:nvSpPr>
        <xdr:cNvPr id="63" name="フローチャート: 判断 62"/>
        <xdr:cNvSpPr/>
      </xdr:nvSpPr>
      <xdr:spPr>
        <a:xfrm>
          <a:off x="3746500" y="585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141190</xdr:rowOff>
    </xdr:from>
    <xdr:ext cx="469744" cy="259045"/>
    <xdr:sp macro="" textlink="">
      <xdr:nvSpPr>
        <xdr:cNvPr id="64" name="テキスト ボックス 63"/>
        <xdr:cNvSpPr txBox="1"/>
      </xdr:nvSpPr>
      <xdr:spPr>
        <a:xfrm>
          <a:off x="3562428" y="562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27686</xdr:rowOff>
    </xdr:from>
    <xdr:to>
      <xdr:col>15</xdr:col>
      <xdr:colOff>50800</xdr:colOff>
      <xdr:row>35</xdr:row>
      <xdr:rowOff>46888</xdr:rowOff>
    </xdr:to>
    <xdr:cxnSp macro="">
      <xdr:nvCxnSpPr>
        <xdr:cNvPr id="65" name="直線コネクタ 64"/>
        <xdr:cNvCxnSpPr/>
      </xdr:nvCxnSpPr>
      <xdr:spPr>
        <a:xfrm flipV="1">
          <a:off x="2019300" y="6028436"/>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40437</xdr:rowOff>
    </xdr:from>
    <xdr:to>
      <xdr:col>15</xdr:col>
      <xdr:colOff>101600</xdr:colOff>
      <xdr:row>34</xdr:row>
      <xdr:rowOff>142037</xdr:rowOff>
    </xdr:to>
    <xdr:sp macro="" textlink="">
      <xdr:nvSpPr>
        <xdr:cNvPr id="66" name="フローチャート: 判断 65"/>
        <xdr:cNvSpPr/>
      </xdr:nvSpPr>
      <xdr:spPr>
        <a:xfrm>
          <a:off x="2857500" y="586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158564</xdr:rowOff>
    </xdr:from>
    <xdr:ext cx="469744" cy="259045"/>
    <xdr:sp macro="" textlink="">
      <xdr:nvSpPr>
        <xdr:cNvPr id="67" name="テキスト ボックス 66"/>
        <xdr:cNvSpPr txBox="1"/>
      </xdr:nvSpPr>
      <xdr:spPr>
        <a:xfrm>
          <a:off x="2673428" y="564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46888</xdr:rowOff>
    </xdr:from>
    <xdr:to>
      <xdr:col>10</xdr:col>
      <xdr:colOff>114300</xdr:colOff>
      <xdr:row>35</xdr:row>
      <xdr:rowOff>54204</xdr:rowOff>
    </xdr:to>
    <xdr:cxnSp macro="">
      <xdr:nvCxnSpPr>
        <xdr:cNvPr id="68" name="直線コネクタ 67"/>
        <xdr:cNvCxnSpPr/>
      </xdr:nvCxnSpPr>
      <xdr:spPr>
        <a:xfrm flipV="1">
          <a:off x="1130300" y="6047638"/>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23978</xdr:rowOff>
    </xdr:from>
    <xdr:to>
      <xdr:col>10</xdr:col>
      <xdr:colOff>165100</xdr:colOff>
      <xdr:row>34</xdr:row>
      <xdr:rowOff>125578</xdr:rowOff>
    </xdr:to>
    <xdr:sp macro="" textlink="">
      <xdr:nvSpPr>
        <xdr:cNvPr id="69" name="フローチャート: 判断 68"/>
        <xdr:cNvSpPr/>
      </xdr:nvSpPr>
      <xdr:spPr>
        <a:xfrm>
          <a:off x="1968500" y="585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142105</xdr:rowOff>
    </xdr:from>
    <xdr:ext cx="469744" cy="259045"/>
    <xdr:sp macro="" textlink="">
      <xdr:nvSpPr>
        <xdr:cNvPr id="70" name="テキスト ボックス 69"/>
        <xdr:cNvSpPr txBox="1"/>
      </xdr:nvSpPr>
      <xdr:spPr>
        <a:xfrm>
          <a:off x="1784428" y="562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46837</xdr:rowOff>
    </xdr:from>
    <xdr:to>
      <xdr:col>6</xdr:col>
      <xdr:colOff>38100</xdr:colOff>
      <xdr:row>34</xdr:row>
      <xdr:rowOff>148437</xdr:rowOff>
    </xdr:to>
    <xdr:sp macro="" textlink="">
      <xdr:nvSpPr>
        <xdr:cNvPr id="71" name="フローチャート: 判断 70"/>
        <xdr:cNvSpPr/>
      </xdr:nvSpPr>
      <xdr:spPr>
        <a:xfrm>
          <a:off x="1079500" y="58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164964</xdr:rowOff>
    </xdr:from>
    <xdr:ext cx="469744" cy="259045"/>
    <xdr:sp macro="" textlink="">
      <xdr:nvSpPr>
        <xdr:cNvPr id="72" name="テキスト ボックス 71"/>
        <xdr:cNvSpPr txBox="1"/>
      </xdr:nvSpPr>
      <xdr:spPr>
        <a:xfrm>
          <a:off x="895428" y="565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121819</xdr:rowOff>
    </xdr:from>
    <xdr:to>
      <xdr:col>24</xdr:col>
      <xdr:colOff>114300</xdr:colOff>
      <xdr:row>35</xdr:row>
      <xdr:rowOff>51969</xdr:rowOff>
    </xdr:to>
    <xdr:sp macro="" textlink="">
      <xdr:nvSpPr>
        <xdr:cNvPr id="78" name="楕円 77"/>
        <xdr:cNvSpPr/>
      </xdr:nvSpPr>
      <xdr:spPr>
        <a:xfrm>
          <a:off x="4584700" y="595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100246</xdr:rowOff>
    </xdr:from>
    <xdr:ext cx="469744" cy="259045"/>
    <xdr:sp macro="" textlink="">
      <xdr:nvSpPr>
        <xdr:cNvPr id="79" name="議会費該当値テキスト"/>
        <xdr:cNvSpPr txBox="1"/>
      </xdr:nvSpPr>
      <xdr:spPr>
        <a:xfrm>
          <a:off x="4686300" y="592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69698</xdr:rowOff>
    </xdr:from>
    <xdr:to>
      <xdr:col>20</xdr:col>
      <xdr:colOff>38100</xdr:colOff>
      <xdr:row>34</xdr:row>
      <xdr:rowOff>171298</xdr:rowOff>
    </xdr:to>
    <xdr:sp macro="" textlink="">
      <xdr:nvSpPr>
        <xdr:cNvPr id="80" name="楕円 79"/>
        <xdr:cNvSpPr/>
      </xdr:nvSpPr>
      <xdr:spPr>
        <a:xfrm>
          <a:off x="3746500" y="589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162425</xdr:rowOff>
    </xdr:from>
    <xdr:ext cx="469744" cy="259045"/>
    <xdr:sp macro="" textlink="">
      <xdr:nvSpPr>
        <xdr:cNvPr id="81" name="テキスト ボックス 80"/>
        <xdr:cNvSpPr txBox="1"/>
      </xdr:nvSpPr>
      <xdr:spPr>
        <a:xfrm>
          <a:off x="3562428" y="59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148336</xdr:rowOff>
    </xdr:from>
    <xdr:to>
      <xdr:col>15</xdr:col>
      <xdr:colOff>101600</xdr:colOff>
      <xdr:row>35</xdr:row>
      <xdr:rowOff>78486</xdr:rowOff>
    </xdr:to>
    <xdr:sp macro="" textlink="">
      <xdr:nvSpPr>
        <xdr:cNvPr id="82" name="楕円 81"/>
        <xdr:cNvSpPr/>
      </xdr:nvSpPr>
      <xdr:spPr>
        <a:xfrm>
          <a:off x="2857500" y="597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69613</xdr:rowOff>
    </xdr:from>
    <xdr:ext cx="469744" cy="259045"/>
    <xdr:sp macro="" textlink="">
      <xdr:nvSpPr>
        <xdr:cNvPr id="83" name="テキスト ボックス 82"/>
        <xdr:cNvSpPr txBox="1"/>
      </xdr:nvSpPr>
      <xdr:spPr>
        <a:xfrm>
          <a:off x="2673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167538</xdr:rowOff>
    </xdr:from>
    <xdr:to>
      <xdr:col>10</xdr:col>
      <xdr:colOff>165100</xdr:colOff>
      <xdr:row>35</xdr:row>
      <xdr:rowOff>97688</xdr:rowOff>
    </xdr:to>
    <xdr:sp macro="" textlink="">
      <xdr:nvSpPr>
        <xdr:cNvPr id="84" name="楕円 83"/>
        <xdr:cNvSpPr/>
      </xdr:nvSpPr>
      <xdr:spPr>
        <a:xfrm>
          <a:off x="1968500" y="599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88815</xdr:rowOff>
    </xdr:from>
    <xdr:ext cx="469744" cy="259045"/>
    <xdr:sp macro="" textlink="">
      <xdr:nvSpPr>
        <xdr:cNvPr id="85" name="テキスト ボックス 84"/>
        <xdr:cNvSpPr txBox="1"/>
      </xdr:nvSpPr>
      <xdr:spPr>
        <a:xfrm>
          <a:off x="1784428" y="608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3404</xdr:rowOff>
    </xdr:from>
    <xdr:to>
      <xdr:col>6</xdr:col>
      <xdr:colOff>38100</xdr:colOff>
      <xdr:row>35</xdr:row>
      <xdr:rowOff>105004</xdr:rowOff>
    </xdr:to>
    <xdr:sp macro="" textlink="">
      <xdr:nvSpPr>
        <xdr:cNvPr id="86" name="楕円 85"/>
        <xdr:cNvSpPr/>
      </xdr:nvSpPr>
      <xdr:spPr>
        <a:xfrm>
          <a:off x="1079500" y="600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96131</xdr:rowOff>
    </xdr:from>
    <xdr:ext cx="469744" cy="259045"/>
    <xdr:sp macro="" textlink="">
      <xdr:nvSpPr>
        <xdr:cNvPr id="87" name="テキスト ボックス 86"/>
        <xdr:cNvSpPr txBox="1"/>
      </xdr:nvSpPr>
      <xdr:spPr>
        <a:xfrm>
          <a:off x="895428" y="609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31221</xdr:rowOff>
    </xdr:from>
    <xdr:to>
      <xdr:col>24</xdr:col>
      <xdr:colOff>62865</xdr:colOff>
      <xdr:row>55</xdr:row>
      <xdr:rowOff>82817</xdr:rowOff>
    </xdr:to>
    <xdr:cxnSp macro="">
      <xdr:nvCxnSpPr>
        <xdr:cNvPr id="112" name="直線コネクタ 111"/>
        <xdr:cNvCxnSpPr/>
      </xdr:nvCxnSpPr>
      <xdr:spPr>
        <a:xfrm flipV="1">
          <a:off x="4633595" y="8775171"/>
          <a:ext cx="1270" cy="737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86644</xdr:rowOff>
    </xdr:from>
    <xdr:ext cx="599010" cy="259045"/>
    <xdr:sp macro="" textlink="">
      <xdr:nvSpPr>
        <xdr:cNvPr id="113" name="総務費最小値テキスト"/>
        <xdr:cNvSpPr txBox="1"/>
      </xdr:nvSpPr>
      <xdr:spPr>
        <a:xfrm>
          <a:off x="4686300" y="951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82817</xdr:rowOff>
    </xdr:from>
    <xdr:to>
      <xdr:col>24</xdr:col>
      <xdr:colOff>152400</xdr:colOff>
      <xdr:row>55</xdr:row>
      <xdr:rowOff>82817</xdr:rowOff>
    </xdr:to>
    <xdr:cxnSp macro="">
      <xdr:nvCxnSpPr>
        <xdr:cNvPr id="114" name="直線コネクタ 113"/>
        <xdr:cNvCxnSpPr/>
      </xdr:nvCxnSpPr>
      <xdr:spPr>
        <a:xfrm>
          <a:off x="4546600" y="951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149348</xdr:rowOff>
    </xdr:from>
    <xdr:ext cx="599010" cy="259045"/>
    <xdr:sp macro="" textlink="">
      <xdr:nvSpPr>
        <xdr:cNvPr id="115" name="総務費最大値テキスト"/>
        <xdr:cNvSpPr txBox="1"/>
      </xdr:nvSpPr>
      <xdr:spPr>
        <a:xfrm>
          <a:off x="4686300" y="8550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231,736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31221</xdr:rowOff>
    </xdr:from>
    <xdr:to>
      <xdr:col>24</xdr:col>
      <xdr:colOff>152400</xdr:colOff>
      <xdr:row>51</xdr:row>
      <xdr:rowOff>31221</xdr:rowOff>
    </xdr:to>
    <xdr:cxnSp macro="">
      <xdr:nvCxnSpPr>
        <xdr:cNvPr id="116" name="直線コネクタ 115"/>
        <xdr:cNvCxnSpPr/>
      </xdr:nvCxnSpPr>
      <xdr:spPr>
        <a:xfrm>
          <a:off x="4546600" y="877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120841</xdr:rowOff>
    </xdr:from>
    <xdr:to>
      <xdr:col>24</xdr:col>
      <xdr:colOff>63500</xdr:colOff>
      <xdr:row>58</xdr:row>
      <xdr:rowOff>166385</xdr:rowOff>
    </xdr:to>
    <xdr:cxnSp macro="">
      <xdr:nvCxnSpPr>
        <xdr:cNvPr id="117" name="直線コネクタ 116"/>
        <xdr:cNvCxnSpPr/>
      </xdr:nvCxnSpPr>
      <xdr:spPr>
        <a:xfrm flipV="1">
          <a:off x="3797300" y="9379141"/>
          <a:ext cx="838200" cy="73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169369</xdr:rowOff>
    </xdr:from>
    <xdr:ext cx="599010" cy="259045"/>
    <xdr:sp macro="" textlink="">
      <xdr:nvSpPr>
        <xdr:cNvPr id="118" name="総務費平均値テキスト"/>
        <xdr:cNvSpPr txBox="1"/>
      </xdr:nvSpPr>
      <xdr:spPr>
        <a:xfrm>
          <a:off x="4686300" y="9084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146492</xdr:rowOff>
    </xdr:from>
    <xdr:to>
      <xdr:col>24</xdr:col>
      <xdr:colOff>114300</xdr:colOff>
      <xdr:row>54</xdr:row>
      <xdr:rowOff>76642</xdr:rowOff>
    </xdr:to>
    <xdr:sp macro="" textlink="">
      <xdr:nvSpPr>
        <xdr:cNvPr id="119" name="フローチャート: 判断 118"/>
        <xdr:cNvSpPr/>
      </xdr:nvSpPr>
      <xdr:spPr>
        <a:xfrm>
          <a:off x="4584700" y="923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166385</xdr:rowOff>
    </xdr:from>
    <xdr:to>
      <xdr:col>19</xdr:col>
      <xdr:colOff>177800</xdr:colOff>
      <xdr:row>59</xdr:row>
      <xdr:rowOff>83441</xdr:rowOff>
    </xdr:to>
    <xdr:cxnSp macro="">
      <xdr:nvCxnSpPr>
        <xdr:cNvPr id="120" name="直線コネクタ 119"/>
        <xdr:cNvCxnSpPr/>
      </xdr:nvCxnSpPr>
      <xdr:spPr>
        <a:xfrm flipV="1">
          <a:off x="2908300" y="10110485"/>
          <a:ext cx="889000" cy="8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90249</xdr:rowOff>
    </xdr:from>
    <xdr:to>
      <xdr:col>20</xdr:col>
      <xdr:colOff>38100</xdr:colOff>
      <xdr:row>59</xdr:row>
      <xdr:rowOff>20399</xdr:rowOff>
    </xdr:to>
    <xdr:sp macro="" textlink="">
      <xdr:nvSpPr>
        <xdr:cNvPr id="121" name="フローチャート: 判断 120"/>
        <xdr:cNvSpPr/>
      </xdr:nvSpPr>
      <xdr:spPr>
        <a:xfrm>
          <a:off x="3746500" y="1003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36926</xdr:rowOff>
    </xdr:from>
    <xdr:ext cx="534377" cy="259045"/>
    <xdr:sp macro="" textlink="">
      <xdr:nvSpPr>
        <xdr:cNvPr id="122" name="テキスト ボックス 121"/>
        <xdr:cNvSpPr txBox="1"/>
      </xdr:nvSpPr>
      <xdr:spPr>
        <a:xfrm>
          <a:off x="3530111" y="980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83441</xdr:rowOff>
    </xdr:from>
    <xdr:to>
      <xdr:col>15</xdr:col>
      <xdr:colOff>50800</xdr:colOff>
      <xdr:row>59</xdr:row>
      <xdr:rowOff>100602</xdr:rowOff>
    </xdr:to>
    <xdr:cxnSp macro="">
      <xdr:nvCxnSpPr>
        <xdr:cNvPr id="123" name="直線コネクタ 122"/>
        <xdr:cNvCxnSpPr/>
      </xdr:nvCxnSpPr>
      <xdr:spPr>
        <a:xfrm flipV="1">
          <a:off x="2019300" y="10198991"/>
          <a:ext cx="889000" cy="1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108682</xdr:rowOff>
    </xdr:from>
    <xdr:to>
      <xdr:col>15</xdr:col>
      <xdr:colOff>101600</xdr:colOff>
      <xdr:row>59</xdr:row>
      <xdr:rowOff>38832</xdr:rowOff>
    </xdr:to>
    <xdr:sp macro="" textlink="">
      <xdr:nvSpPr>
        <xdr:cNvPr id="124" name="フローチャート: 判断 123"/>
        <xdr:cNvSpPr/>
      </xdr:nvSpPr>
      <xdr:spPr>
        <a:xfrm>
          <a:off x="2857500" y="1005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55359</xdr:rowOff>
    </xdr:from>
    <xdr:ext cx="534377" cy="259045"/>
    <xdr:sp macro="" textlink="">
      <xdr:nvSpPr>
        <xdr:cNvPr id="125" name="テキスト ボックス 124"/>
        <xdr:cNvSpPr txBox="1"/>
      </xdr:nvSpPr>
      <xdr:spPr>
        <a:xfrm>
          <a:off x="2641111" y="982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74991</xdr:rowOff>
    </xdr:from>
    <xdr:to>
      <xdr:col>10</xdr:col>
      <xdr:colOff>114300</xdr:colOff>
      <xdr:row>59</xdr:row>
      <xdr:rowOff>100602</xdr:rowOff>
    </xdr:to>
    <xdr:cxnSp macro="">
      <xdr:nvCxnSpPr>
        <xdr:cNvPr id="126" name="直線コネクタ 125"/>
        <xdr:cNvCxnSpPr/>
      </xdr:nvCxnSpPr>
      <xdr:spPr>
        <a:xfrm>
          <a:off x="1130300" y="10190541"/>
          <a:ext cx="889000" cy="2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106898</xdr:rowOff>
    </xdr:from>
    <xdr:to>
      <xdr:col>10</xdr:col>
      <xdr:colOff>165100</xdr:colOff>
      <xdr:row>59</xdr:row>
      <xdr:rowOff>37048</xdr:rowOff>
    </xdr:to>
    <xdr:sp macro="" textlink="">
      <xdr:nvSpPr>
        <xdr:cNvPr id="127" name="フローチャート: 判断 126"/>
        <xdr:cNvSpPr/>
      </xdr:nvSpPr>
      <xdr:spPr>
        <a:xfrm>
          <a:off x="1968500" y="1005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53575</xdr:rowOff>
    </xdr:from>
    <xdr:ext cx="534377" cy="259045"/>
    <xdr:sp macro="" textlink="">
      <xdr:nvSpPr>
        <xdr:cNvPr id="128" name="テキスト ボックス 127"/>
        <xdr:cNvSpPr txBox="1"/>
      </xdr:nvSpPr>
      <xdr:spPr>
        <a:xfrm>
          <a:off x="1752111" y="982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106518</xdr:rowOff>
    </xdr:from>
    <xdr:to>
      <xdr:col>6</xdr:col>
      <xdr:colOff>38100</xdr:colOff>
      <xdr:row>59</xdr:row>
      <xdr:rowOff>36668</xdr:rowOff>
    </xdr:to>
    <xdr:sp macro="" textlink="">
      <xdr:nvSpPr>
        <xdr:cNvPr id="129" name="フローチャート: 判断 128"/>
        <xdr:cNvSpPr/>
      </xdr:nvSpPr>
      <xdr:spPr>
        <a:xfrm>
          <a:off x="1079500" y="1005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53195</xdr:rowOff>
    </xdr:from>
    <xdr:ext cx="534377" cy="259045"/>
    <xdr:sp macro="" textlink="">
      <xdr:nvSpPr>
        <xdr:cNvPr id="130" name="テキスト ボックス 129"/>
        <xdr:cNvSpPr txBox="1"/>
      </xdr:nvSpPr>
      <xdr:spPr>
        <a:xfrm>
          <a:off x="863111" y="982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70041</xdr:rowOff>
    </xdr:from>
    <xdr:to>
      <xdr:col>24</xdr:col>
      <xdr:colOff>114300</xdr:colOff>
      <xdr:row>55</xdr:row>
      <xdr:rowOff>191</xdr:rowOff>
    </xdr:to>
    <xdr:sp macro="" textlink="">
      <xdr:nvSpPr>
        <xdr:cNvPr id="136" name="楕円 135"/>
        <xdr:cNvSpPr/>
      </xdr:nvSpPr>
      <xdr:spPr>
        <a:xfrm>
          <a:off x="4584700" y="932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48468</xdr:rowOff>
    </xdr:from>
    <xdr:ext cx="599010" cy="259045"/>
    <xdr:sp macro="" textlink="">
      <xdr:nvSpPr>
        <xdr:cNvPr id="137" name="総務費該当値テキスト"/>
        <xdr:cNvSpPr txBox="1"/>
      </xdr:nvSpPr>
      <xdr:spPr>
        <a:xfrm>
          <a:off x="4686300" y="930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115585</xdr:rowOff>
    </xdr:from>
    <xdr:to>
      <xdr:col>20</xdr:col>
      <xdr:colOff>38100</xdr:colOff>
      <xdr:row>59</xdr:row>
      <xdr:rowOff>45735</xdr:rowOff>
    </xdr:to>
    <xdr:sp macro="" textlink="">
      <xdr:nvSpPr>
        <xdr:cNvPr id="138" name="楕円 137"/>
        <xdr:cNvSpPr/>
      </xdr:nvSpPr>
      <xdr:spPr>
        <a:xfrm>
          <a:off x="3746500" y="1005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36862</xdr:rowOff>
    </xdr:from>
    <xdr:ext cx="534377" cy="259045"/>
    <xdr:sp macro="" textlink="">
      <xdr:nvSpPr>
        <xdr:cNvPr id="139" name="テキスト ボックス 138"/>
        <xdr:cNvSpPr txBox="1"/>
      </xdr:nvSpPr>
      <xdr:spPr>
        <a:xfrm>
          <a:off x="3530111" y="1015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32641</xdr:rowOff>
    </xdr:from>
    <xdr:to>
      <xdr:col>15</xdr:col>
      <xdr:colOff>101600</xdr:colOff>
      <xdr:row>59</xdr:row>
      <xdr:rowOff>134241</xdr:rowOff>
    </xdr:to>
    <xdr:sp macro="" textlink="">
      <xdr:nvSpPr>
        <xdr:cNvPr id="140" name="楕円 139"/>
        <xdr:cNvSpPr/>
      </xdr:nvSpPr>
      <xdr:spPr>
        <a:xfrm>
          <a:off x="2857500" y="1014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125368</xdr:rowOff>
    </xdr:from>
    <xdr:ext cx="534377" cy="259045"/>
    <xdr:sp macro="" textlink="">
      <xdr:nvSpPr>
        <xdr:cNvPr id="141" name="テキスト ボックス 140"/>
        <xdr:cNvSpPr txBox="1"/>
      </xdr:nvSpPr>
      <xdr:spPr>
        <a:xfrm>
          <a:off x="2641111" y="1024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49802</xdr:rowOff>
    </xdr:from>
    <xdr:to>
      <xdr:col>10</xdr:col>
      <xdr:colOff>165100</xdr:colOff>
      <xdr:row>59</xdr:row>
      <xdr:rowOff>151402</xdr:rowOff>
    </xdr:to>
    <xdr:sp macro="" textlink="">
      <xdr:nvSpPr>
        <xdr:cNvPr id="142" name="楕円 141"/>
        <xdr:cNvSpPr/>
      </xdr:nvSpPr>
      <xdr:spPr>
        <a:xfrm>
          <a:off x="1968500" y="1016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142529</xdr:rowOff>
    </xdr:from>
    <xdr:ext cx="534377" cy="259045"/>
    <xdr:sp macro="" textlink="">
      <xdr:nvSpPr>
        <xdr:cNvPr id="143" name="テキスト ボックス 142"/>
        <xdr:cNvSpPr txBox="1"/>
      </xdr:nvSpPr>
      <xdr:spPr>
        <a:xfrm>
          <a:off x="1752111" y="1025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24191</xdr:rowOff>
    </xdr:from>
    <xdr:to>
      <xdr:col>6</xdr:col>
      <xdr:colOff>38100</xdr:colOff>
      <xdr:row>59</xdr:row>
      <xdr:rowOff>125791</xdr:rowOff>
    </xdr:to>
    <xdr:sp macro="" textlink="">
      <xdr:nvSpPr>
        <xdr:cNvPr id="144" name="楕円 143"/>
        <xdr:cNvSpPr/>
      </xdr:nvSpPr>
      <xdr:spPr>
        <a:xfrm>
          <a:off x="1079500" y="1013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116918</xdr:rowOff>
    </xdr:from>
    <xdr:ext cx="534377" cy="259045"/>
    <xdr:sp macro="" textlink="">
      <xdr:nvSpPr>
        <xdr:cNvPr id="145" name="テキスト ボックス 144"/>
        <xdr:cNvSpPr txBox="1"/>
      </xdr:nvSpPr>
      <xdr:spPr>
        <a:xfrm>
          <a:off x="863111" y="1023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7" name="直線コネクタ 156"/>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8" name="テキスト ボックス 157"/>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9" name="直線コネクタ 158"/>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0" name="テキスト ボックス 159"/>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1" name="直線コネクタ 160"/>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2" name="テキスト ボックス 161"/>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5" name="直線コネクタ 164"/>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6" name="テキスト ボックス 165"/>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7" name="直線コネクタ 166"/>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8" name="テキスト ボックス 167"/>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9" name="直線コネクタ 168"/>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0" name="テキスト ボックス 169"/>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122822</xdr:rowOff>
    </xdr:from>
    <xdr:to>
      <xdr:col>24</xdr:col>
      <xdr:colOff>62865</xdr:colOff>
      <xdr:row>78</xdr:row>
      <xdr:rowOff>57014</xdr:rowOff>
    </xdr:to>
    <xdr:cxnSp macro="">
      <xdr:nvCxnSpPr>
        <xdr:cNvPr id="174" name="直線コネクタ 173"/>
        <xdr:cNvCxnSpPr/>
      </xdr:nvCxnSpPr>
      <xdr:spPr>
        <a:xfrm flipV="1">
          <a:off x="4633595" y="12124322"/>
          <a:ext cx="1270" cy="1305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60841</xdr:rowOff>
    </xdr:from>
    <xdr:ext cx="599010" cy="259045"/>
    <xdr:sp macro="" textlink="">
      <xdr:nvSpPr>
        <xdr:cNvPr id="175" name="民生費最小値テキスト"/>
        <xdr:cNvSpPr txBox="1"/>
      </xdr:nvSpPr>
      <xdr:spPr>
        <a:xfrm>
          <a:off x="4686300" y="1343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57014</xdr:rowOff>
    </xdr:from>
    <xdr:to>
      <xdr:col>24</xdr:col>
      <xdr:colOff>152400</xdr:colOff>
      <xdr:row>78</xdr:row>
      <xdr:rowOff>57014</xdr:rowOff>
    </xdr:to>
    <xdr:cxnSp macro="">
      <xdr:nvCxnSpPr>
        <xdr:cNvPr id="176" name="直線コネクタ 175"/>
        <xdr:cNvCxnSpPr/>
      </xdr:nvCxnSpPr>
      <xdr:spPr>
        <a:xfrm>
          <a:off x="4546600" y="1343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69499</xdr:rowOff>
    </xdr:from>
    <xdr:ext cx="599010" cy="259045"/>
    <xdr:sp macro="" textlink="">
      <xdr:nvSpPr>
        <xdr:cNvPr id="177" name="民生費最大値テキスト"/>
        <xdr:cNvSpPr txBox="1"/>
      </xdr:nvSpPr>
      <xdr:spPr>
        <a:xfrm>
          <a:off x="4686300" y="1189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283,772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122822</xdr:rowOff>
    </xdr:from>
    <xdr:to>
      <xdr:col>24</xdr:col>
      <xdr:colOff>152400</xdr:colOff>
      <xdr:row>70</xdr:row>
      <xdr:rowOff>122822</xdr:rowOff>
    </xdr:to>
    <xdr:cxnSp macro="">
      <xdr:nvCxnSpPr>
        <xdr:cNvPr id="178" name="直線コネクタ 177"/>
        <xdr:cNvCxnSpPr/>
      </xdr:nvCxnSpPr>
      <xdr:spPr>
        <a:xfrm>
          <a:off x="4546600" y="1212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164455</xdr:rowOff>
    </xdr:from>
    <xdr:to>
      <xdr:col>24</xdr:col>
      <xdr:colOff>63500</xdr:colOff>
      <xdr:row>78</xdr:row>
      <xdr:rowOff>18484</xdr:rowOff>
    </xdr:to>
    <xdr:cxnSp macro="">
      <xdr:nvCxnSpPr>
        <xdr:cNvPr id="179" name="直線コネクタ 178"/>
        <xdr:cNvCxnSpPr/>
      </xdr:nvCxnSpPr>
      <xdr:spPr>
        <a:xfrm flipV="1">
          <a:off x="3797300" y="13366105"/>
          <a:ext cx="838200" cy="2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133999</xdr:rowOff>
    </xdr:from>
    <xdr:ext cx="599010" cy="259045"/>
    <xdr:sp macro="" textlink="">
      <xdr:nvSpPr>
        <xdr:cNvPr id="180" name="民生費平均値テキスト"/>
        <xdr:cNvSpPr txBox="1"/>
      </xdr:nvSpPr>
      <xdr:spPr>
        <a:xfrm>
          <a:off x="4686300" y="12821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111122</xdr:rowOff>
    </xdr:from>
    <xdr:to>
      <xdr:col>24</xdr:col>
      <xdr:colOff>114300</xdr:colOff>
      <xdr:row>76</xdr:row>
      <xdr:rowOff>41272</xdr:rowOff>
    </xdr:to>
    <xdr:sp macro="" textlink="">
      <xdr:nvSpPr>
        <xdr:cNvPr id="181" name="フローチャート: 判断 180"/>
        <xdr:cNvSpPr/>
      </xdr:nvSpPr>
      <xdr:spPr>
        <a:xfrm>
          <a:off x="4584700" y="1296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18484</xdr:rowOff>
    </xdr:from>
    <xdr:to>
      <xdr:col>19</xdr:col>
      <xdr:colOff>177800</xdr:colOff>
      <xdr:row>78</xdr:row>
      <xdr:rowOff>87474</xdr:rowOff>
    </xdr:to>
    <xdr:cxnSp macro="">
      <xdr:nvCxnSpPr>
        <xdr:cNvPr id="182" name="直線コネクタ 181"/>
        <xdr:cNvCxnSpPr/>
      </xdr:nvCxnSpPr>
      <xdr:spPr>
        <a:xfrm flipV="1">
          <a:off x="2908300" y="13391584"/>
          <a:ext cx="889000" cy="6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38751</xdr:rowOff>
    </xdr:from>
    <xdr:to>
      <xdr:col>20</xdr:col>
      <xdr:colOff>38100</xdr:colOff>
      <xdr:row>76</xdr:row>
      <xdr:rowOff>140351</xdr:rowOff>
    </xdr:to>
    <xdr:sp macro="" textlink="">
      <xdr:nvSpPr>
        <xdr:cNvPr id="183" name="フローチャート: 判断 182"/>
        <xdr:cNvSpPr/>
      </xdr:nvSpPr>
      <xdr:spPr>
        <a:xfrm>
          <a:off x="3746500" y="1306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156878</xdr:rowOff>
    </xdr:from>
    <xdr:ext cx="599010" cy="259045"/>
    <xdr:sp macro="" textlink="">
      <xdr:nvSpPr>
        <xdr:cNvPr id="184" name="テキスト ボックス 183"/>
        <xdr:cNvSpPr txBox="1"/>
      </xdr:nvSpPr>
      <xdr:spPr>
        <a:xfrm>
          <a:off x="3497795" y="12844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83989</xdr:rowOff>
    </xdr:from>
    <xdr:to>
      <xdr:col>15</xdr:col>
      <xdr:colOff>50800</xdr:colOff>
      <xdr:row>78</xdr:row>
      <xdr:rowOff>87474</xdr:rowOff>
    </xdr:to>
    <xdr:cxnSp macro="">
      <xdr:nvCxnSpPr>
        <xdr:cNvPr id="185" name="直線コネクタ 184"/>
        <xdr:cNvCxnSpPr/>
      </xdr:nvCxnSpPr>
      <xdr:spPr>
        <a:xfrm>
          <a:off x="2019300" y="13457089"/>
          <a:ext cx="889000" cy="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101282</xdr:rowOff>
    </xdr:from>
    <xdr:to>
      <xdr:col>15</xdr:col>
      <xdr:colOff>101600</xdr:colOff>
      <xdr:row>77</xdr:row>
      <xdr:rowOff>31432</xdr:rowOff>
    </xdr:to>
    <xdr:sp macro="" textlink="">
      <xdr:nvSpPr>
        <xdr:cNvPr id="186" name="フローチャート: 判断 185"/>
        <xdr:cNvSpPr/>
      </xdr:nvSpPr>
      <xdr:spPr>
        <a:xfrm>
          <a:off x="2857500" y="1313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47959</xdr:rowOff>
    </xdr:from>
    <xdr:ext cx="599010" cy="259045"/>
    <xdr:sp macro="" textlink="">
      <xdr:nvSpPr>
        <xdr:cNvPr id="187" name="テキスト ボックス 186"/>
        <xdr:cNvSpPr txBox="1"/>
      </xdr:nvSpPr>
      <xdr:spPr>
        <a:xfrm>
          <a:off x="2608795" y="1290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83989</xdr:rowOff>
    </xdr:from>
    <xdr:to>
      <xdr:col>10</xdr:col>
      <xdr:colOff>114300</xdr:colOff>
      <xdr:row>78</xdr:row>
      <xdr:rowOff>97095</xdr:rowOff>
    </xdr:to>
    <xdr:cxnSp macro="">
      <xdr:nvCxnSpPr>
        <xdr:cNvPr id="188" name="直線コネクタ 187"/>
        <xdr:cNvCxnSpPr/>
      </xdr:nvCxnSpPr>
      <xdr:spPr>
        <a:xfrm flipV="1">
          <a:off x="1130300" y="13457089"/>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112313</xdr:rowOff>
    </xdr:from>
    <xdr:to>
      <xdr:col>10</xdr:col>
      <xdr:colOff>165100</xdr:colOff>
      <xdr:row>77</xdr:row>
      <xdr:rowOff>42463</xdr:rowOff>
    </xdr:to>
    <xdr:sp macro="" textlink="">
      <xdr:nvSpPr>
        <xdr:cNvPr id="189" name="フローチャート: 判断 188"/>
        <xdr:cNvSpPr/>
      </xdr:nvSpPr>
      <xdr:spPr>
        <a:xfrm>
          <a:off x="1968500" y="1314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58990</xdr:rowOff>
    </xdr:from>
    <xdr:ext cx="599010" cy="259045"/>
    <xdr:sp macro="" textlink="">
      <xdr:nvSpPr>
        <xdr:cNvPr id="190" name="テキスト ボックス 189"/>
        <xdr:cNvSpPr txBox="1"/>
      </xdr:nvSpPr>
      <xdr:spPr>
        <a:xfrm>
          <a:off x="1719795" y="1291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146411</xdr:rowOff>
    </xdr:from>
    <xdr:to>
      <xdr:col>6</xdr:col>
      <xdr:colOff>38100</xdr:colOff>
      <xdr:row>77</xdr:row>
      <xdr:rowOff>76561</xdr:rowOff>
    </xdr:to>
    <xdr:sp macro="" textlink="">
      <xdr:nvSpPr>
        <xdr:cNvPr id="191" name="フローチャート: 判断 190"/>
        <xdr:cNvSpPr/>
      </xdr:nvSpPr>
      <xdr:spPr>
        <a:xfrm>
          <a:off x="1079500" y="1317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93089</xdr:rowOff>
    </xdr:from>
    <xdr:ext cx="599010" cy="259045"/>
    <xdr:sp macro="" textlink="">
      <xdr:nvSpPr>
        <xdr:cNvPr id="192" name="テキスト ボックス 191"/>
        <xdr:cNvSpPr txBox="1"/>
      </xdr:nvSpPr>
      <xdr:spPr>
        <a:xfrm>
          <a:off x="830795" y="12951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113655</xdr:rowOff>
    </xdr:from>
    <xdr:to>
      <xdr:col>24</xdr:col>
      <xdr:colOff>114300</xdr:colOff>
      <xdr:row>78</xdr:row>
      <xdr:rowOff>43805</xdr:rowOff>
    </xdr:to>
    <xdr:sp macro="" textlink="">
      <xdr:nvSpPr>
        <xdr:cNvPr id="198" name="楕円 197"/>
        <xdr:cNvSpPr/>
      </xdr:nvSpPr>
      <xdr:spPr>
        <a:xfrm>
          <a:off x="4584700" y="133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28582</xdr:rowOff>
    </xdr:from>
    <xdr:ext cx="599010" cy="259045"/>
    <xdr:sp macro="" textlink="">
      <xdr:nvSpPr>
        <xdr:cNvPr id="199" name="民生費該当値テキスト"/>
        <xdr:cNvSpPr txBox="1"/>
      </xdr:nvSpPr>
      <xdr:spPr>
        <a:xfrm>
          <a:off x="4686300" y="13230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139134</xdr:rowOff>
    </xdr:from>
    <xdr:to>
      <xdr:col>20</xdr:col>
      <xdr:colOff>38100</xdr:colOff>
      <xdr:row>78</xdr:row>
      <xdr:rowOff>69284</xdr:rowOff>
    </xdr:to>
    <xdr:sp macro="" textlink="">
      <xdr:nvSpPr>
        <xdr:cNvPr id="200" name="楕円 199"/>
        <xdr:cNvSpPr/>
      </xdr:nvSpPr>
      <xdr:spPr>
        <a:xfrm>
          <a:off x="3746500" y="1334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60411</xdr:rowOff>
    </xdr:from>
    <xdr:ext cx="599010" cy="259045"/>
    <xdr:sp macro="" textlink="">
      <xdr:nvSpPr>
        <xdr:cNvPr id="201" name="テキスト ボックス 200"/>
        <xdr:cNvSpPr txBox="1"/>
      </xdr:nvSpPr>
      <xdr:spPr>
        <a:xfrm>
          <a:off x="3497795" y="13433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36674</xdr:rowOff>
    </xdr:from>
    <xdr:to>
      <xdr:col>15</xdr:col>
      <xdr:colOff>101600</xdr:colOff>
      <xdr:row>78</xdr:row>
      <xdr:rowOff>138274</xdr:rowOff>
    </xdr:to>
    <xdr:sp macro="" textlink="">
      <xdr:nvSpPr>
        <xdr:cNvPr id="202" name="楕円 201"/>
        <xdr:cNvSpPr/>
      </xdr:nvSpPr>
      <xdr:spPr>
        <a:xfrm>
          <a:off x="2857500" y="1340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129401</xdr:rowOff>
    </xdr:from>
    <xdr:ext cx="599010" cy="259045"/>
    <xdr:sp macro="" textlink="">
      <xdr:nvSpPr>
        <xdr:cNvPr id="203" name="テキスト ボックス 202"/>
        <xdr:cNvSpPr txBox="1"/>
      </xdr:nvSpPr>
      <xdr:spPr>
        <a:xfrm>
          <a:off x="2608795" y="13502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33189</xdr:rowOff>
    </xdr:from>
    <xdr:to>
      <xdr:col>10</xdr:col>
      <xdr:colOff>165100</xdr:colOff>
      <xdr:row>78</xdr:row>
      <xdr:rowOff>134789</xdr:rowOff>
    </xdr:to>
    <xdr:sp macro="" textlink="">
      <xdr:nvSpPr>
        <xdr:cNvPr id="204" name="楕円 203"/>
        <xdr:cNvSpPr/>
      </xdr:nvSpPr>
      <xdr:spPr>
        <a:xfrm>
          <a:off x="1968500" y="1340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125916</xdr:rowOff>
    </xdr:from>
    <xdr:ext cx="599010" cy="259045"/>
    <xdr:sp macro="" textlink="">
      <xdr:nvSpPr>
        <xdr:cNvPr id="205" name="テキスト ボックス 204"/>
        <xdr:cNvSpPr txBox="1"/>
      </xdr:nvSpPr>
      <xdr:spPr>
        <a:xfrm>
          <a:off x="1719795" y="13499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46295</xdr:rowOff>
    </xdr:from>
    <xdr:to>
      <xdr:col>6</xdr:col>
      <xdr:colOff>38100</xdr:colOff>
      <xdr:row>78</xdr:row>
      <xdr:rowOff>147895</xdr:rowOff>
    </xdr:to>
    <xdr:sp macro="" textlink="">
      <xdr:nvSpPr>
        <xdr:cNvPr id="206" name="楕円 205"/>
        <xdr:cNvSpPr/>
      </xdr:nvSpPr>
      <xdr:spPr>
        <a:xfrm>
          <a:off x="1079500" y="1341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139022</xdr:rowOff>
    </xdr:from>
    <xdr:ext cx="599010" cy="259045"/>
    <xdr:sp macro="" textlink="">
      <xdr:nvSpPr>
        <xdr:cNvPr id="207" name="テキスト ボックス 206"/>
        <xdr:cNvSpPr txBox="1"/>
      </xdr:nvSpPr>
      <xdr:spPr>
        <a:xfrm>
          <a:off x="830795" y="13512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29597</xdr:rowOff>
    </xdr:from>
    <xdr:to>
      <xdr:col>24</xdr:col>
      <xdr:colOff>62865</xdr:colOff>
      <xdr:row>99</xdr:row>
      <xdr:rowOff>113035</xdr:rowOff>
    </xdr:to>
    <xdr:cxnSp macro="">
      <xdr:nvCxnSpPr>
        <xdr:cNvPr id="234" name="直線コネクタ 233"/>
        <xdr:cNvCxnSpPr/>
      </xdr:nvCxnSpPr>
      <xdr:spPr>
        <a:xfrm flipV="1">
          <a:off x="4633595" y="15631547"/>
          <a:ext cx="1270" cy="145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116862</xdr:rowOff>
    </xdr:from>
    <xdr:ext cx="534377" cy="259045"/>
    <xdr:sp macro="" textlink="">
      <xdr:nvSpPr>
        <xdr:cNvPr id="235" name="衛生費最小値テキスト"/>
        <xdr:cNvSpPr txBox="1"/>
      </xdr:nvSpPr>
      <xdr:spPr>
        <a:xfrm>
          <a:off x="4686300" y="1709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113035</xdr:rowOff>
    </xdr:from>
    <xdr:to>
      <xdr:col>24</xdr:col>
      <xdr:colOff>152400</xdr:colOff>
      <xdr:row>99</xdr:row>
      <xdr:rowOff>113035</xdr:rowOff>
    </xdr:to>
    <xdr:cxnSp macro="">
      <xdr:nvCxnSpPr>
        <xdr:cNvPr id="236" name="直線コネクタ 235"/>
        <xdr:cNvCxnSpPr/>
      </xdr:nvCxnSpPr>
      <xdr:spPr>
        <a:xfrm>
          <a:off x="4546600" y="1708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147724</xdr:rowOff>
    </xdr:from>
    <xdr:ext cx="599010" cy="259045"/>
    <xdr:sp macro="" textlink="">
      <xdr:nvSpPr>
        <xdr:cNvPr id="237" name="衛生費最大値テキスト"/>
        <xdr:cNvSpPr txBox="1"/>
      </xdr:nvSpPr>
      <xdr:spPr>
        <a:xfrm>
          <a:off x="4686300" y="15406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29597</xdr:rowOff>
    </xdr:from>
    <xdr:to>
      <xdr:col>24</xdr:col>
      <xdr:colOff>152400</xdr:colOff>
      <xdr:row>91</xdr:row>
      <xdr:rowOff>29597</xdr:rowOff>
    </xdr:to>
    <xdr:cxnSp macro="">
      <xdr:nvCxnSpPr>
        <xdr:cNvPr id="238" name="直線コネクタ 237"/>
        <xdr:cNvCxnSpPr/>
      </xdr:nvCxnSpPr>
      <xdr:spPr>
        <a:xfrm>
          <a:off x="4546600" y="15631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99712</xdr:rowOff>
    </xdr:from>
    <xdr:to>
      <xdr:col>24</xdr:col>
      <xdr:colOff>63500</xdr:colOff>
      <xdr:row>94</xdr:row>
      <xdr:rowOff>142639</xdr:rowOff>
    </xdr:to>
    <xdr:cxnSp macro="">
      <xdr:nvCxnSpPr>
        <xdr:cNvPr id="239" name="直線コネクタ 238"/>
        <xdr:cNvCxnSpPr/>
      </xdr:nvCxnSpPr>
      <xdr:spPr>
        <a:xfrm flipV="1">
          <a:off x="3797300" y="15873112"/>
          <a:ext cx="838200" cy="38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12919</xdr:rowOff>
    </xdr:from>
    <xdr:ext cx="534377" cy="259045"/>
    <xdr:sp macro="" textlink="">
      <xdr:nvSpPr>
        <xdr:cNvPr id="240" name="衛生費平均値テキスト"/>
        <xdr:cNvSpPr txBox="1"/>
      </xdr:nvSpPr>
      <xdr:spPr>
        <a:xfrm>
          <a:off x="4686300" y="16643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34492</xdr:rowOff>
    </xdr:from>
    <xdr:to>
      <xdr:col>24</xdr:col>
      <xdr:colOff>114300</xdr:colOff>
      <xdr:row>97</xdr:row>
      <xdr:rowOff>136092</xdr:rowOff>
    </xdr:to>
    <xdr:sp macro="" textlink="">
      <xdr:nvSpPr>
        <xdr:cNvPr id="241" name="フローチャート: 判断 240"/>
        <xdr:cNvSpPr/>
      </xdr:nvSpPr>
      <xdr:spPr>
        <a:xfrm>
          <a:off x="4584700" y="1666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142639</xdr:rowOff>
    </xdr:from>
    <xdr:to>
      <xdr:col>19</xdr:col>
      <xdr:colOff>177800</xdr:colOff>
      <xdr:row>94</xdr:row>
      <xdr:rowOff>165058</xdr:rowOff>
    </xdr:to>
    <xdr:cxnSp macro="">
      <xdr:nvCxnSpPr>
        <xdr:cNvPr id="242" name="直線コネクタ 241"/>
        <xdr:cNvCxnSpPr/>
      </xdr:nvCxnSpPr>
      <xdr:spPr>
        <a:xfrm flipV="1">
          <a:off x="2908300" y="16258939"/>
          <a:ext cx="889000" cy="2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78401</xdr:rowOff>
    </xdr:from>
    <xdr:to>
      <xdr:col>20</xdr:col>
      <xdr:colOff>38100</xdr:colOff>
      <xdr:row>98</xdr:row>
      <xdr:rowOff>8551</xdr:rowOff>
    </xdr:to>
    <xdr:sp macro="" textlink="">
      <xdr:nvSpPr>
        <xdr:cNvPr id="243" name="フローチャート: 判断 242"/>
        <xdr:cNvSpPr/>
      </xdr:nvSpPr>
      <xdr:spPr>
        <a:xfrm>
          <a:off x="3746500" y="1670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171128</xdr:rowOff>
    </xdr:from>
    <xdr:ext cx="534377" cy="259045"/>
    <xdr:sp macro="" textlink="">
      <xdr:nvSpPr>
        <xdr:cNvPr id="244" name="テキスト ボックス 243"/>
        <xdr:cNvSpPr txBox="1"/>
      </xdr:nvSpPr>
      <xdr:spPr>
        <a:xfrm>
          <a:off x="3530111" y="1680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165058</xdr:rowOff>
    </xdr:from>
    <xdr:to>
      <xdr:col>15</xdr:col>
      <xdr:colOff>50800</xdr:colOff>
      <xdr:row>96</xdr:row>
      <xdr:rowOff>34821</xdr:rowOff>
    </xdr:to>
    <xdr:cxnSp macro="">
      <xdr:nvCxnSpPr>
        <xdr:cNvPr id="245" name="直線コネクタ 244"/>
        <xdr:cNvCxnSpPr/>
      </xdr:nvCxnSpPr>
      <xdr:spPr>
        <a:xfrm flipV="1">
          <a:off x="2019300" y="16281358"/>
          <a:ext cx="889000" cy="21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118160</xdr:rowOff>
    </xdr:from>
    <xdr:to>
      <xdr:col>15</xdr:col>
      <xdr:colOff>101600</xdr:colOff>
      <xdr:row>98</xdr:row>
      <xdr:rowOff>48310</xdr:rowOff>
    </xdr:to>
    <xdr:sp macro="" textlink="">
      <xdr:nvSpPr>
        <xdr:cNvPr id="246" name="フローチャート: 判断 245"/>
        <xdr:cNvSpPr/>
      </xdr:nvSpPr>
      <xdr:spPr>
        <a:xfrm>
          <a:off x="2857500" y="167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39437</xdr:rowOff>
    </xdr:from>
    <xdr:ext cx="534377" cy="259045"/>
    <xdr:sp macro="" textlink="">
      <xdr:nvSpPr>
        <xdr:cNvPr id="247" name="テキスト ボックス 246"/>
        <xdr:cNvSpPr txBox="1"/>
      </xdr:nvSpPr>
      <xdr:spPr>
        <a:xfrm>
          <a:off x="2641111" y="1684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34821</xdr:rowOff>
    </xdr:from>
    <xdr:to>
      <xdr:col>10</xdr:col>
      <xdr:colOff>114300</xdr:colOff>
      <xdr:row>96</xdr:row>
      <xdr:rowOff>86094</xdr:rowOff>
    </xdr:to>
    <xdr:cxnSp macro="">
      <xdr:nvCxnSpPr>
        <xdr:cNvPr id="248" name="直線コネクタ 247"/>
        <xdr:cNvCxnSpPr/>
      </xdr:nvCxnSpPr>
      <xdr:spPr>
        <a:xfrm flipV="1">
          <a:off x="1130300" y="16494021"/>
          <a:ext cx="889000" cy="5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143193</xdr:rowOff>
    </xdr:from>
    <xdr:to>
      <xdr:col>10</xdr:col>
      <xdr:colOff>165100</xdr:colOff>
      <xdr:row>98</xdr:row>
      <xdr:rowOff>73343</xdr:rowOff>
    </xdr:to>
    <xdr:sp macro="" textlink="">
      <xdr:nvSpPr>
        <xdr:cNvPr id="249" name="フローチャート: 判断 248"/>
        <xdr:cNvSpPr/>
      </xdr:nvSpPr>
      <xdr:spPr>
        <a:xfrm>
          <a:off x="19685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64470</xdr:rowOff>
    </xdr:from>
    <xdr:ext cx="534377" cy="259045"/>
    <xdr:sp macro="" textlink="">
      <xdr:nvSpPr>
        <xdr:cNvPr id="250" name="テキスト ボックス 249"/>
        <xdr:cNvSpPr txBox="1"/>
      </xdr:nvSpPr>
      <xdr:spPr>
        <a:xfrm>
          <a:off x="1752111" y="1686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150704</xdr:rowOff>
    </xdr:from>
    <xdr:to>
      <xdr:col>6</xdr:col>
      <xdr:colOff>38100</xdr:colOff>
      <xdr:row>98</xdr:row>
      <xdr:rowOff>80854</xdr:rowOff>
    </xdr:to>
    <xdr:sp macro="" textlink="">
      <xdr:nvSpPr>
        <xdr:cNvPr id="251" name="フローチャート: 判断 250"/>
        <xdr:cNvSpPr/>
      </xdr:nvSpPr>
      <xdr:spPr>
        <a:xfrm>
          <a:off x="1079500" y="1678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71981</xdr:rowOff>
    </xdr:from>
    <xdr:ext cx="534377" cy="259045"/>
    <xdr:sp macro="" textlink="">
      <xdr:nvSpPr>
        <xdr:cNvPr id="252" name="テキスト ボックス 251"/>
        <xdr:cNvSpPr txBox="1"/>
      </xdr:nvSpPr>
      <xdr:spPr>
        <a:xfrm>
          <a:off x="863111" y="1687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48912</xdr:rowOff>
    </xdr:from>
    <xdr:to>
      <xdr:col>24</xdr:col>
      <xdr:colOff>114300</xdr:colOff>
      <xdr:row>92</xdr:row>
      <xdr:rowOff>150512</xdr:rowOff>
    </xdr:to>
    <xdr:sp macro="" textlink="">
      <xdr:nvSpPr>
        <xdr:cNvPr id="258" name="楕円 257"/>
        <xdr:cNvSpPr/>
      </xdr:nvSpPr>
      <xdr:spPr>
        <a:xfrm>
          <a:off x="4584700" y="1582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71789</xdr:rowOff>
    </xdr:from>
    <xdr:ext cx="534377" cy="259045"/>
    <xdr:sp macro="" textlink="">
      <xdr:nvSpPr>
        <xdr:cNvPr id="259" name="衛生費該当値テキスト"/>
        <xdr:cNvSpPr txBox="1"/>
      </xdr:nvSpPr>
      <xdr:spPr>
        <a:xfrm>
          <a:off x="4686300" y="1567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91839</xdr:rowOff>
    </xdr:from>
    <xdr:to>
      <xdr:col>20</xdr:col>
      <xdr:colOff>38100</xdr:colOff>
      <xdr:row>95</xdr:row>
      <xdr:rowOff>21989</xdr:rowOff>
    </xdr:to>
    <xdr:sp macro="" textlink="">
      <xdr:nvSpPr>
        <xdr:cNvPr id="260" name="楕円 259"/>
        <xdr:cNvSpPr/>
      </xdr:nvSpPr>
      <xdr:spPr>
        <a:xfrm>
          <a:off x="3746500" y="1620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38516</xdr:rowOff>
    </xdr:from>
    <xdr:ext cx="534377" cy="259045"/>
    <xdr:sp macro="" textlink="">
      <xdr:nvSpPr>
        <xdr:cNvPr id="261" name="テキスト ボックス 260"/>
        <xdr:cNvSpPr txBox="1"/>
      </xdr:nvSpPr>
      <xdr:spPr>
        <a:xfrm>
          <a:off x="3530111" y="1598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114258</xdr:rowOff>
    </xdr:from>
    <xdr:to>
      <xdr:col>15</xdr:col>
      <xdr:colOff>101600</xdr:colOff>
      <xdr:row>95</xdr:row>
      <xdr:rowOff>44408</xdr:rowOff>
    </xdr:to>
    <xdr:sp macro="" textlink="">
      <xdr:nvSpPr>
        <xdr:cNvPr id="262" name="楕円 261"/>
        <xdr:cNvSpPr/>
      </xdr:nvSpPr>
      <xdr:spPr>
        <a:xfrm>
          <a:off x="2857500" y="1623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60935</xdr:rowOff>
    </xdr:from>
    <xdr:ext cx="534377" cy="259045"/>
    <xdr:sp macro="" textlink="">
      <xdr:nvSpPr>
        <xdr:cNvPr id="263" name="テキスト ボックス 262"/>
        <xdr:cNvSpPr txBox="1"/>
      </xdr:nvSpPr>
      <xdr:spPr>
        <a:xfrm>
          <a:off x="2641111" y="1600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155471</xdr:rowOff>
    </xdr:from>
    <xdr:to>
      <xdr:col>10</xdr:col>
      <xdr:colOff>165100</xdr:colOff>
      <xdr:row>96</xdr:row>
      <xdr:rowOff>85621</xdr:rowOff>
    </xdr:to>
    <xdr:sp macro="" textlink="">
      <xdr:nvSpPr>
        <xdr:cNvPr id="264" name="楕円 263"/>
        <xdr:cNvSpPr/>
      </xdr:nvSpPr>
      <xdr:spPr>
        <a:xfrm>
          <a:off x="1968500" y="1644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102148</xdr:rowOff>
    </xdr:from>
    <xdr:ext cx="534377" cy="259045"/>
    <xdr:sp macro="" textlink="">
      <xdr:nvSpPr>
        <xdr:cNvPr id="265" name="テキスト ボックス 264"/>
        <xdr:cNvSpPr txBox="1"/>
      </xdr:nvSpPr>
      <xdr:spPr>
        <a:xfrm>
          <a:off x="1752111" y="1621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35294</xdr:rowOff>
    </xdr:from>
    <xdr:to>
      <xdr:col>6</xdr:col>
      <xdr:colOff>38100</xdr:colOff>
      <xdr:row>96</xdr:row>
      <xdr:rowOff>136894</xdr:rowOff>
    </xdr:to>
    <xdr:sp macro="" textlink="">
      <xdr:nvSpPr>
        <xdr:cNvPr id="266" name="楕円 265"/>
        <xdr:cNvSpPr/>
      </xdr:nvSpPr>
      <xdr:spPr>
        <a:xfrm>
          <a:off x="1079500" y="1649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153421</xdr:rowOff>
    </xdr:from>
    <xdr:ext cx="534377" cy="259045"/>
    <xdr:sp macro="" textlink="">
      <xdr:nvSpPr>
        <xdr:cNvPr id="267" name="テキスト ボックス 266"/>
        <xdr:cNvSpPr txBox="1"/>
      </xdr:nvSpPr>
      <xdr:spPr>
        <a:xfrm>
          <a:off x="863111" y="1626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119634</xdr:rowOff>
    </xdr:from>
    <xdr:to>
      <xdr:col>54</xdr:col>
      <xdr:colOff>189865</xdr:colOff>
      <xdr:row>39</xdr:row>
      <xdr:rowOff>30607</xdr:rowOff>
    </xdr:to>
    <xdr:cxnSp macro="">
      <xdr:nvCxnSpPr>
        <xdr:cNvPr id="291" name="直線コネクタ 290"/>
        <xdr:cNvCxnSpPr/>
      </xdr:nvCxnSpPr>
      <xdr:spPr>
        <a:xfrm flipV="1">
          <a:off x="10475595" y="5434584"/>
          <a:ext cx="1270" cy="12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34434</xdr:rowOff>
    </xdr:from>
    <xdr:ext cx="378565" cy="259045"/>
    <xdr:sp macro="" textlink="">
      <xdr:nvSpPr>
        <xdr:cNvPr id="292" name="労働費最小値テキスト"/>
        <xdr:cNvSpPr txBox="1"/>
      </xdr:nvSpPr>
      <xdr:spPr>
        <a:xfrm>
          <a:off x="10528300" y="6720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30607</xdr:rowOff>
    </xdr:from>
    <xdr:to>
      <xdr:col>55</xdr:col>
      <xdr:colOff>88900</xdr:colOff>
      <xdr:row>39</xdr:row>
      <xdr:rowOff>30607</xdr:rowOff>
    </xdr:to>
    <xdr:cxnSp macro="">
      <xdr:nvCxnSpPr>
        <xdr:cNvPr id="293" name="直線コネクタ 292"/>
        <xdr:cNvCxnSpPr/>
      </xdr:nvCxnSpPr>
      <xdr:spPr>
        <a:xfrm>
          <a:off x="10388600" y="671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66311</xdr:rowOff>
    </xdr:from>
    <xdr:ext cx="534377" cy="259045"/>
    <xdr:sp macro="" textlink="">
      <xdr:nvSpPr>
        <xdr:cNvPr id="294" name="労働費最大値テキスト"/>
        <xdr:cNvSpPr txBox="1"/>
      </xdr:nvSpPr>
      <xdr:spPr>
        <a:xfrm>
          <a:off x="10528300" y="520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119634</xdr:rowOff>
    </xdr:from>
    <xdr:to>
      <xdr:col>55</xdr:col>
      <xdr:colOff>88900</xdr:colOff>
      <xdr:row>31</xdr:row>
      <xdr:rowOff>119634</xdr:rowOff>
    </xdr:to>
    <xdr:cxnSp macro="">
      <xdr:nvCxnSpPr>
        <xdr:cNvPr id="295" name="直線コネクタ 294"/>
        <xdr:cNvCxnSpPr/>
      </xdr:nvCxnSpPr>
      <xdr:spPr>
        <a:xfrm>
          <a:off x="10388600" y="543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159004</xdr:rowOff>
    </xdr:from>
    <xdr:to>
      <xdr:col>55</xdr:col>
      <xdr:colOff>0</xdr:colOff>
      <xdr:row>39</xdr:row>
      <xdr:rowOff>7620</xdr:rowOff>
    </xdr:to>
    <xdr:cxnSp macro="">
      <xdr:nvCxnSpPr>
        <xdr:cNvPr id="296" name="直線コネクタ 295"/>
        <xdr:cNvCxnSpPr/>
      </xdr:nvCxnSpPr>
      <xdr:spPr>
        <a:xfrm flipV="1">
          <a:off x="9639300" y="6674104"/>
          <a:ext cx="838200" cy="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13479</xdr:rowOff>
    </xdr:from>
    <xdr:ext cx="469744" cy="259045"/>
    <xdr:sp macro="" textlink="">
      <xdr:nvSpPr>
        <xdr:cNvPr id="297" name="労働費平均値テキスト"/>
        <xdr:cNvSpPr txBox="1"/>
      </xdr:nvSpPr>
      <xdr:spPr>
        <a:xfrm>
          <a:off x="10528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162052</xdr:rowOff>
    </xdr:from>
    <xdr:to>
      <xdr:col>55</xdr:col>
      <xdr:colOff>50800</xdr:colOff>
      <xdr:row>38</xdr:row>
      <xdr:rowOff>92202</xdr:rowOff>
    </xdr:to>
    <xdr:sp macro="" textlink="">
      <xdr:nvSpPr>
        <xdr:cNvPr id="298" name="フローチャート: 判断 297"/>
        <xdr:cNvSpPr/>
      </xdr:nvSpPr>
      <xdr:spPr>
        <a:xfrm>
          <a:off x="10426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7620</xdr:rowOff>
    </xdr:from>
    <xdr:to>
      <xdr:col>50</xdr:col>
      <xdr:colOff>114300</xdr:colOff>
      <xdr:row>39</xdr:row>
      <xdr:rowOff>8001</xdr:rowOff>
    </xdr:to>
    <xdr:cxnSp macro="">
      <xdr:nvCxnSpPr>
        <xdr:cNvPr id="299" name="直線コネクタ 298"/>
        <xdr:cNvCxnSpPr/>
      </xdr:nvCxnSpPr>
      <xdr:spPr>
        <a:xfrm flipV="1">
          <a:off x="8750300" y="669417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151892</xdr:rowOff>
    </xdr:from>
    <xdr:to>
      <xdr:col>50</xdr:col>
      <xdr:colOff>165100</xdr:colOff>
      <xdr:row>38</xdr:row>
      <xdr:rowOff>82042</xdr:rowOff>
    </xdr:to>
    <xdr:sp macro="" textlink="">
      <xdr:nvSpPr>
        <xdr:cNvPr id="300" name="フローチャート: 判断 299"/>
        <xdr:cNvSpPr/>
      </xdr:nvSpPr>
      <xdr:spPr>
        <a:xfrm>
          <a:off x="9588500" y="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98569</xdr:rowOff>
    </xdr:from>
    <xdr:ext cx="469744" cy="259045"/>
    <xdr:sp macro="" textlink="">
      <xdr:nvSpPr>
        <xdr:cNvPr id="301" name="テキスト ボックス 300"/>
        <xdr:cNvSpPr txBox="1"/>
      </xdr:nvSpPr>
      <xdr:spPr>
        <a:xfrm>
          <a:off x="9404428" y="627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169164</xdr:rowOff>
    </xdr:from>
    <xdr:to>
      <xdr:col>45</xdr:col>
      <xdr:colOff>177800</xdr:colOff>
      <xdr:row>39</xdr:row>
      <xdr:rowOff>8001</xdr:rowOff>
    </xdr:to>
    <xdr:cxnSp macro="">
      <xdr:nvCxnSpPr>
        <xdr:cNvPr id="302" name="直線コネクタ 301"/>
        <xdr:cNvCxnSpPr/>
      </xdr:nvCxnSpPr>
      <xdr:spPr>
        <a:xfrm>
          <a:off x="7861300" y="6684264"/>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152273</xdr:rowOff>
    </xdr:from>
    <xdr:to>
      <xdr:col>46</xdr:col>
      <xdr:colOff>38100</xdr:colOff>
      <xdr:row>38</xdr:row>
      <xdr:rowOff>82423</xdr:rowOff>
    </xdr:to>
    <xdr:sp macro="" textlink="">
      <xdr:nvSpPr>
        <xdr:cNvPr id="303" name="フローチャート: 判断 302"/>
        <xdr:cNvSpPr/>
      </xdr:nvSpPr>
      <xdr:spPr>
        <a:xfrm>
          <a:off x="86995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98950</xdr:rowOff>
    </xdr:from>
    <xdr:ext cx="469744" cy="259045"/>
    <xdr:sp macro="" textlink="">
      <xdr:nvSpPr>
        <xdr:cNvPr id="304" name="テキスト ボックス 303"/>
        <xdr:cNvSpPr txBox="1"/>
      </xdr:nvSpPr>
      <xdr:spPr>
        <a:xfrm>
          <a:off x="8515428" y="627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139573</xdr:rowOff>
    </xdr:from>
    <xdr:to>
      <xdr:col>41</xdr:col>
      <xdr:colOff>50800</xdr:colOff>
      <xdr:row>38</xdr:row>
      <xdr:rowOff>169164</xdr:rowOff>
    </xdr:to>
    <xdr:cxnSp macro="">
      <xdr:nvCxnSpPr>
        <xdr:cNvPr id="305" name="直線コネクタ 304"/>
        <xdr:cNvCxnSpPr/>
      </xdr:nvCxnSpPr>
      <xdr:spPr>
        <a:xfrm>
          <a:off x="6972300" y="6654673"/>
          <a:ext cx="889000" cy="2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145923</xdr:rowOff>
    </xdr:from>
    <xdr:to>
      <xdr:col>41</xdr:col>
      <xdr:colOff>101600</xdr:colOff>
      <xdr:row>38</xdr:row>
      <xdr:rowOff>76073</xdr:rowOff>
    </xdr:to>
    <xdr:sp macro="" textlink="">
      <xdr:nvSpPr>
        <xdr:cNvPr id="306" name="フローチャート: 判断 305"/>
        <xdr:cNvSpPr/>
      </xdr:nvSpPr>
      <xdr:spPr>
        <a:xfrm>
          <a:off x="7810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92600</xdr:rowOff>
    </xdr:from>
    <xdr:ext cx="469744" cy="259045"/>
    <xdr:sp macro="" textlink="">
      <xdr:nvSpPr>
        <xdr:cNvPr id="307" name="テキスト ボックス 306"/>
        <xdr:cNvSpPr txBox="1"/>
      </xdr:nvSpPr>
      <xdr:spPr>
        <a:xfrm>
          <a:off x="7626428" y="62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153543</xdr:rowOff>
    </xdr:from>
    <xdr:to>
      <xdr:col>36</xdr:col>
      <xdr:colOff>165100</xdr:colOff>
      <xdr:row>38</xdr:row>
      <xdr:rowOff>83693</xdr:rowOff>
    </xdr:to>
    <xdr:sp macro="" textlink="">
      <xdr:nvSpPr>
        <xdr:cNvPr id="308" name="フローチャート: 判断 307"/>
        <xdr:cNvSpPr/>
      </xdr:nvSpPr>
      <xdr:spPr>
        <a:xfrm>
          <a:off x="6921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100220</xdr:rowOff>
    </xdr:from>
    <xdr:ext cx="469744" cy="259045"/>
    <xdr:sp macro="" textlink="">
      <xdr:nvSpPr>
        <xdr:cNvPr id="309" name="テキスト ボックス 308"/>
        <xdr:cNvSpPr txBox="1"/>
      </xdr:nvSpPr>
      <xdr:spPr>
        <a:xfrm>
          <a:off x="6737428" y="62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108204</xdr:rowOff>
    </xdr:from>
    <xdr:to>
      <xdr:col>55</xdr:col>
      <xdr:colOff>50800</xdr:colOff>
      <xdr:row>39</xdr:row>
      <xdr:rowOff>38354</xdr:rowOff>
    </xdr:to>
    <xdr:sp macro="" textlink="">
      <xdr:nvSpPr>
        <xdr:cNvPr id="315" name="楕円 314"/>
        <xdr:cNvSpPr/>
      </xdr:nvSpPr>
      <xdr:spPr>
        <a:xfrm>
          <a:off x="104267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23131</xdr:rowOff>
    </xdr:from>
    <xdr:ext cx="378565" cy="259045"/>
    <xdr:sp macro="" textlink="">
      <xdr:nvSpPr>
        <xdr:cNvPr id="316" name="労働費該当値テキスト"/>
        <xdr:cNvSpPr txBox="1"/>
      </xdr:nvSpPr>
      <xdr:spPr>
        <a:xfrm>
          <a:off x="10528300" y="6538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128270</xdr:rowOff>
    </xdr:from>
    <xdr:to>
      <xdr:col>50</xdr:col>
      <xdr:colOff>165100</xdr:colOff>
      <xdr:row>39</xdr:row>
      <xdr:rowOff>58420</xdr:rowOff>
    </xdr:to>
    <xdr:sp macro="" textlink="">
      <xdr:nvSpPr>
        <xdr:cNvPr id="317" name="楕円 316"/>
        <xdr:cNvSpPr/>
      </xdr:nvSpPr>
      <xdr:spPr>
        <a:xfrm>
          <a:off x="9588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49547</xdr:rowOff>
    </xdr:from>
    <xdr:ext cx="378565" cy="259045"/>
    <xdr:sp macro="" textlink="">
      <xdr:nvSpPr>
        <xdr:cNvPr id="318" name="テキスト ボックス 317"/>
        <xdr:cNvSpPr txBox="1"/>
      </xdr:nvSpPr>
      <xdr:spPr>
        <a:xfrm>
          <a:off x="9450017" y="6736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128651</xdr:rowOff>
    </xdr:from>
    <xdr:to>
      <xdr:col>46</xdr:col>
      <xdr:colOff>38100</xdr:colOff>
      <xdr:row>39</xdr:row>
      <xdr:rowOff>58801</xdr:rowOff>
    </xdr:to>
    <xdr:sp macro="" textlink="">
      <xdr:nvSpPr>
        <xdr:cNvPr id="319" name="楕円 318"/>
        <xdr:cNvSpPr/>
      </xdr:nvSpPr>
      <xdr:spPr>
        <a:xfrm>
          <a:off x="8699500" y="664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49928</xdr:rowOff>
    </xdr:from>
    <xdr:ext cx="378565" cy="259045"/>
    <xdr:sp macro="" textlink="">
      <xdr:nvSpPr>
        <xdr:cNvPr id="320" name="テキスト ボックス 319"/>
        <xdr:cNvSpPr txBox="1"/>
      </xdr:nvSpPr>
      <xdr:spPr>
        <a:xfrm>
          <a:off x="8561017" y="6736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118364</xdr:rowOff>
    </xdr:from>
    <xdr:to>
      <xdr:col>41</xdr:col>
      <xdr:colOff>101600</xdr:colOff>
      <xdr:row>39</xdr:row>
      <xdr:rowOff>48514</xdr:rowOff>
    </xdr:to>
    <xdr:sp macro="" textlink="">
      <xdr:nvSpPr>
        <xdr:cNvPr id="321" name="楕円 320"/>
        <xdr:cNvSpPr/>
      </xdr:nvSpPr>
      <xdr:spPr>
        <a:xfrm>
          <a:off x="7810500" y="663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39641</xdr:rowOff>
    </xdr:from>
    <xdr:ext cx="378565" cy="259045"/>
    <xdr:sp macro="" textlink="">
      <xdr:nvSpPr>
        <xdr:cNvPr id="322" name="テキスト ボックス 321"/>
        <xdr:cNvSpPr txBox="1"/>
      </xdr:nvSpPr>
      <xdr:spPr>
        <a:xfrm>
          <a:off x="7672017" y="6726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88773</xdr:rowOff>
    </xdr:from>
    <xdr:to>
      <xdr:col>36</xdr:col>
      <xdr:colOff>165100</xdr:colOff>
      <xdr:row>39</xdr:row>
      <xdr:rowOff>18923</xdr:rowOff>
    </xdr:to>
    <xdr:sp macro="" textlink="">
      <xdr:nvSpPr>
        <xdr:cNvPr id="323" name="楕円 322"/>
        <xdr:cNvSpPr/>
      </xdr:nvSpPr>
      <xdr:spPr>
        <a:xfrm>
          <a:off x="6921500" y="660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10050</xdr:rowOff>
    </xdr:from>
    <xdr:ext cx="378565" cy="259045"/>
    <xdr:sp macro="" textlink="">
      <xdr:nvSpPr>
        <xdr:cNvPr id="324" name="テキスト ボックス 323"/>
        <xdr:cNvSpPr txBox="1"/>
      </xdr:nvSpPr>
      <xdr:spPr>
        <a:xfrm>
          <a:off x="6783017" y="6696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4" name="テキスト ボックス 343"/>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6" name="テキスト ボックス 345"/>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8" name="テキスト ボックス 34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101753</xdr:rowOff>
    </xdr:from>
    <xdr:to>
      <xdr:col>54</xdr:col>
      <xdr:colOff>189865</xdr:colOff>
      <xdr:row>59</xdr:row>
      <xdr:rowOff>92543</xdr:rowOff>
    </xdr:to>
    <xdr:cxnSp macro="">
      <xdr:nvCxnSpPr>
        <xdr:cNvPr id="350" name="直線コネクタ 349"/>
        <xdr:cNvCxnSpPr/>
      </xdr:nvCxnSpPr>
      <xdr:spPr>
        <a:xfrm flipV="1">
          <a:off x="10475595" y="8674253"/>
          <a:ext cx="1270" cy="1533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96370</xdr:rowOff>
    </xdr:from>
    <xdr:ext cx="378565" cy="259045"/>
    <xdr:sp macro="" textlink="">
      <xdr:nvSpPr>
        <xdr:cNvPr id="351" name="農林水産業費最小値テキスト"/>
        <xdr:cNvSpPr txBox="1"/>
      </xdr:nvSpPr>
      <xdr:spPr>
        <a:xfrm>
          <a:off x="10528300" y="10211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92543</xdr:rowOff>
    </xdr:from>
    <xdr:to>
      <xdr:col>55</xdr:col>
      <xdr:colOff>88900</xdr:colOff>
      <xdr:row>59</xdr:row>
      <xdr:rowOff>92543</xdr:rowOff>
    </xdr:to>
    <xdr:cxnSp macro="">
      <xdr:nvCxnSpPr>
        <xdr:cNvPr id="352" name="直線コネクタ 351"/>
        <xdr:cNvCxnSpPr/>
      </xdr:nvCxnSpPr>
      <xdr:spPr>
        <a:xfrm>
          <a:off x="10388600" y="1020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48430</xdr:rowOff>
    </xdr:from>
    <xdr:ext cx="534377" cy="259045"/>
    <xdr:sp macro="" textlink="">
      <xdr:nvSpPr>
        <xdr:cNvPr id="353" name="農林水産業費最大値テキスト"/>
        <xdr:cNvSpPr txBox="1"/>
      </xdr:nvSpPr>
      <xdr:spPr>
        <a:xfrm>
          <a:off x="10528300" y="844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101753</xdr:rowOff>
    </xdr:from>
    <xdr:to>
      <xdr:col>55</xdr:col>
      <xdr:colOff>88900</xdr:colOff>
      <xdr:row>50</xdr:row>
      <xdr:rowOff>101753</xdr:rowOff>
    </xdr:to>
    <xdr:cxnSp macro="">
      <xdr:nvCxnSpPr>
        <xdr:cNvPr id="354" name="直線コネクタ 353"/>
        <xdr:cNvCxnSpPr/>
      </xdr:nvCxnSpPr>
      <xdr:spPr>
        <a:xfrm>
          <a:off x="10388600" y="867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50187</xdr:rowOff>
    </xdr:from>
    <xdr:to>
      <xdr:col>55</xdr:col>
      <xdr:colOff>0</xdr:colOff>
      <xdr:row>55</xdr:row>
      <xdr:rowOff>90584</xdr:rowOff>
    </xdr:to>
    <xdr:cxnSp macro="">
      <xdr:nvCxnSpPr>
        <xdr:cNvPr id="355" name="直線コネクタ 354"/>
        <xdr:cNvCxnSpPr/>
      </xdr:nvCxnSpPr>
      <xdr:spPr>
        <a:xfrm flipV="1">
          <a:off x="9639300" y="9308487"/>
          <a:ext cx="838200" cy="21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127089</xdr:rowOff>
    </xdr:from>
    <xdr:ext cx="534377" cy="259045"/>
    <xdr:sp macro="" textlink="">
      <xdr:nvSpPr>
        <xdr:cNvPr id="356" name="農林水産業費平均値テキスト"/>
        <xdr:cNvSpPr txBox="1"/>
      </xdr:nvSpPr>
      <xdr:spPr>
        <a:xfrm>
          <a:off x="10528300" y="9556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148662</xdr:rowOff>
    </xdr:from>
    <xdr:to>
      <xdr:col>55</xdr:col>
      <xdr:colOff>50800</xdr:colOff>
      <xdr:row>56</xdr:row>
      <xdr:rowOff>78812</xdr:rowOff>
    </xdr:to>
    <xdr:sp macro="" textlink="">
      <xdr:nvSpPr>
        <xdr:cNvPr id="357" name="フローチャート: 判断 356"/>
        <xdr:cNvSpPr/>
      </xdr:nvSpPr>
      <xdr:spPr>
        <a:xfrm>
          <a:off x="10426700" y="95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90584</xdr:rowOff>
    </xdr:from>
    <xdr:to>
      <xdr:col>50</xdr:col>
      <xdr:colOff>114300</xdr:colOff>
      <xdr:row>55</xdr:row>
      <xdr:rowOff>146754</xdr:rowOff>
    </xdr:to>
    <xdr:cxnSp macro="">
      <xdr:nvCxnSpPr>
        <xdr:cNvPr id="358" name="直線コネクタ 357"/>
        <xdr:cNvCxnSpPr/>
      </xdr:nvCxnSpPr>
      <xdr:spPr>
        <a:xfrm flipV="1">
          <a:off x="8750300" y="9520334"/>
          <a:ext cx="889000" cy="5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116234</xdr:rowOff>
    </xdr:from>
    <xdr:to>
      <xdr:col>50</xdr:col>
      <xdr:colOff>165100</xdr:colOff>
      <xdr:row>56</xdr:row>
      <xdr:rowOff>46384</xdr:rowOff>
    </xdr:to>
    <xdr:sp macro="" textlink="">
      <xdr:nvSpPr>
        <xdr:cNvPr id="359" name="フローチャート: 判断 358"/>
        <xdr:cNvSpPr/>
      </xdr:nvSpPr>
      <xdr:spPr>
        <a:xfrm>
          <a:off x="9588500" y="954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37511</xdr:rowOff>
    </xdr:from>
    <xdr:ext cx="534377" cy="259045"/>
    <xdr:sp macro="" textlink="">
      <xdr:nvSpPr>
        <xdr:cNvPr id="360" name="テキスト ボックス 359"/>
        <xdr:cNvSpPr txBox="1"/>
      </xdr:nvSpPr>
      <xdr:spPr>
        <a:xfrm>
          <a:off x="9372111" y="963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109982</xdr:rowOff>
    </xdr:from>
    <xdr:to>
      <xdr:col>45</xdr:col>
      <xdr:colOff>177800</xdr:colOff>
      <xdr:row>55</xdr:row>
      <xdr:rowOff>146754</xdr:rowOff>
    </xdr:to>
    <xdr:cxnSp macro="">
      <xdr:nvCxnSpPr>
        <xdr:cNvPr id="361" name="直線コネクタ 360"/>
        <xdr:cNvCxnSpPr/>
      </xdr:nvCxnSpPr>
      <xdr:spPr>
        <a:xfrm>
          <a:off x="7861300" y="9539732"/>
          <a:ext cx="889000" cy="3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107318</xdr:rowOff>
    </xdr:from>
    <xdr:to>
      <xdr:col>46</xdr:col>
      <xdr:colOff>38100</xdr:colOff>
      <xdr:row>56</xdr:row>
      <xdr:rowOff>37468</xdr:rowOff>
    </xdr:to>
    <xdr:sp macro="" textlink="">
      <xdr:nvSpPr>
        <xdr:cNvPr id="362" name="フローチャート: 判断 361"/>
        <xdr:cNvSpPr/>
      </xdr:nvSpPr>
      <xdr:spPr>
        <a:xfrm>
          <a:off x="8699500" y="953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28595</xdr:rowOff>
    </xdr:from>
    <xdr:ext cx="534377" cy="259045"/>
    <xdr:sp macro="" textlink="">
      <xdr:nvSpPr>
        <xdr:cNvPr id="363" name="テキスト ボックス 362"/>
        <xdr:cNvSpPr txBox="1"/>
      </xdr:nvSpPr>
      <xdr:spPr>
        <a:xfrm>
          <a:off x="8483111" y="962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109982</xdr:rowOff>
    </xdr:from>
    <xdr:to>
      <xdr:col>41</xdr:col>
      <xdr:colOff>50800</xdr:colOff>
      <xdr:row>55</xdr:row>
      <xdr:rowOff>149628</xdr:rowOff>
    </xdr:to>
    <xdr:cxnSp macro="">
      <xdr:nvCxnSpPr>
        <xdr:cNvPr id="364" name="直線コネクタ 363"/>
        <xdr:cNvCxnSpPr/>
      </xdr:nvCxnSpPr>
      <xdr:spPr>
        <a:xfrm flipV="1">
          <a:off x="6972300" y="9539732"/>
          <a:ext cx="889000" cy="3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87267</xdr:rowOff>
    </xdr:from>
    <xdr:to>
      <xdr:col>41</xdr:col>
      <xdr:colOff>101600</xdr:colOff>
      <xdr:row>56</xdr:row>
      <xdr:rowOff>17417</xdr:rowOff>
    </xdr:to>
    <xdr:sp macro="" textlink="">
      <xdr:nvSpPr>
        <xdr:cNvPr id="365" name="フローチャート: 判断 364"/>
        <xdr:cNvSpPr/>
      </xdr:nvSpPr>
      <xdr:spPr>
        <a:xfrm>
          <a:off x="7810500" y="95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8544</xdr:rowOff>
    </xdr:from>
    <xdr:ext cx="534377" cy="259045"/>
    <xdr:sp macro="" textlink="">
      <xdr:nvSpPr>
        <xdr:cNvPr id="366" name="テキスト ボックス 365"/>
        <xdr:cNvSpPr txBox="1"/>
      </xdr:nvSpPr>
      <xdr:spPr>
        <a:xfrm>
          <a:off x="7594111" y="960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163391</xdr:rowOff>
    </xdr:from>
    <xdr:to>
      <xdr:col>36</xdr:col>
      <xdr:colOff>165100</xdr:colOff>
      <xdr:row>56</xdr:row>
      <xdr:rowOff>93541</xdr:rowOff>
    </xdr:to>
    <xdr:sp macro="" textlink="">
      <xdr:nvSpPr>
        <xdr:cNvPr id="367" name="フローチャート: 判断 366"/>
        <xdr:cNvSpPr/>
      </xdr:nvSpPr>
      <xdr:spPr>
        <a:xfrm>
          <a:off x="6921500" y="959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84668</xdr:rowOff>
    </xdr:from>
    <xdr:ext cx="534377" cy="259045"/>
    <xdr:sp macro="" textlink="">
      <xdr:nvSpPr>
        <xdr:cNvPr id="368" name="テキスト ボックス 367"/>
        <xdr:cNvSpPr txBox="1"/>
      </xdr:nvSpPr>
      <xdr:spPr>
        <a:xfrm>
          <a:off x="6705111" y="968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170837</xdr:rowOff>
    </xdr:from>
    <xdr:to>
      <xdr:col>55</xdr:col>
      <xdr:colOff>50800</xdr:colOff>
      <xdr:row>54</xdr:row>
      <xdr:rowOff>100987</xdr:rowOff>
    </xdr:to>
    <xdr:sp macro="" textlink="">
      <xdr:nvSpPr>
        <xdr:cNvPr id="374" name="楕円 373"/>
        <xdr:cNvSpPr/>
      </xdr:nvSpPr>
      <xdr:spPr>
        <a:xfrm>
          <a:off x="10426700" y="925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22264</xdr:rowOff>
    </xdr:from>
    <xdr:ext cx="534377" cy="259045"/>
    <xdr:sp macro="" textlink="">
      <xdr:nvSpPr>
        <xdr:cNvPr id="375" name="農林水産業費該当値テキスト"/>
        <xdr:cNvSpPr txBox="1"/>
      </xdr:nvSpPr>
      <xdr:spPr>
        <a:xfrm>
          <a:off x="10528300" y="910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39784</xdr:rowOff>
    </xdr:from>
    <xdr:to>
      <xdr:col>50</xdr:col>
      <xdr:colOff>165100</xdr:colOff>
      <xdr:row>55</xdr:row>
      <xdr:rowOff>141384</xdr:rowOff>
    </xdr:to>
    <xdr:sp macro="" textlink="">
      <xdr:nvSpPr>
        <xdr:cNvPr id="376" name="楕円 375"/>
        <xdr:cNvSpPr/>
      </xdr:nvSpPr>
      <xdr:spPr>
        <a:xfrm>
          <a:off x="9588500" y="946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157911</xdr:rowOff>
    </xdr:from>
    <xdr:ext cx="534377" cy="259045"/>
    <xdr:sp macro="" textlink="">
      <xdr:nvSpPr>
        <xdr:cNvPr id="377" name="テキスト ボックス 376"/>
        <xdr:cNvSpPr txBox="1"/>
      </xdr:nvSpPr>
      <xdr:spPr>
        <a:xfrm>
          <a:off x="9372111" y="924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95954</xdr:rowOff>
    </xdr:from>
    <xdr:to>
      <xdr:col>46</xdr:col>
      <xdr:colOff>38100</xdr:colOff>
      <xdr:row>56</xdr:row>
      <xdr:rowOff>26104</xdr:rowOff>
    </xdr:to>
    <xdr:sp macro="" textlink="">
      <xdr:nvSpPr>
        <xdr:cNvPr id="378" name="楕円 377"/>
        <xdr:cNvSpPr/>
      </xdr:nvSpPr>
      <xdr:spPr>
        <a:xfrm>
          <a:off x="8699500" y="952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42631</xdr:rowOff>
    </xdr:from>
    <xdr:ext cx="534377" cy="259045"/>
    <xdr:sp macro="" textlink="">
      <xdr:nvSpPr>
        <xdr:cNvPr id="379" name="テキスト ボックス 378"/>
        <xdr:cNvSpPr txBox="1"/>
      </xdr:nvSpPr>
      <xdr:spPr>
        <a:xfrm>
          <a:off x="8483111" y="930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59182</xdr:rowOff>
    </xdr:from>
    <xdr:to>
      <xdr:col>41</xdr:col>
      <xdr:colOff>101600</xdr:colOff>
      <xdr:row>55</xdr:row>
      <xdr:rowOff>160782</xdr:rowOff>
    </xdr:to>
    <xdr:sp macro="" textlink="">
      <xdr:nvSpPr>
        <xdr:cNvPr id="380" name="楕円 379"/>
        <xdr:cNvSpPr/>
      </xdr:nvSpPr>
      <xdr:spPr>
        <a:xfrm>
          <a:off x="7810500" y="948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5859</xdr:rowOff>
    </xdr:from>
    <xdr:ext cx="534377" cy="259045"/>
    <xdr:sp macro="" textlink="">
      <xdr:nvSpPr>
        <xdr:cNvPr id="381" name="テキスト ボックス 380"/>
        <xdr:cNvSpPr txBox="1"/>
      </xdr:nvSpPr>
      <xdr:spPr>
        <a:xfrm>
          <a:off x="7594111" y="926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98828</xdr:rowOff>
    </xdr:from>
    <xdr:to>
      <xdr:col>36</xdr:col>
      <xdr:colOff>165100</xdr:colOff>
      <xdr:row>56</xdr:row>
      <xdr:rowOff>28978</xdr:rowOff>
    </xdr:to>
    <xdr:sp macro="" textlink="">
      <xdr:nvSpPr>
        <xdr:cNvPr id="382" name="楕円 381"/>
        <xdr:cNvSpPr/>
      </xdr:nvSpPr>
      <xdr:spPr>
        <a:xfrm>
          <a:off x="6921500" y="952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45505</xdr:rowOff>
    </xdr:from>
    <xdr:ext cx="534377" cy="259045"/>
    <xdr:sp macro="" textlink="">
      <xdr:nvSpPr>
        <xdr:cNvPr id="383" name="テキスト ボックス 382"/>
        <xdr:cNvSpPr txBox="1"/>
      </xdr:nvSpPr>
      <xdr:spPr>
        <a:xfrm>
          <a:off x="6705111" y="930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89669</xdr:rowOff>
    </xdr:from>
    <xdr:to>
      <xdr:col>54</xdr:col>
      <xdr:colOff>189865</xdr:colOff>
      <xdr:row>79</xdr:row>
      <xdr:rowOff>43067</xdr:rowOff>
    </xdr:to>
    <xdr:cxnSp macro="">
      <xdr:nvCxnSpPr>
        <xdr:cNvPr id="409" name="直線コネクタ 408"/>
        <xdr:cNvCxnSpPr/>
      </xdr:nvCxnSpPr>
      <xdr:spPr>
        <a:xfrm flipV="1">
          <a:off x="10475595" y="12091169"/>
          <a:ext cx="1270" cy="1496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46894</xdr:rowOff>
    </xdr:from>
    <xdr:ext cx="469744" cy="259045"/>
    <xdr:sp macro="" textlink="">
      <xdr:nvSpPr>
        <xdr:cNvPr id="410" name="商工費最小値テキスト"/>
        <xdr:cNvSpPr txBox="1"/>
      </xdr:nvSpPr>
      <xdr:spPr>
        <a:xfrm>
          <a:off x="10528300" y="1359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43067</xdr:rowOff>
    </xdr:from>
    <xdr:to>
      <xdr:col>55</xdr:col>
      <xdr:colOff>88900</xdr:colOff>
      <xdr:row>79</xdr:row>
      <xdr:rowOff>43067</xdr:rowOff>
    </xdr:to>
    <xdr:cxnSp macro="">
      <xdr:nvCxnSpPr>
        <xdr:cNvPr id="411" name="直線コネクタ 410"/>
        <xdr:cNvCxnSpPr/>
      </xdr:nvCxnSpPr>
      <xdr:spPr>
        <a:xfrm>
          <a:off x="10388600" y="1358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36346</xdr:rowOff>
    </xdr:from>
    <xdr:ext cx="534377" cy="259045"/>
    <xdr:sp macro="" textlink="">
      <xdr:nvSpPr>
        <xdr:cNvPr id="412" name="商工費最大値テキスト"/>
        <xdr:cNvSpPr txBox="1"/>
      </xdr:nvSpPr>
      <xdr:spPr>
        <a:xfrm>
          <a:off x="10528300" y="118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89669</xdr:rowOff>
    </xdr:from>
    <xdr:to>
      <xdr:col>55</xdr:col>
      <xdr:colOff>88900</xdr:colOff>
      <xdr:row>70</xdr:row>
      <xdr:rowOff>89669</xdr:rowOff>
    </xdr:to>
    <xdr:cxnSp macro="">
      <xdr:nvCxnSpPr>
        <xdr:cNvPr id="413" name="直線コネクタ 412"/>
        <xdr:cNvCxnSpPr/>
      </xdr:nvCxnSpPr>
      <xdr:spPr>
        <a:xfrm>
          <a:off x="10388600" y="1209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102242</xdr:rowOff>
    </xdr:from>
    <xdr:to>
      <xdr:col>55</xdr:col>
      <xdr:colOff>0</xdr:colOff>
      <xdr:row>78</xdr:row>
      <xdr:rowOff>28110</xdr:rowOff>
    </xdr:to>
    <xdr:cxnSp macro="">
      <xdr:nvCxnSpPr>
        <xdr:cNvPr id="414" name="直線コネクタ 413"/>
        <xdr:cNvCxnSpPr/>
      </xdr:nvCxnSpPr>
      <xdr:spPr>
        <a:xfrm flipV="1">
          <a:off x="9639300" y="13303892"/>
          <a:ext cx="838200" cy="9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17773</xdr:rowOff>
    </xdr:from>
    <xdr:ext cx="534377" cy="259045"/>
    <xdr:sp macro="" textlink="">
      <xdr:nvSpPr>
        <xdr:cNvPr id="415" name="商工費平均値テキスト"/>
        <xdr:cNvSpPr txBox="1"/>
      </xdr:nvSpPr>
      <xdr:spPr>
        <a:xfrm>
          <a:off x="10528300" y="13047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166346</xdr:rowOff>
    </xdr:from>
    <xdr:to>
      <xdr:col>55</xdr:col>
      <xdr:colOff>50800</xdr:colOff>
      <xdr:row>77</xdr:row>
      <xdr:rowOff>96496</xdr:rowOff>
    </xdr:to>
    <xdr:sp macro="" textlink="">
      <xdr:nvSpPr>
        <xdr:cNvPr id="416" name="フローチャート: 判断 415"/>
        <xdr:cNvSpPr/>
      </xdr:nvSpPr>
      <xdr:spPr>
        <a:xfrm>
          <a:off x="10426700" y="1319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28110</xdr:rowOff>
    </xdr:from>
    <xdr:to>
      <xdr:col>50</xdr:col>
      <xdr:colOff>114300</xdr:colOff>
      <xdr:row>78</xdr:row>
      <xdr:rowOff>78925</xdr:rowOff>
    </xdr:to>
    <xdr:cxnSp macro="">
      <xdr:nvCxnSpPr>
        <xdr:cNvPr id="417" name="直線コネクタ 416"/>
        <xdr:cNvCxnSpPr/>
      </xdr:nvCxnSpPr>
      <xdr:spPr>
        <a:xfrm flipV="1">
          <a:off x="8750300" y="13401210"/>
          <a:ext cx="889000" cy="5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145560</xdr:rowOff>
    </xdr:from>
    <xdr:to>
      <xdr:col>50</xdr:col>
      <xdr:colOff>165100</xdr:colOff>
      <xdr:row>78</xdr:row>
      <xdr:rowOff>75710</xdr:rowOff>
    </xdr:to>
    <xdr:sp macro="" textlink="">
      <xdr:nvSpPr>
        <xdr:cNvPr id="418" name="フローチャート: 判断 417"/>
        <xdr:cNvSpPr/>
      </xdr:nvSpPr>
      <xdr:spPr>
        <a:xfrm>
          <a:off x="9588500" y="1334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92237</xdr:rowOff>
    </xdr:from>
    <xdr:ext cx="534377" cy="259045"/>
    <xdr:sp macro="" textlink="">
      <xdr:nvSpPr>
        <xdr:cNvPr id="419" name="テキスト ボックス 418"/>
        <xdr:cNvSpPr txBox="1"/>
      </xdr:nvSpPr>
      <xdr:spPr>
        <a:xfrm>
          <a:off x="9372111" y="1312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78158</xdr:rowOff>
    </xdr:from>
    <xdr:to>
      <xdr:col>45</xdr:col>
      <xdr:colOff>177800</xdr:colOff>
      <xdr:row>78</xdr:row>
      <xdr:rowOff>78925</xdr:rowOff>
    </xdr:to>
    <xdr:cxnSp macro="">
      <xdr:nvCxnSpPr>
        <xdr:cNvPr id="420" name="直線コネクタ 419"/>
        <xdr:cNvCxnSpPr/>
      </xdr:nvCxnSpPr>
      <xdr:spPr>
        <a:xfrm>
          <a:off x="7861300" y="13451258"/>
          <a:ext cx="889000" cy="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10523</xdr:rowOff>
    </xdr:from>
    <xdr:to>
      <xdr:col>46</xdr:col>
      <xdr:colOff>38100</xdr:colOff>
      <xdr:row>78</xdr:row>
      <xdr:rowOff>112123</xdr:rowOff>
    </xdr:to>
    <xdr:sp macro="" textlink="">
      <xdr:nvSpPr>
        <xdr:cNvPr id="421" name="フローチャート: 判断 420"/>
        <xdr:cNvSpPr/>
      </xdr:nvSpPr>
      <xdr:spPr>
        <a:xfrm>
          <a:off x="8699500" y="133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128650</xdr:rowOff>
    </xdr:from>
    <xdr:ext cx="534377" cy="259045"/>
    <xdr:sp macro="" textlink="">
      <xdr:nvSpPr>
        <xdr:cNvPr id="422" name="テキスト ボックス 421"/>
        <xdr:cNvSpPr txBox="1"/>
      </xdr:nvSpPr>
      <xdr:spPr>
        <a:xfrm>
          <a:off x="8483111" y="1315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116334</xdr:rowOff>
    </xdr:from>
    <xdr:to>
      <xdr:col>41</xdr:col>
      <xdr:colOff>50800</xdr:colOff>
      <xdr:row>78</xdr:row>
      <xdr:rowOff>78158</xdr:rowOff>
    </xdr:to>
    <xdr:cxnSp macro="">
      <xdr:nvCxnSpPr>
        <xdr:cNvPr id="423" name="直線コネクタ 422"/>
        <xdr:cNvCxnSpPr/>
      </xdr:nvCxnSpPr>
      <xdr:spPr>
        <a:xfrm>
          <a:off x="6972300" y="13317984"/>
          <a:ext cx="889000" cy="13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7175</xdr:rowOff>
    </xdr:from>
    <xdr:to>
      <xdr:col>41</xdr:col>
      <xdr:colOff>101600</xdr:colOff>
      <xdr:row>78</xdr:row>
      <xdr:rowOff>108775</xdr:rowOff>
    </xdr:to>
    <xdr:sp macro="" textlink="">
      <xdr:nvSpPr>
        <xdr:cNvPr id="424" name="フローチャート: 判断 423"/>
        <xdr:cNvSpPr/>
      </xdr:nvSpPr>
      <xdr:spPr>
        <a:xfrm>
          <a:off x="7810500" y="133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125302</xdr:rowOff>
    </xdr:from>
    <xdr:ext cx="534377" cy="259045"/>
    <xdr:sp macro="" textlink="">
      <xdr:nvSpPr>
        <xdr:cNvPr id="425" name="テキスト ボックス 424"/>
        <xdr:cNvSpPr txBox="1"/>
      </xdr:nvSpPr>
      <xdr:spPr>
        <a:xfrm>
          <a:off x="7594111" y="131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7519</xdr:rowOff>
    </xdr:from>
    <xdr:to>
      <xdr:col>36</xdr:col>
      <xdr:colOff>165100</xdr:colOff>
      <xdr:row>78</xdr:row>
      <xdr:rowOff>109119</xdr:rowOff>
    </xdr:to>
    <xdr:sp macro="" textlink="">
      <xdr:nvSpPr>
        <xdr:cNvPr id="426" name="フローチャート: 判断 425"/>
        <xdr:cNvSpPr/>
      </xdr:nvSpPr>
      <xdr:spPr>
        <a:xfrm>
          <a:off x="6921500" y="1338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100246</xdr:rowOff>
    </xdr:from>
    <xdr:ext cx="534377" cy="259045"/>
    <xdr:sp macro="" textlink="">
      <xdr:nvSpPr>
        <xdr:cNvPr id="427" name="テキスト ボックス 426"/>
        <xdr:cNvSpPr txBox="1"/>
      </xdr:nvSpPr>
      <xdr:spPr>
        <a:xfrm>
          <a:off x="6705111" y="1347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51442</xdr:rowOff>
    </xdr:from>
    <xdr:to>
      <xdr:col>55</xdr:col>
      <xdr:colOff>50800</xdr:colOff>
      <xdr:row>77</xdr:row>
      <xdr:rowOff>153042</xdr:rowOff>
    </xdr:to>
    <xdr:sp macro="" textlink="">
      <xdr:nvSpPr>
        <xdr:cNvPr id="433" name="楕円 432"/>
        <xdr:cNvSpPr/>
      </xdr:nvSpPr>
      <xdr:spPr>
        <a:xfrm>
          <a:off x="10426700" y="1325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29869</xdr:rowOff>
    </xdr:from>
    <xdr:ext cx="534377" cy="259045"/>
    <xdr:sp macro="" textlink="">
      <xdr:nvSpPr>
        <xdr:cNvPr id="434" name="商工費該当値テキスト"/>
        <xdr:cNvSpPr txBox="1"/>
      </xdr:nvSpPr>
      <xdr:spPr>
        <a:xfrm>
          <a:off x="10528300" y="1323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148760</xdr:rowOff>
    </xdr:from>
    <xdr:to>
      <xdr:col>50</xdr:col>
      <xdr:colOff>165100</xdr:colOff>
      <xdr:row>78</xdr:row>
      <xdr:rowOff>78910</xdr:rowOff>
    </xdr:to>
    <xdr:sp macro="" textlink="">
      <xdr:nvSpPr>
        <xdr:cNvPr id="435" name="楕円 434"/>
        <xdr:cNvSpPr/>
      </xdr:nvSpPr>
      <xdr:spPr>
        <a:xfrm>
          <a:off x="9588500" y="1335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70037</xdr:rowOff>
    </xdr:from>
    <xdr:ext cx="534377" cy="259045"/>
    <xdr:sp macro="" textlink="">
      <xdr:nvSpPr>
        <xdr:cNvPr id="436" name="テキスト ボックス 435"/>
        <xdr:cNvSpPr txBox="1"/>
      </xdr:nvSpPr>
      <xdr:spPr>
        <a:xfrm>
          <a:off x="9372111" y="1344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28125</xdr:rowOff>
    </xdr:from>
    <xdr:to>
      <xdr:col>46</xdr:col>
      <xdr:colOff>38100</xdr:colOff>
      <xdr:row>78</xdr:row>
      <xdr:rowOff>129725</xdr:rowOff>
    </xdr:to>
    <xdr:sp macro="" textlink="">
      <xdr:nvSpPr>
        <xdr:cNvPr id="437" name="楕円 436"/>
        <xdr:cNvSpPr/>
      </xdr:nvSpPr>
      <xdr:spPr>
        <a:xfrm>
          <a:off x="8699500" y="134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120852</xdr:rowOff>
    </xdr:from>
    <xdr:ext cx="534377" cy="259045"/>
    <xdr:sp macro="" textlink="">
      <xdr:nvSpPr>
        <xdr:cNvPr id="438" name="テキスト ボックス 437"/>
        <xdr:cNvSpPr txBox="1"/>
      </xdr:nvSpPr>
      <xdr:spPr>
        <a:xfrm>
          <a:off x="8483111" y="1349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27358</xdr:rowOff>
    </xdr:from>
    <xdr:to>
      <xdr:col>41</xdr:col>
      <xdr:colOff>101600</xdr:colOff>
      <xdr:row>78</xdr:row>
      <xdr:rowOff>128958</xdr:rowOff>
    </xdr:to>
    <xdr:sp macro="" textlink="">
      <xdr:nvSpPr>
        <xdr:cNvPr id="439" name="楕円 438"/>
        <xdr:cNvSpPr/>
      </xdr:nvSpPr>
      <xdr:spPr>
        <a:xfrm>
          <a:off x="7810500" y="1340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120085</xdr:rowOff>
    </xdr:from>
    <xdr:ext cx="534377" cy="259045"/>
    <xdr:sp macro="" textlink="">
      <xdr:nvSpPr>
        <xdr:cNvPr id="440" name="テキスト ボックス 439"/>
        <xdr:cNvSpPr txBox="1"/>
      </xdr:nvSpPr>
      <xdr:spPr>
        <a:xfrm>
          <a:off x="7594111" y="1349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65534</xdr:rowOff>
    </xdr:from>
    <xdr:to>
      <xdr:col>36</xdr:col>
      <xdr:colOff>165100</xdr:colOff>
      <xdr:row>77</xdr:row>
      <xdr:rowOff>167134</xdr:rowOff>
    </xdr:to>
    <xdr:sp macro="" textlink="">
      <xdr:nvSpPr>
        <xdr:cNvPr id="441" name="楕円 440"/>
        <xdr:cNvSpPr/>
      </xdr:nvSpPr>
      <xdr:spPr>
        <a:xfrm>
          <a:off x="6921500" y="1326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12211</xdr:rowOff>
    </xdr:from>
    <xdr:ext cx="534377" cy="259045"/>
    <xdr:sp macro="" textlink="">
      <xdr:nvSpPr>
        <xdr:cNvPr id="442" name="テキスト ボックス 441"/>
        <xdr:cNvSpPr txBox="1"/>
      </xdr:nvSpPr>
      <xdr:spPr>
        <a:xfrm>
          <a:off x="6705111" y="1304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3" name="テキスト ボックス 45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5" name="テキスト ボックス 45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7" name="テキスト ボックス 45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9" name="テキスト ボックス 45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61" name="テキスト ボックス 46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10427</xdr:rowOff>
    </xdr:from>
    <xdr:to>
      <xdr:col>54</xdr:col>
      <xdr:colOff>189865</xdr:colOff>
      <xdr:row>98</xdr:row>
      <xdr:rowOff>158902</xdr:rowOff>
    </xdr:to>
    <xdr:cxnSp macro="">
      <xdr:nvCxnSpPr>
        <xdr:cNvPr id="465" name="直線コネクタ 464"/>
        <xdr:cNvCxnSpPr/>
      </xdr:nvCxnSpPr>
      <xdr:spPr>
        <a:xfrm flipV="1">
          <a:off x="10475595" y="15440927"/>
          <a:ext cx="1270" cy="1520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162729</xdr:rowOff>
    </xdr:from>
    <xdr:ext cx="534377" cy="259045"/>
    <xdr:sp macro="" textlink="">
      <xdr:nvSpPr>
        <xdr:cNvPr id="466" name="土木費最小値テキスト"/>
        <xdr:cNvSpPr txBox="1"/>
      </xdr:nvSpPr>
      <xdr:spPr>
        <a:xfrm>
          <a:off x="10528300" y="1696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158902</xdr:rowOff>
    </xdr:from>
    <xdr:to>
      <xdr:col>55</xdr:col>
      <xdr:colOff>88900</xdr:colOff>
      <xdr:row>98</xdr:row>
      <xdr:rowOff>158902</xdr:rowOff>
    </xdr:to>
    <xdr:cxnSp macro="">
      <xdr:nvCxnSpPr>
        <xdr:cNvPr id="467" name="直線コネクタ 466"/>
        <xdr:cNvCxnSpPr/>
      </xdr:nvCxnSpPr>
      <xdr:spPr>
        <a:xfrm>
          <a:off x="10388600" y="1696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128554</xdr:rowOff>
    </xdr:from>
    <xdr:ext cx="534377" cy="259045"/>
    <xdr:sp macro="" textlink="">
      <xdr:nvSpPr>
        <xdr:cNvPr id="468" name="土木費最大値テキスト"/>
        <xdr:cNvSpPr txBox="1"/>
      </xdr:nvSpPr>
      <xdr:spPr>
        <a:xfrm>
          <a:off x="10528300" y="1521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10427</xdr:rowOff>
    </xdr:from>
    <xdr:to>
      <xdr:col>55</xdr:col>
      <xdr:colOff>88900</xdr:colOff>
      <xdr:row>90</xdr:row>
      <xdr:rowOff>10427</xdr:rowOff>
    </xdr:to>
    <xdr:cxnSp macro="">
      <xdr:nvCxnSpPr>
        <xdr:cNvPr id="469" name="直線コネクタ 468"/>
        <xdr:cNvCxnSpPr/>
      </xdr:nvCxnSpPr>
      <xdr:spPr>
        <a:xfrm>
          <a:off x="10388600" y="15440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135517</xdr:rowOff>
    </xdr:from>
    <xdr:to>
      <xdr:col>55</xdr:col>
      <xdr:colOff>0</xdr:colOff>
      <xdr:row>92</xdr:row>
      <xdr:rowOff>169783</xdr:rowOff>
    </xdr:to>
    <xdr:cxnSp macro="">
      <xdr:nvCxnSpPr>
        <xdr:cNvPr id="470" name="直線コネクタ 469"/>
        <xdr:cNvCxnSpPr/>
      </xdr:nvCxnSpPr>
      <xdr:spPr>
        <a:xfrm>
          <a:off x="9639300" y="15908917"/>
          <a:ext cx="838200" cy="3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131472</xdr:rowOff>
    </xdr:from>
    <xdr:ext cx="534377" cy="259045"/>
    <xdr:sp macro="" textlink="">
      <xdr:nvSpPr>
        <xdr:cNvPr id="471" name="土木費平均値テキスト"/>
        <xdr:cNvSpPr txBox="1"/>
      </xdr:nvSpPr>
      <xdr:spPr>
        <a:xfrm>
          <a:off x="10528300" y="16247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153045</xdr:rowOff>
    </xdr:from>
    <xdr:to>
      <xdr:col>55</xdr:col>
      <xdr:colOff>50800</xdr:colOff>
      <xdr:row>95</xdr:row>
      <xdr:rowOff>83195</xdr:rowOff>
    </xdr:to>
    <xdr:sp macro="" textlink="">
      <xdr:nvSpPr>
        <xdr:cNvPr id="472" name="フローチャート: 判断 471"/>
        <xdr:cNvSpPr/>
      </xdr:nvSpPr>
      <xdr:spPr>
        <a:xfrm>
          <a:off x="10426700" y="1626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28121</xdr:rowOff>
    </xdr:from>
    <xdr:to>
      <xdr:col>50</xdr:col>
      <xdr:colOff>114300</xdr:colOff>
      <xdr:row>92</xdr:row>
      <xdr:rowOff>135517</xdr:rowOff>
    </xdr:to>
    <xdr:cxnSp macro="">
      <xdr:nvCxnSpPr>
        <xdr:cNvPr id="473" name="直線コネクタ 472"/>
        <xdr:cNvCxnSpPr/>
      </xdr:nvCxnSpPr>
      <xdr:spPr>
        <a:xfrm>
          <a:off x="8750300" y="15630071"/>
          <a:ext cx="889000" cy="27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26127</xdr:rowOff>
    </xdr:from>
    <xdr:to>
      <xdr:col>50</xdr:col>
      <xdr:colOff>165100</xdr:colOff>
      <xdr:row>95</xdr:row>
      <xdr:rowOff>127727</xdr:rowOff>
    </xdr:to>
    <xdr:sp macro="" textlink="">
      <xdr:nvSpPr>
        <xdr:cNvPr id="474" name="フローチャート: 判断 473"/>
        <xdr:cNvSpPr/>
      </xdr:nvSpPr>
      <xdr:spPr>
        <a:xfrm>
          <a:off x="9588500" y="1631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118854</xdr:rowOff>
    </xdr:from>
    <xdr:ext cx="534377" cy="259045"/>
    <xdr:sp macro="" textlink="">
      <xdr:nvSpPr>
        <xdr:cNvPr id="475" name="テキスト ボックス 474"/>
        <xdr:cNvSpPr txBox="1"/>
      </xdr:nvSpPr>
      <xdr:spPr>
        <a:xfrm>
          <a:off x="9372111" y="1640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28121</xdr:rowOff>
    </xdr:from>
    <xdr:to>
      <xdr:col>45</xdr:col>
      <xdr:colOff>177800</xdr:colOff>
      <xdr:row>92</xdr:row>
      <xdr:rowOff>151541</xdr:rowOff>
    </xdr:to>
    <xdr:cxnSp macro="">
      <xdr:nvCxnSpPr>
        <xdr:cNvPr id="476" name="直線コネクタ 475"/>
        <xdr:cNvCxnSpPr/>
      </xdr:nvCxnSpPr>
      <xdr:spPr>
        <a:xfrm flipV="1">
          <a:off x="7861300" y="15630071"/>
          <a:ext cx="889000" cy="29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149799</xdr:rowOff>
    </xdr:from>
    <xdr:to>
      <xdr:col>46</xdr:col>
      <xdr:colOff>38100</xdr:colOff>
      <xdr:row>95</xdr:row>
      <xdr:rowOff>79949</xdr:rowOff>
    </xdr:to>
    <xdr:sp macro="" textlink="">
      <xdr:nvSpPr>
        <xdr:cNvPr id="477" name="フローチャート: 判断 476"/>
        <xdr:cNvSpPr/>
      </xdr:nvSpPr>
      <xdr:spPr>
        <a:xfrm>
          <a:off x="8699500" y="162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71076</xdr:rowOff>
    </xdr:from>
    <xdr:ext cx="534377" cy="259045"/>
    <xdr:sp macro="" textlink="">
      <xdr:nvSpPr>
        <xdr:cNvPr id="478" name="テキスト ボックス 477"/>
        <xdr:cNvSpPr txBox="1"/>
      </xdr:nvSpPr>
      <xdr:spPr>
        <a:xfrm>
          <a:off x="8483111" y="1635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151541</xdr:rowOff>
    </xdr:from>
    <xdr:to>
      <xdr:col>41</xdr:col>
      <xdr:colOff>50800</xdr:colOff>
      <xdr:row>93</xdr:row>
      <xdr:rowOff>134122</xdr:rowOff>
    </xdr:to>
    <xdr:cxnSp macro="">
      <xdr:nvCxnSpPr>
        <xdr:cNvPr id="479" name="直線コネクタ 478"/>
        <xdr:cNvCxnSpPr/>
      </xdr:nvCxnSpPr>
      <xdr:spPr>
        <a:xfrm flipV="1">
          <a:off x="6972300" y="15924941"/>
          <a:ext cx="889000" cy="15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123121</xdr:rowOff>
    </xdr:from>
    <xdr:to>
      <xdr:col>41</xdr:col>
      <xdr:colOff>101600</xdr:colOff>
      <xdr:row>95</xdr:row>
      <xdr:rowOff>53271</xdr:rowOff>
    </xdr:to>
    <xdr:sp macro="" textlink="">
      <xdr:nvSpPr>
        <xdr:cNvPr id="480" name="フローチャート: 判断 479"/>
        <xdr:cNvSpPr/>
      </xdr:nvSpPr>
      <xdr:spPr>
        <a:xfrm>
          <a:off x="7810500" y="1623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44398</xdr:rowOff>
    </xdr:from>
    <xdr:ext cx="534377" cy="259045"/>
    <xdr:sp macro="" textlink="">
      <xdr:nvSpPr>
        <xdr:cNvPr id="481" name="テキスト ボックス 480"/>
        <xdr:cNvSpPr txBox="1"/>
      </xdr:nvSpPr>
      <xdr:spPr>
        <a:xfrm>
          <a:off x="7594111" y="163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170304</xdr:rowOff>
    </xdr:from>
    <xdr:to>
      <xdr:col>36</xdr:col>
      <xdr:colOff>165100</xdr:colOff>
      <xdr:row>95</xdr:row>
      <xdr:rowOff>100454</xdr:rowOff>
    </xdr:to>
    <xdr:sp macro="" textlink="">
      <xdr:nvSpPr>
        <xdr:cNvPr id="482" name="フローチャート: 判断 481"/>
        <xdr:cNvSpPr/>
      </xdr:nvSpPr>
      <xdr:spPr>
        <a:xfrm>
          <a:off x="6921500" y="1628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91581</xdr:rowOff>
    </xdr:from>
    <xdr:ext cx="534377" cy="259045"/>
    <xdr:sp macro="" textlink="">
      <xdr:nvSpPr>
        <xdr:cNvPr id="483" name="テキスト ボックス 482"/>
        <xdr:cNvSpPr txBox="1"/>
      </xdr:nvSpPr>
      <xdr:spPr>
        <a:xfrm>
          <a:off x="6705111" y="1637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118983</xdr:rowOff>
    </xdr:from>
    <xdr:to>
      <xdr:col>55</xdr:col>
      <xdr:colOff>50800</xdr:colOff>
      <xdr:row>93</xdr:row>
      <xdr:rowOff>49133</xdr:rowOff>
    </xdr:to>
    <xdr:sp macro="" textlink="">
      <xdr:nvSpPr>
        <xdr:cNvPr id="489" name="楕円 488"/>
        <xdr:cNvSpPr/>
      </xdr:nvSpPr>
      <xdr:spPr>
        <a:xfrm>
          <a:off x="10426700" y="1589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141860</xdr:rowOff>
    </xdr:from>
    <xdr:ext cx="534377" cy="259045"/>
    <xdr:sp macro="" textlink="">
      <xdr:nvSpPr>
        <xdr:cNvPr id="490" name="土木費該当値テキスト"/>
        <xdr:cNvSpPr txBox="1"/>
      </xdr:nvSpPr>
      <xdr:spPr>
        <a:xfrm>
          <a:off x="10528300" y="1574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84717</xdr:rowOff>
    </xdr:from>
    <xdr:to>
      <xdr:col>50</xdr:col>
      <xdr:colOff>165100</xdr:colOff>
      <xdr:row>93</xdr:row>
      <xdr:rowOff>14867</xdr:rowOff>
    </xdr:to>
    <xdr:sp macro="" textlink="">
      <xdr:nvSpPr>
        <xdr:cNvPr id="491" name="楕円 490"/>
        <xdr:cNvSpPr/>
      </xdr:nvSpPr>
      <xdr:spPr>
        <a:xfrm>
          <a:off x="9588500" y="1585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31394</xdr:rowOff>
    </xdr:from>
    <xdr:ext cx="534377" cy="259045"/>
    <xdr:sp macro="" textlink="">
      <xdr:nvSpPr>
        <xdr:cNvPr id="492" name="テキスト ボックス 491"/>
        <xdr:cNvSpPr txBox="1"/>
      </xdr:nvSpPr>
      <xdr:spPr>
        <a:xfrm>
          <a:off x="9372111" y="1563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148771</xdr:rowOff>
    </xdr:from>
    <xdr:to>
      <xdr:col>46</xdr:col>
      <xdr:colOff>38100</xdr:colOff>
      <xdr:row>91</xdr:row>
      <xdr:rowOff>78921</xdr:rowOff>
    </xdr:to>
    <xdr:sp macro="" textlink="">
      <xdr:nvSpPr>
        <xdr:cNvPr id="493" name="楕円 492"/>
        <xdr:cNvSpPr/>
      </xdr:nvSpPr>
      <xdr:spPr>
        <a:xfrm>
          <a:off x="8699500" y="155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95448</xdr:rowOff>
    </xdr:from>
    <xdr:ext cx="534377" cy="259045"/>
    <xdr:sp macro="" textlink="">
      <xdr:nvSpPr>
        <xdr:cNvPr id="494" name="テキスト ボックス 493"/>
        <xdr:cNvSpPr txBox="1"/>
      </xdr:nvSpPr>
      <xdr:spPr>
        <a:xfrm>
          <a:off x="8483111" y="1535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100741</xdr:rowOff>
    </xdr:from>
    <xdr:to>
      <xdr:col>41</xdr:col>
      <xdr:colOff>101600</xdr:colOff>
      <xdr:row>93</xdr:row>
      <xdr:rowOff>30891</xdr:rowOff>
    </xdr:to>
    <xdr:sp macro="" textlink="">
      <xdr:nvSpPr>
        <xdr:cNvPr id="495" name="楕円 494"/>
        <xdr:cNvSpPr/>
      </xdr:nvSpPr>
      <xdr:spPr>
        <a:xfrm>
          <a:off x="7810500" y="1587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47418</xdr:rowOff>
    </xdr:from>
    <xdr:ext cx="534377" cy="259045"/>
    <xdr:sp macro="" textlink="">
      <xdr:nvSpPr>
        <xdr:cNvPr id="496" name="テキスト ボックス 495"/>
        <xdr:cNvSpPr txBox="1"/>
      </xdr:nvSpPr>
      <xdr:spPr>
        <a:xfrm>
          <a:off x="7594111" y="1564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83322</xdr:rowOff>
    </xdr:from>
    <xdr:to>
      <xdr:col>36</xdr:col>
      <xdr:colOff>165100</xdr:colOff>
      <xdr:row>94</xdr:row>
      <xdr:rowOff>13472</xdr:rowOff>
    </xdr:to>
    <xdr:sp macro="" textlink="">
      <xdr:nvSpPr>
        <xdr:cNvPr id="497" name="楕円 496"/>
        <xdr:cNvSpPr/>
      </xdr:nvSpPr>
      <xdr:spPr>
        <a:xfrm>
          <a:off x="6921500" y="1602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29999</xdr:rowOff>
    </xdr:from>
    <xdr:ext cx="534377" cy="259045"/>
    <xdr:sp macro="" textlink="">
      <xdr:nvSpPr>
        <xdr:cNvPr id="498" name="テキスト ボックス 497"/>
        <xdr:cNvSpPr txBox="1"/>
      </xdr:nvSpPr>
      <xdr:spPr>
        <a:xfrm>
          <a:off x="6705111" y="1580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10" name="直線コネクタ 50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11" name="テキスト ボックス 51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4" name="直線コネクタ 51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5" name="テキスト ボックス 514"/>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103181</xdr:rowOff>
    </xdr:from>
    <xdr:to>
      <xdr:col>85</xdr:col>
      <xdr:colOff>126364</xdr:colOff>
      <xdr:row>38</xdr:row>
      <xdr:rowOff>116725</xdr:rowOff>
    </xdr:to>
    <xdr:cxnSp macro="">
      <xdr:nvCxnSpPr>
        <xdr:cNvPr id="519" name="直線コネクタ 518"/>
        <xdr:cNvCxnSpPr/>
      </xdr:nvCxnSpPr>
      <xdr:spPr>
        <a:xfrm flipV="1">
          <a:off x="16317595" y="5589581"/>
          <a:ext cx="1269" cy="1042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120552</xdr:rowOff>
    </xdr:from>
    <xdr:ext cx="469744" cy="259045"/>
    <xdr:sp macro="" textlink="">
      <xdr:nvSpPr>
        <xdr:cNvPr id="520" name="消防費最小値テキスト"/>
        <xdr:cNvSpPr txBox="1"/>
      </xdr:nvSpPr>
      <xdr:spPr>
        <a:xfrm>
          <a:off x="16370300" y="663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116725</xdr:rowOff>
    </xdr:from>
    <xdr:to>
      <xdr:col>86</xdr:col>
      <xdr:colOff>25400</xdr:colOff>
      <xdr:row>38</xdr:row>
      <xdr:rowOff>116725</xdr:rowOff>
    </xdr:to>
    <xdr:cxnSp macro="">
      <xdr:nvCxnSpPr>
        <xdr:cNvPr id="521" name="直線コネクタ 520"/>
        <xdr:cNvCxnSpPr/>
      </xdr:nvCxnSpPr>
      <xdr:spPr>
        <a:xfrm>
          <a:off x="16230600" y="663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49858</xdr:rowOff>
    </xdr:from>
    <xdr:ext cx="534377" cy="259045"/>
    <xdr:sp macro="" textlink="">
      <xdr:nvSpPr>
        <xdr:cNvPr id="522" name="消防費最大値テキスト"/>
        <xdr:cNvSpPr txBox="1"/>
      </xdr:nvSpPr>
      <xdr:spPr>
        <a:xfrm>
          <a:off x="16370300" y="536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103181</xdr:rowOff>
    </xdr:from>
    <xdr:to>
      <xdr:col>86</xdr:col>
      <xdr:colOff>25400</xdr:colOff>
      <xdr:row>32</xdr:row>
      <xdr:rowOff>103181</xdr:rowOff>
    </xdr:to>
    <xdr:cxnSp macro="">
      <xdr:nvCxnSpPr>
        <xdr:cNvPr id="523" name="直線コネクタ 522"/>
        <xdr:cNvCxnSpPr/>
      </xdr:nvCxnSpPr>
      <xdr:spPr>
        <a:xfrm>
          <a:off x="16230600" y="558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76092</xdr:rowOff>
    </xdr:from>
    <xdr:to>
      <xdr:col>85</xdr:col>
      <xdr:colOff>127000</xdr:colOff>
      <xdr:row>35</xdr:row>
      <xdr:rowOff>131013</xdr:rowOff>
    </xdr:to>
    <xdr:cxnSp macro="">
      <xdr:nvCxnSpPr>
        <xdr:cNvPr id="524" name="直線コネクタ 523"/>
        <xdr:cNvCxnSpPr/>
      </xdr:nvCxnSpPr>
      <xdr:spPr>
        <a:xfrm flipV="1">
          <a:off x="15481300" y="6076842"/>
          <a:ext cx="838200" cy="5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94759</xdr:rowOff>
    </xdr:from>
    <xdr:ext cx="534377" cy="259045"/>
    <xdr:sp macro="" textlink="">
      <xdr:nvSpPr>
        <xdr:cNvPr id="525" name="消防費平均値テキスト"/>
        <xdr:cNvSpPr txBox="1"/>
      </xdr:nvSpPr>
      <xdr:spPr>
        <a:xfrm>
          <a:off x="16370300" y="6095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116332</xdr:rowOff>
    </xdr:from>
    <xdr:to>
      <xdr:col>85</xdr:col>
      <xdr:colOff>177800</xdr:colOff>
      <xdr:row>36</xdr:row>
      <xdr:rowOff>46482</xdr:rowOff>
    </xdr:to>
    <xdr:sp macro="" textlink="">
      <xdr:nvSpPr>
        <xdr:cNvPr id="526" name="フローチャート: 判断 525"/>
        <xdr:cNvSpPr/>
      </xdr:nvSpPr>
      <xdr:spPr>
        <a:xfrm>
          <a:off x="16268700" y="611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65919</xdr:rowOff>
    </xdr:from>
    <xdr:to>
      <xdr:col>81</xdr:col>
      <xdr:colOff>50800</xdr:colOff>
      <xdr:row>35</xdr:row>
      <xdr:rowOff>131013</xdr:rowOff>
    </xdr:to>
    <xdr:cxnSp macro="">
      <xdr:nvCxnSpPr>
        <xdr:cNvPr id="527" name="直線コネクタ 526"/>
        <xdr:cNvCxnSpPr/>
      </xdr:nvCxnSpPr>
      <xdr:spPr>
        <a:xfrm>
          <a:off x="14592300" y="5380869"/>
          <a:ext cx="889000" cy="75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134620</xdr:rowOff>
    </xdr:from>
    <xdr:to>
      <xdr:col>81</xdr:col>
      <xdr:colOff>101600</xdr:colOff>
      <xdr:row>36</xdr:row>
      <xdr:rowOff>64770</xdr:rowOff>
    </xdr:to>
    <xdr:sp macro="" textlink="">
      <xdr:nvSpPr>
        <xdr:cNvPr id="528" name="フローチャート: 判断 527"/>
        <xdr:cNvSpPr/>
      </xdr:nvSpPr>
      <xdr:spPr>
        <a:xfrm>
          <a:off x="15430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55897</xdr:rowOff>
    </xdr:from>
    <xdr:ext cx="534377" cy="259045"/>
    <xdr:sp macro="" textlink="">
      <xdr:nvSpPr>
        <xdr:cNvPr id="529" name="テキスト ボックス 528"/>
        <xdr:cNvSpPr txBox="1"/>
      </xdr:nvSpPr>
      <xdr:spPr>
        <a:xfrm>
          <a:off x="15214111" y="622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65919</xdr:rowOff>
    </xdr:from>
    <xdr:to>
      <xdr:col>76</xdr:col>
      <xdr:colOff>114300</xdr:colOff>
      <xdr:row>33</xdr:row>
      <xdr:rowOff>106610</xdr:rowOff>
    </xdr:to>
    <xdr:cxnSp macro="">
      <xdr:nvCxnSpPr>
        <xdr:cNvPr id="530" name="直線コネクタ 529"/>
        <xdr:cNvCxnSpPr/>
      </xdr:nvCxnSpPr>
      <xdr:spPr>
        <a:xfrm flipV="1">
          <a:off x="13703300" y="5380869"/>
          <a:ext cx="889000" cy="38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131706</xdr:rowOff>
    </xdr:from>
    <xdr:to>
      <xdr:col>76</xdr:col>
      <xdr:colOff>165100</xdr:colOff>
      <xdr:row>36</xdr:row>
      <xdr:rowOff>61856</xdr:rowOff>
    </xdr:to>
    <xdr:sp macro="" textlink="">
      <xdr:nvSpPr>
        <xdr:cNvPr id="531" name="フローチャート: 判断 530"/>
        <xdr:cNvSpPr/>
      </xdr:nvSpPr>
      <xdr:spPr>
        <a:xfrm>
          <a:off x="14541500" y="613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52983</xdr:rowOff>
    </xdr:from>
    <xdr:ext cx="534377" cy="259045"/>
    <xdr:sp macro="" textlink="">
      <xdr:nvSpPr>
        <xdr:cNvPr id="532" name="テキスト ボックス 531"/>
        <xdr:cNvSpPr txBox="1"/>
      </xdr:nvSpPr>
      <xdr:spPr>
        <a:xfrm>
          <a:off x="14325111" y="622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106610</xdr:rowOff>
    </xdr:from>
    <xdr:to>
      <xdr:col>71</xdr:col>
      <xdr:colOff>177800</xdr:colOff>
      <xdr:row>34</xdr:row>
      <xdr:rowOff>68319</xdr:rowOff>
    </xdr:to>
    <xdr:cxnSp macro="">
      <xdr:nvCxnSpPr>
        <xdr:cNvPr id="533" name="直線コネクタ 532"/>
        <xdr:cNvCxnSpPr/>
      </xdr:nvCxnSpPr>
      <xdr:spPr>
        <a:xfrm flipV="1">
          <a:off x="12814300" y="5764460"/>
          <a:ext cx="889000" cy="13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8033</xdr:rowOff>
    </xdr:from>
    <xdr:to>
      <xdr:col>72</xdr:col>
      <xdr:colOff>38100</xdr:colOff>
      <xdr:row>36</xdr:row>
      <xdr:rowOff>109633</xdr:rowOff>
    </xdr:to>
    <xdr:sp macro="" textlink="">
      <xdr:nvSpPr>
        <xdr:cNvPr id="534" name="フローチャート: 判断 533"/>
        <xdr:cNvSpPr/>
      </xdr:nvSpPr>
      <xdr:spPr>
        <a:xfrm>
          <a:off x="13652500" y="618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100760</xdr:rowOff>
    </xdr:from>
    <xdr:ext cx="534377" cy="259045"/>
    <xdr:sp macro="" textlink="">
      <xdr:nvSpPr>
        <xdr:cNvPr id="535" name="テキスト ボックス 534"/>
        <xdr:cNvSpPr txBox="1"/>
      </xdr:nvSpPr>
      <xdr:spPr>
        <a:xfrm>
          <a:off x="13436111" y="627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168853</xdr:rowOff>
    </xdr:from>
    <xdr:to>
      <xdr:col>67</xdr:col>
      <xdr:colOff>101600</xdr:colOff>
      <xdr:row>36</xdr:row>
      <xdr:rowOff>99003</xdr:rowOff>
    </xdr:to>
    <xdr:sp macro="" textlink="">
      <xdr:nvSpPr>
        <xdr:cNvPr id="536" name="フローチャート: 判断 535"/>
        <xdr:cNvSpPr/>
      </xdr:nvSpPr>
      <xdr:spPr>
        <a:xfrm>
          <a:off x="12763500" y="616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90130</xdr:rowOff>
    </xdr:from>
    <xdr:ext cx="534377" cy="259045"/>
    <xdr:sp macro="" textlink="">
      <xdr:nvSpPr>
        <xdr:cNvPr id="537" name="テキスト ボックス 536"/>
        <xdr:cNvSpPr txBox="1"/>
      </xdr:nvSpPr>
      <xdr:spPr>
        <a:xfrm>
          <a:off x="12547111" y="626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25292</xdr:rowOff>
    </xdr:from>
    <xdr:to>
      <xdr:col>85</xdr:col>
      <xdr:colOff>177800</xdr:colOff>
      <xdr:row>35</xdr:row>
      <xdr:rowOff>126892</xdr:rowOff>
    </xdr:to>
    <xdr:sp macro="" textlink="">
      <xdr:nvSpPr>
        <xdr:cNvPr id="543" name="楕円 542"/>
        <xdr:cNvSpPr/>
      </xdr:nvSpPr>
      <xdr:spPr>
        <a:xfrm>
          <a:off x="16268700" y="602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48169</xdr:rowOff>
    </xdr:from>
    <xdr:ext cx="534377" cy="259045"/>
    <xdr:sp macro="" textlink="">
      <xdr:nvSpPr>
        <xdr:cNvPr id="544" name="消防費該当値テキスト"/>
        <xdr:cNvSpPr txBox="1"/>
      </xdr:nvSpPr>
      <xdr:spPr>
        <a:xfrm>
          <a:off x="16370300" y="587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80213</xdr:rowOff>
    </xdr:from>
    <xdr:to>
      <xdr:col>81</xdr:col>
      <xdr:colOff>101600</xdr:colOff>
      <xdr:row>36</xdr:row>
      <xdr:rowOff>10363</xdr:rowOff>
    </xdr:to>
    <xdr:sp macro="" textlink="">
      <xdr:nvSpPr>
        <xdr:cNvPr id="545" name="楕円 544"/>
        <xdr:cNvSpPr/>
      </xdr:nvSpPr>
      <xdr:spPr>
        <a:xfrm>
          <a:off x="15430500" y="608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26890</xdr:rowOff>
    </xdr:from>
    <xdr:ext cx="534377" cy="259045"/>
    <xdr:sp macro="" textlink="">
      <xdr:nvSpPr>
        <xdr:cNvPr id="546" name="テキスト ボックス 545"/>
        <xdr:cNvSpPr txBox="1"/>
      </xdr:nvSpPr>
      <xdr:spPr>
        <a:xfrm>
          <a:off x="15214111" y="585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15119</xdr:rowOff>
    </xdr:from>
    <xdr:to>
      <xdr:col>76</xdr:col>
      <xdr:colOff>165100</xdr:colOff>
      <xdr:row>31</xdr:row>
      <xdr:rowOff>116719</xdr:rowOff>
    </xdr:to>
    <xdr:sp macro="" textlink="">
      <xdr:nvSpPr>
        <xdr:cNvPr id="547" name="楕円 546"/>
        <xdr:cNvSpPr/>
      </xdr:nvSpPr>
      <xdr:spPr>
        <a:xfrm>
          <a:off x="14541500" y="533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133246</xdr:rowOff>
    </xdr:from>
    <xdr:ext cx="534377" cy="259045"/>
    <xdr:sp macro="" textlink="">
      <xdr:nvSpPr>
        <xdr:cNvPr id="548" name="テキスト ボックス 547"/>
        <xdr:cNvSpPr txBox="1"/>
      </xdr:nvSpPr>
      <xdr:spPr>
        <a:xfrm>
          <a:off x="14325111" y="510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55810</xdr:rowOff>
    </xdr:from>
    <xdr:to>
      <xdr:col>72</xdr:col>
      <xdr:colOff>38100</xdr:colOff>
      <xdr:row>33</xdr:row>
      <xdr:rowOff>157410</xdr:rowOff>
    </xdr:to>
    <xdr:sp macro="" textlink="">
      <xdr:nvSpPr>
        <xdr:cNvPr id="549" name="楕円 548"/>
        <xdr:cNvSpPr/>
      </xdr:nvSpPr>
      <xdr:spPr>
        <a:xfrm>
          <a:off x="13652500" y="57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2487</xdr:rowOff>
    </xdr:from>
    <xdr:ext cx="534377" cy="259045"/>
    <xdr:sp macro="" textlink="">
      <xdr:nvSpPr>
        <xdr:cNvPr id="550" name="テキスト ボックス 549"/>
        <xdr:cNvSpPr txBox="1"/>
      </xdr:nvSpPr>
      <xdr:spPr>
        <a:xfrm>
          <a:off x="13436111" y="548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17519</xdr:rowOff>
    </xdr:from>
    <xdr:to>
      <xdr:col>67</xdr:col>
      <xdr:colOff>101600</xdr:colOff>
      <xdr:row>34</xdr:row>
      <xdr:rowOff>119119</xdr:rowOff>
    </xdr:to>
    <xdr:sp macro="" textlink="">
      <xdr:nvSpPr>
        <xdr:cNvPr id="551" name="楕円 550"/>
        <xdr:cNvSpPr/>
      </xdr:nvSpPr>
      <xdr:spPr>
        <a:xfrm>
          <a:off x="12763500" y="584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135646</xdr:rowOff>
    </xdr:from>
    <xdr:ext cx="534377" cy="259045"/>
    <xdr:sp macro="" textlink="">
      <xdr:nvSpPr>
        <xdr:cNvPr id="552" name="テキスト ボックス 551"/>
        <xdr:cNvSpPr txBox="1"/>
      </xdr:nvSpPr>
      <xdr:spPr>
        <a:xfrm>
          <a:off x="12547111" y="562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3" name="テキスト ボックス 57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5" name="テキスト ボックス 57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101034</xdr:rowOff>
    </xdr:from>
    <xdr:to>
      <xdr:col>85</xdr:col>
      <xdr:colOff>126364</xdr:colOff>
      <xdr:row>59</xdr:row>
      <xdr:rowOff>87122</xdr:rowOff>
    </xdr:to>
    <xdr:cxnSp macro="">
      <xdr:nvCxnSpPr>
        <xdr:cNvPr id="579" name="直線コネクタ 578"/>
        <xdr:cNvCxnSpPr/>
      </xdr:nvCxnSpPr>
      <xdr:spPr>
        <a:xfrm flipV="1">
          <a:off x="16317595" y="8673534"/>
          <a:ext cx="1269" cy="152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90949</xdr:rowOff>
    </xdr:from>
    <xdr:ext cx="534377" cy="259045"/>
    <xdr:sp macro="" textlink="">
      <xdr:nvSpPr>
        <xdr:cNvPr id="580" name="教育費最小値テキスト"/>
        <xdr:cNvSpPr txBox="1"/>
      </xdr:nvSpPr>
      <xdr:spPr>
        <a:xfrm>
          <a:off x="16370300" y="1020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87122</xdr:rowOff>
    </xdr:from>
    <xdr:to>
      <xdr:col>86</xdr:col>
      <xdr:colOff>25400</xdr:colOff>
      <xdr:row>59</xdr:row>
      <xdr:rowOff>87122</xdr:rowOff>
    </xdr:to>
    <xdr:cxnSp macro="">
      <xdr:nvCxnSpPr>
        <xdr:cNvPr id="581" name="直線コネクタ 580"/>
        <xdr:cNvCxnSpPr/>
      </xdr:nvCxnSpPr>
      <xdr:spPr>
        <a:xfrm>
          <a:off x="16230600" y="10202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47711</xdr:rowOff>
    </xdr:from>
    <xdr:ext cx="534377" cy="259045"/>
    <xdr:sp macro="" textlink="">
      <xdr:nvSpPr>
        <xdr:cNvPr id="582" name="教育費最大値テキスト"/>
        <xdr:cNvSpPr txBox="1"/>
      </xdr:nvSpPr>
      <xdr:spPr>
        <a:xfrm>
          <a:off x="16370300" y="844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101034</xdr:rowOff>
    </xdr:from>
    <xdr:to>
      <xdr:col>86</xdr:col>
      <xdr:colOff>25400</xdr:colOff>
      <xdr:row>50</xdr:row>
      <xdr:rowOff>101034</xdr:rowOff>
    </xdr:to>
    <xdr:cxnSp macro="">
      <xdr:nvCxnSpPr>
        <xdr:cNvPr id="583" name="直線コネクタ 582"/>
        <xdr:cNvCxnSpPr/>
      </xdr:nvCxnSpPr>
      <xdr:spPr>
        <a:xfrm>
          <a:off x="16230600" y="867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10019</xdr:rowOff>
    </xdr:from>
    <xdr:to>
      <xdr:col>85</xdr:col>
      <xdr:colOff>127000</xdr:colOff>
      <xdr:row>55</xdr:row>
      <xdr:rowOff>169320</xdr:rowOff>
    </xdr:to>
    <xdr:cxnSp macro="">
      <xdr:nvCxnSpPr>
        <xdr:cNvPr id="584" name="直線コネクタ 583"/>
        <xdr:cNvCxnSpPr/>
      </xdr:nvCxnSpPr>
      <xdr:spPr>
        <a:xfrm flipV="1">
          <a:off x="15481300" y="9439769"/>
          <a:ext cx="838200" cy="15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114223</xdr:rowOff>
    </xdr:from>
    <xdr:ext cx="534377" cy="259045"/>
    <xdr:sp macro="" textlink="">
      <xdr:nvSpPr>
        <xdr:cNvPr id="585" name="教育費平均値テキスト"/>
        <xdr:cNvSpPr txBox="1"/>
      </xdr:nvSpPr>
      <xdr:spPr>
        <a:xfrm>
          <a:off x="16370300" y="9543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135796</xdr:rowOff>
    </xdr:from>
    <xdr:to>
      <xdr:col>85</xdr:col>
      <xdr:colOff>177800</xdr:colOff>
      <xdr:row>56</xdr:row>
      <xdr:rowOff>65946</xdr:rowOff>
    </xdr:to>
    <xdr:sp macro="" textlink="">
      <xdr:nvSpPr>
        <xdr:cNvPr id="586" name="フローチャート: 判断 585"/>
        <xdr:cNvSpPr/>
      </xdr:nvSpPr>
      <xdr:spPr>
        <a:xfrm>
          <a:off x="16268700" y="956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169320</xdr:rowOff>
    </xdr:from>
    <xdr:to>
      <xdr:col>81</xdr:col>
      <xdr:colOff>50800</xdr:colOff>
      <xdr:row>57</xdr:row>
      <xdr:rowOff>140941</xdr:rowOff>
    </xdr:to>
    <xdr:cxnSp macro="">
      <xdr:nvCxnSpPr>
        <xdr:cNvPr id="587" name="直線コネクタ 586"/>
        <xdr:cNvCxnSpPr/>
      </xdr:nvCxnSpPr>
      <xdr:spPr>
        <a:xfrm flipV="1">
          <a:off x="14592300" y="9599070"/>
          <a:ext cx="889000" cy="31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72179</xdr:rowOff>
    </xdr:from>
    <xdr:to>
      <xdr:col>81</xdr:col>
      <xdr:colOff>101600</xdr:colOff>
      <xdr:row>57</xdr:row>
      <xdr:rowOff>2329</xdr:rowOff>
    </xdr:to>
    <xdr:sp macro="" textlink="">
      <xdr:nvSpPr>
        <xdr:cNvPr id="588" name="フローチャート: 判断 587"/>
        <xdr:cNvSpPr/>
      </xdr:nvSpPr>
      <xdr:spPr>
        <a:xfrm>
          <a:off x="15430500" y="9673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164906</xdr:rowOff>
    </xdr:from>
    <xdr:ext cx="534377" cy="259045"/>
    <xdr:sp macro="" textlink="">
      <xdr:nvSpPr>
        <xdr:cNvPr id="589" name="テキスト ボックス 588"/>
        <xdr:cNvSpPr txBox="1"/>
      </xdr:nvSpPr>
      <xdr:spPr>
        <a:xfrm>
          <a:off x="15214111" y="97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4336</xdr:rowOff>
    </xdr:from>
    <xdr:to>
      <xdr:col>76</xdr:col>
      <xdr:colOff>114300</xdr:colOff>
      <xdr:row>57</xdr:row>
      <xdr:rowOff>140941</xdr:rowOff>
    </xdr:to>
    <xdr:cxnSp macro="">
      <xdr:nvCxnSpPr>
        <xdr:cNvPr id="590" name="直線コネクタ 589"/>
        <xdr:cNvCxnSpPr/>
      </xdr:nvCxnSpPr>
      <xdr:spPr>
        <a:xfrm>
          <a:off x="13703300" y="9776986"/>
          <a:ext cx="889000" cy="13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52585</xdr:rowOff>
    </xdr:from>
    <xdr:to>
      <xdr:col>76</xdr:col>
      <xdr:colOff>165100</xdr:colOff>
      <xdr:row>57</xdr:row>
      <xdr:rowOff>154185</xdr:rowOff>
    </xdr:to>
    <xdr:sp macro="" textlink="">
      <xdr:nvSpPr>
        <xdr:cNvPr id="591" name="フローチャート: 判断 590"/>
        <xdr:cNvSpPr/>
      </xdr:nvSpPr>
      <xdr:spPr>
        <a:xfrm>
          <a:off x="14541500" y="98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170712</xdr:rowOff>
    </xdr:from>
    <xdr:ext cx="534377" cy="259045"/>
    <xdr:sp macro="" textlink="">
      <xdr:nvSpPr>
        <xdr:cNvPr id="592" name="テキスト ボックス 591"/>
        <xdr:cNvSpPr txBox="1"/>
      </xdr:nvSpPr>
      <xdr:spPr>
        <a:xfrm>
          <a:off x="14325111" y="960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34381</xdr:rowOff>
    </xdr:from>
    <xdr:to>
      <xdr:col>71</xdr:col>
      <xdr:colOff>177800</xdr:colOff>
      <xdr:row>57</xdr:row>
      <xdr:rowOff>4336</xdr:rowOff>
    </xdr:to>
    <xdr:cxnSp macro="">
      <xdr:nvCxnSpPr>
        <xdr:cNvPr id="593" name="直線コネクタ 592"/>
        <xdr:cNvCxnSpPr/>
      </xdr:nvCxnSpPr>
      <xdr:spPr>
        <a:xfrm>
          <a:off x="12814300" y="9464131"/>
          <a:ext cx="889000" cy="31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48242</xdr:rowOff>
    </xdr:from>
    <xdr:to>
      <xdr:col>72</xdr:col>
      <xdr:colOff>38100</xdr:colOff>
      <xdr:row>57</xdr:row>
      <xdr:rowOff>149842</xdr:rowOff>
    </xdr:to>
    <xdr:sp macro="" textlink="">
      <xdr:nvSpPr>
        <xdr:cNvPr id="594" name="フローチャート: 判断 593"/>
        <xdr:cNvSpPr/>
      </xdr:nvSpPr>
      <xdr:spPr>
        <a:xfrm>
          <a:off x="13652500" y="982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140969</xdr:rowOff>
    </xdr:from>
    <xdr:ext cx="534377" cy="259045"/>
    <xdr:sp macro="" textlink="">
      <xdr:nvSpPr>
        <xdr:cNvPr id="595" name="テキスト ボックス 594"/>
        <xdr:cNvSpPr txBox="1"/>
      </xdr:nvSpPr>
      <xdr:spPr>
        <a:xfrm>
          <a:off x="13436111" y="991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165644</xdr:rowOff>
    </xdr:from>
    <xdr:to>
      <xdr:col>67</xdr:col>
      <xdr:colOff>101600</xdr:colOff>
      <xdr:row>57</xdr:row>
      <xdr:rowOff>95794</xdr:rowOff>
    </xdr:to>
    <xdr:sp macro="" textlink="">
      <xdr:nvSpPr>
        <xdr:cNvPr id="596" name="フローチャート: 判断 595"/>
        <xdr:cNvSpPr/>
      </xdr:nvSpPr>
      <xdr:spPr>
        <a:xfrm>
          <a:off x="12763500" y="976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86921</xdr:rowOff>
    </xdr:from>
    <xdr:ext cx="534377" cy="259045"/>
    <xdr:sp macro="" textlink="">
      <xdr:nvSpPr>
        <xdr:cNvPr id="597" name="テキスト ボックス 596"/>
        <xdr:cNvSpPr txBox="1"/>
      </xdr:nvSpPr>
      <xdr:spPr>
        <a:xfrm>
          <a:off x="12547111" y="985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130669</xdr:rowOff>
    </xdr:from>
    <xdr:to>
      <xdr:col>85</xdr:col>
      <xdr:colOff>177800</xdr:colOff>
      <xdr:row>55</xdr:row>
      <xdr:rowOff>60819</xdr:rowOff>
    </xdr:to>
    <xdr:sp macro="" textlink="">
      <xdr:nvSpPr>
        <xdr:cNvPr id="603" name="楕円 602"/>
        <xdr:cNvSpPr/>
      </xdr:nvSpPr>
      <xdr:spPr>
        <a:xfrm>
          <a:off x="16268700" y="938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153546</xdr:rowOff>
    </xdr:from>
    <xdr:ext cx="534377" cy="259045"/>
    <xdr:sp macro="" textlink="">
      <xdr:nvSpPr>
        <xdr:cNvPr id="604" name="教育費該当値テキスト"/>
        <xdr:cNvSpPr txBox="1"/>
      </xdr:nvSpPr>
      <xdr:spPr>
        <a:xfrm>
          <a:off x="16370300" y="924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118520</xdr:rowOff>
    </xdr:from>
    <xdr:to>
      <xdr:col>81</xdr:col>
      <xdr:colOff>101600</xdr:colOff>
      <xdr:row>56</xdr:row>
      <xdr:rowOff>48670</xdr:rowOff>
    </xdr:to>
    <xdr:sp macro="" textlink="">
      <xdr:nvSpPr>
        <xdr:cNvPr id="605" name="楕円 604"/>
        <xdr:cNvSpPr/>
      </xdr:nvSpPr>
      <xdr:spPr>
        <a:xfrm>
          <a:off x="15430500" y="954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65197</xdr:rowOff>
    </xdr:from>
    <xdr:ext cx="534377" cy="259045"/>
    <xdr:sp macro="" textlink="">
      <xdr:nvSpPr>
        <xdr:cNvPr id="606" name="テキスト ボックス 605"/>
        <xdr:cNvSpPr txBox="1"/>
      </xdr:nvSpPr>
      <xdr:spPr>
        <a:xfrm>
          <a:off x="15214111" y="932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90141</xdr:rowOff>
    </xdr:from>
    <xdr:to>
      <xdr:col>76</xdr:col>
      <xdr:colOff>165100</xdr:colOff>
      <xdr:row>58</xdr:row>
      <xdr:rowOff>20291</xdr:rowOff>
    </xdr:to>
    <xdr:sp macro="" textlink="">
      <xdr:nvSpPr>
        <xdr:cNvPr id="607" name="楕円 606"/>
        <xdr:cNvSpPr/>
      </xdr:nvSpPr>
      <xdr:spPr>
        <a:xfrm>
          <a:off x="14541500" y="986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11418</xdr:rowOff>
    </xdr:from>
    <xdr:ext cx="534377" cy="259045"/>
    <xdr:sp macro="" textlink="">
      <xdr:nvSpPr>
        <xdr:cNvPr id="608" name="テキスト ボックス 607"/>
        <xdr:cNvSpPr txBox="1"/>
      </xdr:nvSpPr>
      <xdr:spPr>
        <a:xfrm>
          <a:off x="14325111" y="995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124986</xdr:rowOff>
    </xdr:from>
    <xdr:to>
      <xdr:col>72</xdr:col>
      <xdr:colOff>38100</xdr:colOff>
      <xdr:row>57</xdr:row>
      <xdr:rowOff>55136</xdr:rowOff>
    </xdr:to>
    <xdr:sp macro="" textlink="">
      <xdr:nvSpPr>
        <xdr:cNvPr id="609" name="楕円 608"/>
        <xdr:cNvSpPr/>
      </xdr:nvSpPr>
      <xdr:spPr>
        <a:xfrm>
          <a:off x="13652500" y="97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71663</xdr:rowOff>
    </xdr:from>
    <xdr:ext cx="534377" cy="259045"/>
    <xdr:sp macro="" textlink="">
      <xdr:nvSpPr>
        <xdr:cNvPr id="610" name="テキスト ボックス 609"/>
        <xdr:cNvSpPr txBox="1"/>
      </xdr:nvSpPr>
      <xdr:spPr>
        <a:xfrm>
          <a:off x="13436111" y="950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155031</xdr:rowOff>
    </xdr:from>
    <xdr:to>
      <xdr:col>67</xdr:col>
      <xdr:colOff>101600</xdr:colOff>
      <xdr:row>55</xdr:row>
      <xdr:rowOff>85181</xdr:rowOff>
    </xdr:to>
    <xdr:sp macro="" textlink="">
      <xdr:nvSpPr>
        <xdr:cNvPr id="611" name="楕円 610"/>
        <xdr:cNvSpPr/>
      </xdr:nvSpPr>
      <xdr:spPr>
        <a:xfrm>
          <a:off x="12763500" y="941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101708</xdr:rowOff>
    </xdr:from>
    <xdr:ext cx="534377" cy="259045"/>
    <xdr:sp macro="" textlink="">
      <xdr:nvSpPr>
        <xdr:cNvPr id="612" name="テキスト ボックス 611"/>
        <xdr:cNvSpPr txBox="1"/>
      </xdr:nvSpPr>
      <xdr:spPr>
        <a:xfrm>
          <a:off x="12547111" y="918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6" name="テキスト ボックス 62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0" name="テキスト ボックス 62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2" name="テキスト ボックス 63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145453</xdr:rowOff>
    </xdr:from>
    <xdr:to>
      <xdr:col>85</xdr:col>
      <xdr:colOff>126364</xdr:colOff>
      <xdr:row>79</xdr:row>
      <xdr:rowOff>44450</xdr:rowOff>
    </xdr:to>
    <xdr:cxnSp macro="">
      <xdr:nvCxnSpPr>
        <xdr:cNvPr id="636" name="直線コネクタ 635"/>
        <xdr:cNvCxnSpPr/>
      </xdr:nvCxnSpPr>
      <xdr:spPr>
        <a:xfrm flipV="1">
          <a:off x="16317595" y="11975503"/>
          <a:ext cx="1269" cy="16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92130</xdr:rowOff>
    </xdr:from>
    <xdr:ext cx="534377" cy="259045"/>
    <xdr:sp macro="" textlink="">
      <xdr:nvSpPr>
        <xdr:cNvPr id="639" name="災害復旧費最大値テキスト"/>
        <xdr:cNvSpPr txBox="1"/>
      </xdr:nvSpPr>
      <xdr:spPr>
        <a:xfrm>
          <a:off x="16370300" y="117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145453</xdr:rowOff>
    </xdr:from>
    <xdr:to>
      <xdr:col>86</xdr:col>
      <xdr:colOff>25400</xdr:colOff>
      <xdr:row>69</xdr:row>
      <xdr:rowOff>145453</xdr:rowOff>
    </xdr:to>
    <xdr:cxnSp macro="">
      <xdr:nvCxnSpPr>
        <xdr:cNvPr id="640" name="直線コネクタ 639"/>
        <xdr:cNvCxnSpPr/>
      </xdr:nvCxnSpPr>
      <xdr:spPr>
        <a:xfrm>
          <a:off x="16230600" y="1197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129451</xdr:rowOff>
    </xdr:from>
    <xdr:to>
      <xdr:col>85</xdr:col>
      <xdr:colOff>127000</xdr:colOff>
      <xdr:row>78</xdr:row>
      <xdr:rowOff>7417</xdr:rowOff>
    </xdr:to>
    <xdr:cxnSp macro="">
      <xdr:nvCxnSpPr>
        <xdr:cNvPr id="641" name="直線コネクタ 640"/>
        <xdr:cNvCxnSpPr/>
      </xdr:nvCxnSpPr>
      <xdr:spPr>
        <a:xfrm>
          <a:off x="15481300" y="13331101"/>
          <a:ext cx="838200" cy="4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150232</xdr:rowOff>
    </xdr:from>
    <xdr:ext cx="469744" cy="259045"/>
    <xdr:sp macro="" textlink="">
      <xdr:nvSpPr>
        <xdr:cNvPr id="642" name="災害復旧費平均値テキスト"/>
        <xdr:cNvSpPr txBox="1"/>
      </xdr:nvSpPr>
      <xdr:spPr>
        <a:xfrm>
          <a:off x="16370300" y="13351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355</xdr:rowOff>
    </xdr:from>
    <xdr:to>
      <xdr:col>85</xdr:col>
      <xdr:colOff>177800</xdr:colOff>
      <xdr:row>78</xdr:row>
      <xdr:rowOff>101955</xdr:rowOff>
    </xdr:to>
    <xdr:sp macro="" textlink="">
      <xdr:nvSpPr>
        <xdr:cNvPr id="643" name="フローチャート: 判断 642"/>
        <xdr:cNvSpPr/>
      </xdr:nvSpPr>
      <xdr:spPr>
        <a:xfrm>
          <a:off x="16268700" y="1337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129451</xdr:rowOff>
    </xdr:from>
    <xdr:to>
      <xdr:col>81</xdr:col>
      <xdr:colOff>50800</xdr:colOff>
      <xdr:row>78</xdr:row>
      <xdr:rowOff>83807</xdr:rowOff>
    </xdr:to>
    <xdr:cxnSp macro="">
      <xdr:nvCxnSpPr>
        <xdr:cNvPr id="644" name="直線コネクタ 643"/>
        <xdr:cNvCxnSpPr/>
      </xdr:nvCxnSpPr>
      <xdr:spPr>
        <a:xfrm flipV="1">
          <a:off x="14592300" y="13331101"/>
          <a:ext cx="889000" cy="12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19749</xdr:rowOff>
    </xdr:from>
    <xdr:to>
      <xdr:col>81</xdr:col>
      <xdr:colOff>101600</xdr:colOff>
      <xdr:row>78</xdr:row>
      <xdr:rowOff>121349</xdr:rowOff>
    </xdr:to>
    <xdr:sp macro="" textlink="">
      <xdr:nvSpPr>
        <xdr:cNvPr id="645" name="フローチャート: 判断 644"/>
        <xdr:cNvSpPr/>
      </xdr:nvSpPr>
      <xdr:spPr>
        <a:xfrm>
          <a:off x="15430500" y="1339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112476</xdr:rowOff>
    </xdr:from>
    <xdr:ext cx="469744" cy="259045"/>
    <xdr:sp macro="" textlink="">
      <xdr:nvSpPr>
        <xdr:cNvPr id="646" name="テキスト ボックス 645"/>
        <xdr:cNvSpPr txBox="1"/>
      </xdr:nvSpPr>
      <xdr:spPr>
        <a:xfrm>
          <a:off x="15246428" y="1348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74816</xdr:rowOff>
    </xdr:from>
    <xdr:to>
      <xdr:col>76</xdr:col>
      <xdr:colOff>114300</xdr:colOff>
      <xdr:row>78</xdr:row>
      <xdr:rowOff>83807</xdr:rowOff>
    </xdr:to>
    <xdr:cxnSp macro="">
      <xdr:nvCxnSpPr>
        <xdr:cNvPr id="647" name="直線コネクタ 646"/>
        <xdr:cNvCxnSpPr/>
      </xdr:nvCxnSpPr>
      <xdr:spPr>
        <a:xfrm>
          <a:off x="13703300" y="13447916"/>
          <a:ext cx="889000" cy="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80023</xdr:rowOff>
    </xdr:from>
    <xdr:to>
      <xdr:col>76</xdr:col>
      <xdr:colOff>165100</xdr:colOff>
      <xdr:row>79</xdr:row>
      <xdr:rowOff>10173</xdr:rowOff>
    </xdr:to>
    <xdr:sp macro="" textlink="">
      <xdr:nvSpPr>
        <xdr:cNvPr id="648" name="フローチャート: 判断 647"/>
        <xdr:cNvSpPr/>
      </xdr:nvSpPr>
      <xdr:spPr>
        <a:xfrm>
          <a:off x="14541500" y="134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1300</xdr:rowOff>
    </xdr:from>
    <xdr:ext cx="469744" cy="259045"/>
    <xdr:sp macro="" textlink="">
      <xdr:nvSpPr>
        <xdr:cNvPr id="649" name="テキスト ボックス 648"/>
        <xdr:cNvSpPr txBox="1"/>
      </xdr:nvSpPr>
      <xdr:spPr>
        <a:xfrm>
          <a:off x="14357428" y="1354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163285</xdr:rowOff>
    </xdr:from>
    <xdr:to>
      <xdr:col>71</xdr:col>
      <xdr:colOff>177800</xdr:colOff>
      <xdr:row>78</xdr:row>
      <xdr:rowOff>74816</xdr:rowOff>
    </xdr:to>
    <xdr:cxnSp macro="">
      <xdr:nvCxnSpPr>
        <xdr:cNvPr id="650" name="直線コネクタ 649"/>
        <xdr:cNvCxnSpPr/>
      </xdr:nvCxnSpPr>
      <xdr:spPr>
        <a:xfrm>
          <a:off x="12814300" y="13193485"/>
          <a:ext cx="889000" cy="25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95414</xdr:rowOff>
    </xdr:from>
    <xdr:to>
      <xdr:col>72</xdr:col>
      <xdr:colOff>38100</xdr:colOff>
      <xdr:row>79</xdr:row>
      <xdr:rowOff>25564</xdr:rowOff>
    </xdr:to>
    <xdr:sp macro="" textlink="">
      <xdr:nvSpPr>
        <xdr:cNvPr id="651" name="フローチャート: 判断 650"/>
        <xdr:cNvSpPr/>
      </xdr:nvSpPr>
      <xdr:spPr>
        <a:xfrm>
          <a:off x="13652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16691</xdr:rowOff>
    </xdr:from>
    <xdr:ext cx="469744" cy="259045"/>
    <xdr:sp macro="" textlink="">
      <xdr:nvSpPr>
        <xdr:cNvPr id="652" name="テキスト ボックス 651"/>
        <xdr:cNvSpPr txBox="1"/>
      </xdr:nvSpPr>
      <xdr:spPr>
        <a:xfrm>
          <a:off x="13468428" y="1356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64058</xdr:rowOff>
    </xdr:from>
    <xdr:to>
      <xdr:col>67</xdr:col>
      <xdr:colOff>101600</xdr:colOff>
      <xdr:row>78</xdr:row>
      <xdr:rowOff>165658</xdr:rowOff>
    </xdr:to>
    <xdr:sp macro="" textlink="">
      <xdr:nvSpPr>
        <xdr:cNvPr id="653" name="フローチャート: 判断 652"/>
        <xdr:cNvSpPr/>
      </xdr:nvSpPr>
      <xdr:spPr>
        <a:xfrm>
          <a:off x="12763500" y="134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156785</xdr:rowOff>
    </xdr:from>
    <xdr:ext cx="469744" cy="259045"/>
    <xdr:sp macro="" textlink="">
      <xdr:nvSpPr>
        <xdr:cNvPr id="654" name="テキスト ボックス 653"/>
        <xdr:cNvSpPr txBox="1"/>
      </xdr:nvSpPr>
      <xdr:spPr>
        <a:xfrm>
          <a:off x="12579428" y="1352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128067</xdr:rowOff>
    </xdr:from>
    <xdr:to>
      <xdr:col>85</xdr:col>
      <xdr:colOff>177800</xdr:colOff>
      <xdr:row>78</xdr:row>
      <xdr:rowOff>58217</xdr:rowOff>
    </xdr:to>
    <xdr:sp macro="" textlink="">
      <xdr:nvSpPr>
        <xdr:cNvPr id="660" name="楕円 659"/>
        <xdr:cNvSpPr/>
      </xdr:nvSpPr>
      <xdr:spPr>
        <a:xfrm>
          <a:off x="16268700" y="1332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150944</xdr:rowOff>
    </xdr:from>
    <xdr:ext cx="469744" cy="259045"/>
    <xdr:sp macro="" textlink="">
      <xdr:nvSpPr>
        <xdr:cNvPr id="661" name="災害復旧費該当値テキスト"/>
        <xdr:cNvSpPr txBox="1"/>
      </xdr:nvSpPr>
      <xdr:spPr>
        <a:xfrm>
          <a:off x="16370300" y="1318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78651</xdr:rowOff>
    </xdr:from>
    <xdr:to>
      <xdr:col>81</xdr:col>
      <xdr:colOff>101600</xdr:colOff>
      <xdr:row>78</xdr:row>
      <xdr:rowOff>8801</xdr:rowOff>
    </xdr:to>
    <xdr:sp macro="" textlink="">
      <xdr:nvSpPr>
        <xdr:cNvPr id="662" name="楕円 661"/>
        <xdr:cNvSpPr/>
      </xdr:nvSpPr>
      <xdr:spPr>
        <a:xfrm>
          <a:off x="15430500" y="1328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25328</xdr:rowOff>
    </xdr:from>
    <xdr:ext cx="469744" cy="259045"/>
    <xdr:sp macro="" textlink="">
      <xdr:nvSpPr>
        <xdr:cNvPr id="663" name="テキスト ボックス 662"/>
        <xdr:cNvSpPr txBox="1"/>
      </xdr:nvSpPr>
      <xdr:spPr>
        <a:xfrm>
          <a:off x="15246428" y="1305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33007</xdr:rowOff>
    </xdr:from>
    <xdr:to>
      <xdr:col>76</xdr:col>
      <xdr:colOff>165100</xdr:colOff>
      <xdr:row>78</xdr:row>
      <xdr:rowOff>134607</xdr:rowOff>
    </xdr:to>
    <xdr:sp macro="" textlink="">
      <xdr:nvSpPr>
        <xdr:cNvPr id="664" name="楕円 663"/>
        <xdr:cNvSpPr/>
      </xdr:nvSpPr>
      <xdr:spPr>
        <a:xfrm>
          <a:off x="14541500" y="1340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151134</xdr:rowOff>
    </xdr:from>
    <xdr:ext cx="469744" cy="259045"/>
    <xdr:sp macro="" textlink="">
      <xdr:nvSpPr>
        <xdr:cNvPr id="665" name="テキスト ボックス 664"/>
        <xdr:cNvSpPr txBox="1"/>
      </xdr:nvSpPr>
      <xdr:spPr>
        <a:xfrm>
          <a:off x="14357428" y="1318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24016</xdr:rowOff>
    </xdr:from>
    <xdr:to>
      <xdr:col>72</xdr:col>
      <xdr:colOff>38100</xdr:colOff>
      <xdr:row>78</xdr:row>
      <xdr:rowOff>125616</xdr:rowOff>
    </xdr:to>
    <xdr:sp macro="" textlink="">
      <xdr:nvSpPr>
        <xdr:cNvPr id="666" name="楕円 665"/>
        <xdr:cNvSpPr/>
      </xdr:nvSpPr>
      <xdr:spPr>
        <a:xfrm>
          <a:off x="13652500" y="133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142143</xdr:rowOff>
    </xdr:from>
    <xdr:ext cx="469744" cy="259045"/>
    <xdr:sp macro="" textlink="">
      <xdr:nvSpPr>
        <xdr:cNvPr id="667" name="テキスト ボックス 666"/>
        <xdr:cNvSpPr txBox="1"/>
      </xdr:nvSpPr>
      <xdr:spPr>
        <a:xfrm>
          <a:off x="13468428" y="131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112485</xdr:rowOff>
    </xdr:from>
    <xdr:to>
      <xdr:col>67</xdr:col>
      <xdr:colOff>101600</xdr:colOff>
      <xdr:row>77</xdr:row>
      <xdr:rowOff>42635</xdr:rowOff>
    </xdr:to>
    <xdr:sp macro="" textlink="">
      <xdr:nvSpPr>
        <xdr:cNvPr id="668" name="楕円 667"/>
        <xdr:cNvSpPr/>
      </xdr:nvSpPr>
      <xdr:spPr>
        <a:xfrm>
          <a:off x="12763500" y="131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59161</xdr:rowOff>
    </xdr:from>
    <xdr:ext cx="534377" cy="259045"/>
    <xdr:sp macro="" textlink="">
      <xdr:nvSpPr>
        <xdr:cNvPr id="669" name="テキスト ボックス 668"/>
        <xdr:cNvSpPr txBox="1"/>
      </xdr:nvSpPr>
      <xdr:spPr>
        <a:xfrm>
          <a:off x="12547111" y="1291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0" name="テキスト ボックス 67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2" name="テキスト ボックス 681"/>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8" name="テキスト ボックス 68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0" name="テキスト ボックス 68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71577</xdr:rowOff>
    </xdr:from>
    <xdr:to>
      <xdr:col>85</xdr:col>
      <xdr:colOff>126364</xdr:colOff>
      <xdr:row>99</xdr:row>
      <xdr:rowOff>33096</xdr:rowOff>
    </xdr:to>
    <xdr:cxnSp macro="">
      <xdr:nvCxnSpPr>
        <xdr:cNvPr id="694" name="直線コネクタ 693"/>
        <xdr:cNvCxnSpPr/>
      </xdr:nvCxnSpPr>
      <xdr:spPr>
        <a:xfrm flipV="1">
          <a:off x="16317595" y="15673527"/>
          <a:ext cx="1269" cy="1333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36923</xdr:rowOff>
    </xdr:from>
    <xdr:ext cx="534377" cy="259045"/>
    <xdr:sp macro="" textlink="">
      <xdr:nvSpPr>
        <xdr:cNvPr id="695" name="公債費最小値テキスト"/>
        <xdr:cNvSpPr txBox="1"/>
      </xdr:nvSpPr>
      <xdr:spPr>
        <a:xfrm>
          <a:off x="16370300" y="1701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33096</xdr:rowOff>
    </xdr:from>
    <xdr:to>
      <xdr:col>86</xdr:col>
      <xdr:colOff>25400</xdr:colOff>
      <xdr:row>99</xdr:row>
      <xdr:rowOff>33096</xdr:rowOff>
    </xdr:to>
    <xdr:cxnSp macro="">
      <xdr:nvCxnSpPr>
        <xdr:cNvPr id="696" name="直線コネクタ 695"/>
        <xdr:cNvCxnSpPr/>
      </xdr:nvCxnSpPr>
      <xdr:spPr>
        <a:xfrm>
          <a:off x="16230600" y="1700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18254</xdr:rowOff>
    </xdr:from>
    <xdr:ext cx="534377" cy="259045"/>
    <xdr:sp macro="" textlink="">
      <xdr:nvSpPr>
        <xdr:cNvPr id="697" name="公債費最大値テキスト"/>
        <xdr:cNvSpPr txBox="1"/>
      </xdr:nvSpPr>
      <xdr:spPr>
        <a:xfrm>
          <a:off x="16370300" y="1544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71577</xdr:rowOff>
    </xdr:from>
    <xdr:to>
      <xdr:col>86</xdr:col>
      <xdr:colOff>25400</xdr:colOff>
      <xdr:row>91</xdr:row>
      <xdr:rowOff>71577</xdr:rowOff>
    </xdr:to>
    <xdr:cxnSp macro="">
      <xdr:nvCxnSpPr>
        <xdr:cNvPr id="698" name="直線コネクタ 697"/>
        <xdr:cNvCxnSpPr/>
      </xdr:nvCxnSpPr>
      <xdr:spPr>
        <a:xfrm>
          <a:off x="16230600" y="15673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150177</xdr:rowOff>
    </xdr:from>
    <xdr:to>
      <xdr:col>85</xdr:col>
      <xdr:colOff>127000</xdr:colOff>
      <xdr:row>96</xdr:row>
      <xdr:rowOff>25933</xdr:rowOff>
    </xdr:to>
    <xdr:cxnSp macro="">
      <xdr:nvCxnSpPr>
        <xdr:cNvPr id="699" name="直線コネクタ 698"/>
        <xdr:cNvCxnSpPr/>
      </xdr:nvCxnSpPr>
      <xdr:spPr>
        <a:xfrm flipV="1">
          <a:off x="15481300" y="16437927"/>
          <a:ext cx="838200" cy="4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8386</xdr:rowOff>
    </xdr:from>
    <xdr:ext cx="534377" cy="259045"/>
    <xdr:sp macro="" textlink="">
      <xdr:nvSpPr>
        <xdr:cNvPr id="700" name="公債費平均値テキスト"/>
        <xdr:cNvSpPr txBox="1"/>
      </xdr:nvSpPr>
      <xdr:spPr>
        <a:xfrm>
          <a:off x="16370300" y="1646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29959</xdr:rowOff>
    </xdr:from>
    <xdr:to>
      <xdr:col>85</xdr:col>
      <xdr:colOff>177800</xdr:colOff>
      <xdr:row>96</xdr:row>
      <xdr:rowOff>131559</xdr:rowOff>
    </xdr:to>
    <xdr:sp macro="" textlink="">
      <xdr:nvSpPr>
        <xdr:cNvPr id="701" name="フローチャート: 判断 700"/>
        <xdr:cNvSpPr/>
      </xdr:nvSpPr>
      <xdr:spPr>
        <a:xfrm>
          <a:off x="16268700" y="1648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25933</xdr:rowOff>
    </xdr:from>
    <xdr:to>
      <xdr:col>81</xdr:col>
      <xdr:colOff>50800</xdr:colOff>
      <xdr:row>96</xdr:row>
      <xdr:rowOff>53556</xdr:rowOff>
    </xdr:to>
    <xdr:cxnSp macro="">
      <xdr:nvCxnSpPr>
        <xdr:cNvPr id="702" name="直線コネクタ 701"/>
        <xdr:cNvCxnSpPr/>
      </xdr:nvCxnSpPr>
      <xdr:spPr>
        <a:xfrm flipV="1">
          <a:off x="14592300" y="16485133"/>
          <a:ext cx="889000" cy="2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16472</xdr:rowOff>
    </xdr:from>
    <xdr:to>
      <xdr:col>81</xdr:col>
      <xdr:colOff>101600</xdr:colOff>
      <xdr:row>96</xdr:row>
      <xdr:rowOff>118072</xdr:rowOff>
    </xdr:to>
    <xdr:sp macro="" textlink="">
      <xdr:nvSpPr>
        <xdr:cNvPr id="703" name="フローチャート: 判断 702"/>
        <xdr:cNvSpPr/>
      </xdr:nvSpPr>
      <xdr:spPr>
        <a:xfrm>
          <a:off x="15430500" y="1647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109199</xdr:rowOff>
    </xdr:from>
    <xdr:ext cx="534377" cy="259045"/>
    <xdr:sp macro="" textlink="">
      <xdr:nvSpPr>
        <xdr:cNvPr id="704" name="テキスト ボックス 703"/>
        <xdr:cNvSpPr txBox="1"/>
      </xdr:nvSpPr>
      <xdr:spPr>
        <a:xfrm>
          <a:off x="15214111" y="1656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163398</xdr:rowOff>
    </xdr:from>
    <xdr:to>
      <xdr:col>76</xdr:col>
      <xdr:colOff>114300</xdr:colOff>
      <xdr:row>96</xdr:row>
      <xdr:rowOff>53556</xdr:rowOff>
    </xdr:to>
    <xdr:cxnSp macro="">
      <xdr:nvCxnSpPr>
        <xdr:cNvPr id="705" name="直線コネクタ 704"/>
        <xdr:cNvCxnSpPr/>
      </xdr:nvCxnSpPr>
      <xdr:spPr>
        <a:xfrm>
          <a:off x="13703300" y="16451148"/>
          <a:ext cx="889000" cy="6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171138</xdr:rowOff>
    </xdr:from>
    <xdr:to>
      <xdr:col>76</xdr:col>
      <xdr:colOff>165100</xdr:colOff>
      <xdr:row>96</xdr:row>
      <xdr:rowOff>101288</xdr:rowOff>
    </xdr:to>
    <xdr:sp macro="" textlink="">
      <xdr:nvSpPr>
        <xdr:cNvPr id="706" name="フローチャート: 判断 705"/>
        <xdr:cNvSpPr/>
      </xdr:nvSpPr>
      <xdr:spPr>
        <a:xfrm>
          <a:off x="14541500" y="1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117815</xdr:rowOff>
    </xdr:from>
    <xdr:ext cx="534377" cy="259045"/>
    <xdr:sp macro="" textlink="">
      <xdr:nvSpPr>
        <xdr:cNvPr id="707" name="テキスト ボックス 706"/>
        <xdr:cNvSpPr txBox="1"/>
      </xdr:nvSpPr>
      <xdr:spPr>
        <a:xfrm>
          <a:off x="14325111" y="1623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157150</xdr:rowOff>
    </xdr:from>
    <xdr:to>
      <xdr:col>71</xdr:col>
      <xdr:colOff>177800</xdr:colOff>
      <xdr:row>95</xdr:row>
      <xdr:rowOff>163398</xdr:rowOff>
    </xdr:to>
    <xdr:cxnSp macro="">
      <xdr:nvCxnSpPr>
        <xdr:cNvPr id="708" name="直線コネクタ 707"/>
        <xdr:cNvCxnSpPr/>
      </xdr:nvCxnSpPr>
      <xdr:spPr>
        <a:xfrm>
          <a:off x="12814300" y="16444900"/>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20796</xdr:rowOff>
    </xdr:from>
    <xdr:to>
      <xdr:col>72</xdr:col>
      <xdr:colOff>38100</xdr:colOff>
      <xdr:row>96</xdr:row>
      <xdr:rowOff>122396</xdr:rowOff>
    </xdr:to>
    <xdr:sp macro="" textlink="">
      <xdr:nvSpPr>
        <xdr:cNvPr id="709" name="フローチャート: 判断 708"/>
        <xdr:cNvSpPr/>
      </xdr:nvSpPr>
      <xdr:spPr>
        <a:xfrm>
          <a:off x="13652500" y="1647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113523</xdr:rowOff>
    </xdr:from>
    <xdr:ext cx="534377" cy="259045"/>
    <xdr:sp macro="" textlink="">
      <xdr:nvSpPr>
        <xdr:cNvPr id="710" name="テキスト ボックス 709"/>
        <xdr:cNvSpPr txBox="1"/>
      </xdr:nvSpPr>
      <xdr:spPr>
        <a:xfrm>
          <a:off x="13436111" y="1657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23825</xdr:rowOff>
    </xdr:from>
    <xdr:to>
      <xdr:col>67</xdr:col>
      <xdr:colOff>101600</xdr:colOff>
      <xdr:row>96</xdr:row>
      <xdr:rowOff>125425</xdr:rowOff>
    </xdr:to>
    <xdr:sp macro="" textlink="">
      <xdr:nvSpPr>
        <xdr:cNvPr id="711" name="フローチャート: 判断 710"/>
        <xdr:cNvSpPr/>
      </xdr:nvSpPr>
      <xdr:spPr>
        <a:xfrm>
          <a:off x="12763500" y="164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116552</xdr:rowOff>
    </xdr:from>
    <xdr:ext cx="534377" cy="259045"/>
    <xdr:sp macro="" textlink="">
      <xdr:nvSpPr>
        <xdr:cNvPr id="712" name="テキスト ボックス 711"/>
        <xdr:cNvSpPr txBox="1"/>
      </xdr:nvSpPr>
      <xdr:spPr>
        <a:xfrm>
          <a:off x="12547111" y="1657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99377</xdr:rowOff>
    </xdr:from>
    <xdr:to>
      <xdr:col>85</xdr:col>
      <xdr:colOff>177800</xdr:colOff>
      <xdr:row>96</xdr:row>
      <xdr:rowOff>29527</xdr:rowOff>
    </xdr:to>
    <xdr:sp macro="" textlink="">
      <xdr:nvSpPr>
        <xdr:cNvPr id="718" name="楕円 717"/>
        <xdr:cNvSpPr/>
      </xdr:nvSpPr>
      <xdr:spPr>
        <a:xfrm>
          <a:off x="16268700" y="1638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122254</xdr:rowOff>
    </xdr:from>
    <xdr:ext cx="534377" cy="259045"/>
    <xdr:sp macro="" textlink="">
      <xdr:nvSpPr>
        <xdr:cNvPr id="719" name="公債費該当値テキスト"/>
        <xdr:cNvSpPr txBox="1"/>
      </xdr:nvSpPr>
      <xdr:spPr>
        <a:xfrm>
          <a:off x="16370300" y="1623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146583</xdr:rowOff>
    </xdr:from>
    <xdr:to>
      <xdr:col>81</xdr:col>
      <xdr:colOff>101600</xdr:colOff>
      <xdr:row>96</xdr:row>
      <xdr:rowOff>76733</xdr:rowOff>
    </xdr:to>
    <xdr:sp macro="" textlink="">
      <xdr:nvSpPr>
        <xdr:cNvPr id="720" name="楕円 719"/>
        <xdr:cNvSpPr/>
      </xdr:nvSpPr>
      <xdr:spPr>
        <a:xfrm>
          <a:off x="15430500" y="1643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93260</xdr:rowOff>
    </xdr:from>
    <xdr:ext cx="534377" cy="259045"/>
    <xdr:sp macro="" textlink="">
      <xdr:nvSpPr>
        <xdr:cNvPr id="721" name="テキスト ボックス 720"/>
        <xdr:cNvSpPr txBox="1"/>
      </xdr:nvSpPr>
      <xdr:spPr>
        <a:xfrm>
          <a:off x="15214111" y="1620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2756</xdr:rowOff>
    </xdr:from>
    <xdr:to>
      <xdr:col>76</xdr:col>
      <xdr:colOff>165100</xdr:colOff>
      <xdr:row>96</xdr:row>
      <xdr:rowOff>104356</xdr:rowOff>
    </xdr:to>
    <xdr:sp macro="" textlink="">
      <xdr:nvSpPr>
        <xdr:cNvPr id="722" name="楕円 721"/>
        <xdr:cNvSpPr/>
      </xdr:nvSpPr>
      <xdr:spPr>
        <a:xfrm>
          <a:off x="14541500" y="1646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95483</xdr:rowOff>
    </xdr:from>
    <xdr:ext cx="534377" cy="259045"/>
    <xdr:sp macro="" textlink="">
      <xdr:nvSpPr>
        <xdr:cNvPr id="723" name="テキスト ボックス 722"/>
        <xdr:cNvSpPr txBox="1"/>
      </xdr:nvSpPr>
      <xdr:spPr>
        <a:xfrm>
          <a:off x="14325111" y="1655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112598</xdr:rowOff>
    </xdr:from>
    <xdr:to>
      <xdr:col>72</xdr:col>
      <xdr:colOff>38100</xdr:colOff>
      <xdr:row>96</xdr:row>
      <xdr:rowOff>42748</xdr:rowOff>
    </xdr:to>
    <xdr:sp macro="" textlink="">
      <xdr:nvSpPr>
        <xdr:cNvPr id="724" name="楕円 723"/>
        <xdr:cNvSpPr/>
      </xdr:nvSpPr>
      <xdr:spPr>
        <a:xfrm>
          <a:off x="13652500" y="1640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59275</xdr:rowOff>
    </xdr:from>
    <xdr:ext cx="534377" cy="259045"/>
    <xdr:sp macro="" textlink="">
      <xdr:nvSpPr>
        <xdr:cNvPr id="725" name="テキスト ボックス 724"/>
        <xdr:cNvSpPr txBox="1"/>
      </xdr:nvSpPr>
      <xdr:spPr>
        <a:xfrm>
          <a:off x="13436111" y="1617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106350</xdr:rowOff>
    </xdr:from>
    <xdr:to>
      <xdr:col>67</xdr:col>
      <xdr:colOff>101600</xdr:colOff>
      <xdr:row>96</xdr:row>
      <xdr:rowOff>36500</xdr:rowOff>
    </xdr:to>
    <xdr:sp macro="" textlink="">
      <xdr:nvSpPr>
        <xdr:cNvPr id="726" name="楕円 725"/>
        <xdr:cNvSpPr/>
      </xdr:nvSpPr>
      <xdr:spPr>
        <a:xfrm>
          <a:off x="12763500" y="1639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53027</xdr:rowOff>
    </xdr:from>
    <xdr:ext cx="534377" cy="259045"/>
    <xdr:sp macro="" textlink="">
      <xdr:nvSpPr>
        <xdr:cNvPr id="727" name="テキスト ボックス 726"/>
        <xdr:cNvSpPr txBox="1"/>
      </xdr:nvSpPr>
      <xdr:spPr>
        <a:xfrm>
          <a:off x="12547111" y="1616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8" name="直線コネクタ 73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9" name="テキスト ボックス 73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0" name="直線コネクタ 73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1" name="テキスト ボックス 74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2" name="直線コネクタ 74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3" name="テキスト ボックス 74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4" name="直線コネクタ 74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5" name="テキスト ボックス 74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6" name="直線コネクタ 74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7" name="テキスト ボックス 74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8" name="直線コネクタ 74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9" name="テキスト ボックス 74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10378</xdr:rowOff>
    </xdr:from>
    <xdr:to>
      <xdr:col>116</xdr:col>
      <xdr:colOff>62864</xdr:colOff>
      <xdr:row>39</xdr:row>
      <xdr:rowOff>98878</xdr:rowOff>
    </xdr:to>
    <xdr:cxnSp macro="">
      <xdr:nvCxnSpPr>
        <xdr:cNvPr id="753" name="直線コネクタ 752"/>
        <xdr:cNvCxnSpPr/>
      </xdr:nvCxnSpPr>
      <xdr:spPr>
        <a:xfrm flipV="1">
          <a:off x="22159595" y="5153878"/>
          <a:ext cx="1269" cy="163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5" name="直線コネクタ 75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128505</xdr:rowOff>
    </xdr:from>
    <xdr:ext cx="469744" cy="259045"/>
    <xdr:sp macro="" textlink="">
      <xdr:nvSpPr>
        <xdr:cNvPr id="756" name="諸支出金最大値テキスト"/>
        <xdr:cNvSpPr txBox="1"/>
      </xdr:nvSpPr>
      <xdr:spPr>
        <a:xfrm>
          <a:off x="22212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10378</xdr:rowOff>
    </xdr:from>
    <xdr:to>
      <xdr:col>116</xdr:col>
      <xdr:colOff>152400</xdr:colOff>
      <xdr:row>30</xdr:row>
      <xdr:rowOff>10378</xdr:rowOff>
    </xdr:to>
    <xdr:cxnSp macro="">
      <xdr:nvCxnSpPr>
        <xdr:cNvPr id="757" name="直線コネクタ 756"/>
        <xdr:cNvCxnSpPr/>
      </xdr:nvCxnSpPr>
      <xdr:spPr>
        <a:xfrm>
          <a:off x="22072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8" name="直線コネクタ 75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139536</xdr:rowOff>
    </xdr:from>
    <xdr:ext cx="378565" cy="259045"/>
    <xdr:sp macro="" textlink="">
      <xdr:nvSpPr>
        <xdr:cNvPr id="759" name="諸支出金平均値テキスト"/>
        <xdr:cNvSpPr txBox="1"/>
      </xdr:nvSpPr>
      <xdr:spPr>
        <a:xfrm>
          <a:off x="22212300" y="64831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116659</xdr:rowOff>
    </xdr:from>
    <xdr:to>
      <xdr:col>116</xdr:col>
      <xdr:colOff>114300</xdr:colOff>
      <xdr:row>39</xdr:row>
      <xdr:rowOff>46809</xdr:rowOff>
    </xdr:to>
    <xdr:sp macro="" textlink="">
      <xdr:nvSpPr>
        <xdr:cNvPr id="760" name="フローチャート: 判断 759"/>
        <xdr:cNvSpPr/>
      </xdr:nvSpPr>
      <xdr:spPr>
        <a:xfrm>
          <a:off x="221107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1" name="直線コネクタ 76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92819</xdr:rowOff>
    </xdr:from>
    <xdr:to>
      <xdr:col>112</xdr:col>
      <xdr:colOff>38100</xdr:colOff>
      <xdr:row>39</xdr:row>
      <xdr:rowOff>22969</xdr:rowOff>
    </xdr:to>
    <xdr:sp macro="" textlink="">
      <xdr:nvSpPr>
        <xdr:cNvPr id="762" name="フローチャート: 判断 761"/>
        <xdr:cNvSpPr/>
      </xdr:nvSpPr>
      <xdr:spPr>
        <a:xfrm>
          <a:off x="21272500" y="66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39496</xdr:rowOff>
    </xdr:from>
    <xdr:ext cx="378565" cy="259045"/>
    <xdr:sp macro="" textlink="">
      <xdr:nvSpPr>
        <xdr:cNvPr id="763" name="テキスト ボックス 762"/>
        <xdr:cNvSpPr txBox="1"/>
      </xdr:nvSpPr>
      <xdr:spPr>
        <a:xfrm>
          <a:off x="21134017" y="6383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4" name="直線コネクタ 76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17707</xdr:rowOff>
    </xdr:from>
    <xdr:to>
      <xdr:col>107</xdr:col>
      <xdr:colOff>101600</xdr:colOff>
      <xdr:row>39</xdr:row>
      <xdr:rowOff>119307</xdr:rowOff>
    </xdr:to>
    <xdr:sp macro="" textlink="">
      <xdr:nvSpPr>
        <xdr:cNvPr id="765" name="フローチャート: 判断 764"/>
        <xdr:cNvSpPr/>
      </xdr:nvSpPr>
      <xdr:spPr>
        <a:xfrm>
          <a:off x="20383500" y="670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135834</xdr:rowOff>
    </xdr:from>
    <xdr:ext cx="313932" cy="259045"/>
    <xdr:sp macro="" textlink="">
      <xdr:nvSpPr>
        <xdr:cNvPr id="766" name="テキスト ボックス 765"/>
        <xdr:cNvSpPr txBox="1"/>
      </xdr:nvSpPr>
      <xdr:spPr>
        <a:xfrm>
          <a:off x="20277333" y="6479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7" name="直線コネクタ 76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13788</xdr:rowOff>
    </xdr:from>
    <xdr:to>
      <xdr:col>102</xdr:col>
      <xdr:colOff>165100</xdr:colOff>
      <xdr:row>39</xdr:row>
      <xdr:rowOff>115388</xdr:rowOff>
    </xdr:to>
    <xdr:sp macro="" textlink="">
      <xdr:nvSpPr>
        <xdr:cNvPr id="768" name="フローチャート: 判断 767"/>
        <xdr:cNvSpPr/>
      </xdr:nvSpPr>
      <xdr:spPr>
        <a:xfrm>
          <a:off x="19494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131915</xdr:rowOff>
    </xdr:from>
    <xdr:ext cx="378565" cy="259045"/>
    <xdr:sp macro="" textlink="">
      <xdr:nvSpPr>
        <xdr:cNvPr id="769" name="テキスト ボックス 768"/>
        <xdr:cNvSpPr txBox="1"/>
      </xdr:nvSpPr>
      <xdr:spPr>
        <a:xfrm>
          <a:off x="19356017" y="6475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26198</xdr:rowOff>
    </xdr:from>
    <xdr:to>
      <xdr:col>98</xdr:col>
      <xdr:colOff>38100</xdr:colOff>
      <xdr:row>39</xdr:row>
      <xdr:rowOff>127798</xdr:rowOff>
    </xdr:to>
    <xdr:sp macro="" textlink="">
      <xdr:nvSpPr>
        <xdr:cNvPr id="770" name="フローチャート: 判断 769"/>
        <xdr:cNvSpPr/>
      </xdr:nvSpPr>
      <xdr:spPr>
        <a:xfrm>
          <a:off x="18605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144325</xdr:rowOff>
    </xdr:from>
    <xdr:ext cx="313932" cy="259045"/>
    <xdr:sp macro="" textlink="">
      <xdr:nvSpPr>
        <xdr:cNvPr id="771" name="テキスト ボックス 770"/>
        <xdr:cNvSpPr txBox="1"/>
      </xdr:nvSpPr>
      <xdr:spPr>
        <a:xfrm>
          <a:off x="18499333" y="6487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7" name="楕円 77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8"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9" name="楕円 77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0" name="テキスト ボックス 77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1" name="楕円 78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2" name="テキスト ボックス 78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3" name="楕円 78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4" name="テキスト ボックス 78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5" name="楕円 78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6" name="テキスト ボックス 78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目的別歳出の動向としては，議会費，土木費，災害復旧費を除き前年度から増額となっている。</a:t>
          </a:r>
        </a:p>
        <a:p>
          <a:r>
            <a:rPr kumimoji="1" lang="ja-JP" altLang="en-US" sz="1300">
              <a:latin typeface="ＭＳ Ｐゴシック" panose="020B0600070205080204" pitchFamily="50" charset="-128"/>
              <a:ea typeface="ＭＳ Ｐゴシック" panose="020B0600070205080204" pitchFamily="50" charset="-128"/>
            </a:rPr>
            <a:t>　増額となった要因として，総務費では，特別定額給付金給付事業により増となった。民生費では，保育所等に勤務する会計年度任用職員への期末手当支給</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開始に伴い増加となった。衛生費では，令和元年度東日本台風により発生した災害廃棄物処理経費や熱回収施設整備事業（焼却施設建設）に係る大崎地域広域行政事務組合への衛生費負担金等により増となった。商工費では，新型コロナウイルス感染症対策として実施した営業時間短縮に協力した店舗等への感染症拡大防止協力金支給事業や感染症対策商工業支援事業等により増となった。教育費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GIGA</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スクール構想実現に向けた情報教育管理経費や学校給食センター施設整備費等により増となった。公債費では，平成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年度に借り入れている大型建設事業の合併特例事業債の元金償還が開始したこと等で増となった。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財政調整基金残高は減少となった。本市は合併団体であることから普通交付税の合併算定替に係る特例額の減少に備え，人件費削減などの行革効果を積立ててきたが，普通交付税の特例額分の減少の影響により，前年度決算剰余積立を含む令和２年度中の積立総額が取崩し額を下回ったものである。実質収支比率は約</a:t>
          </a:r>
          <a:r>
            <a:rPr kumimoji="1" lang="en-US" altLang="ja-JP" sz="1100">
              <a:latin typeface="ＭＳ ゴシック" pitchFamily="49" charset="-128"/>
              <a:ea typeface="ＭＳ ゴシック" pitchFamily="49" charset="-128"/>
            </a:rPr>
            <a:t>6.3%</a:t>
          </a:r>
          <a:r>
            <a:rPr kumimoji="1" lang="ja-JP" altLang="en-US" sz="1100">
              <a:latin typeface="ＭＳ ゴシック" pitchFamily="49" charset="-128"/>
              <a:ea typeface="ＭＳ ゴシック" pitchFamily="49" charset="-128"/>
            </a:rPr>
            <a:t>となった。会計年度任用職員への人件費支出増や下水道事業会計繰出金等へ対応するための財源不足の影響から財政調整基金繰入額が増となった結果，実質単年度収支比率はマイナスとなった。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今後は歳入に見合った歳出規模への転換を図り，災害等の突発的な財政出動に備え，残高</a:t>
          </a:r>
          <a:r>
            <a:rPr kumimoji="1" lang="en-US" altLang="ja-JP" sz="1100">
              <a:latin typeface="ＭＳ ゴシック" pitchFamily="49" charset="-128"/>
              <a:ea typeface="ＭＳ ゴシック" pitchFamily="49" charset="-128"/>
            </a:rPr>
            <a:t>50</a:t>
          </a:r>
          <a:r>
            <a:rPr kumimoji="1" lang="ja-JP" altLang="en-US" sz="1100">
              <a:latin typeface="ＭＳ ゴシック" pitchFamily="49" charset="-128"/>
              <a:ea typeface="ＭＳ ゴシック" pitchFamily="49" charset="-128"/>
            </a:rPr>
            <a:t>億円を確保できるよう努めることとしている。</a:t>
          </a:r>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令和２年度においても，これまでと同様に赤字の発生はなく，黒字算定となっている。黒字額は宅地造成事業特別会計とその他会計を除く会計で増となったことで，前年度比</a:t>
          </a:r>
          <a:r>
            <a:rPr kumimoji="1" lang="en-US" altLang="ja-JP" sz="1400">
              <a:latin typeface="ＭＳ ゴシック" pitchFamily="49" charset="-128"/>
              <a:ea typeface="ＭＳ ゴシック" pitchFamily="49" charset="-128"/>
            </a:rPr>
            <a:t>4.85</a:t>
          </a:r>
          <a:r>
            <a:rPr kumimoji="1" lang="ja-JP" altLang="en-US" sz="1400">
              <a:latin typeface="ＭＳ ゴシック" pitchFamily="49" charset="-128"/>
              <a:ea typeface="ＭＳ ゴシック" pitchFamily="49" charset="-128"/>
            </a:rPr>
            <a:t>ポイントの増となっている。全体として健全な状態を保っている。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_9&#26376;&#36861;&#21152;&#20998;/&#12304;&#36001;&#25919;&#29366;&#27841;&#36039;&#26009;&#38598;&#12305;_042153_&#22823;&#23822;&#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5">
          <cell r="AN55" t="str">
            <v>類似団体内平均値</v>
          </cell>
        </row>
        <row r="72">
          <cell r="BP72" t="str">
            <v>H28</v>
          </cell>
          <cell r="BX72" t="str">
            <v>H29</v>
          </cell>
          <cell r="CF72" t="str">
            <v>H30</v>
          </cell>
          <cell r="CN72" t="str">
            <v>R01</v>
          </cell>
          <cell r="CV72" t="str">
            <v>R02</v>
          </cell>
        </row>
        <row r="73">
          <cell r="AN73" t="str">
            <v>当該団体値</v>
          </cell>
          <cell r="BP73">
            <v>41.9</v>
          </cell>
          <cell r="BX73">
            <v>36.200000000000003</v>
          </cell>
          <cell r="CF73">
            <v>28.8</v>
          </cell>
          <cell r="CN73">
            <v>32.5</v>
          </cell>
          <cell r="CV73">
            <v>51.6</v>
          </cell>
        </row>
        <row r="75">
          <cell r="BP75">
            <v>9.1</v>
          </cell>
          <cell r="BX75">
            <v>8.6999999999999993</v>
          </cell>
          <cell r="CF75">
            <v>7.8</v>
          </cell>
          <cell r="CN75">
            <v>7.4</v>
          </cell>
          <cell r="CV75">
            <v>6.9</v>
          </cell>
        </row>
        <row r="77">
          <cell r="AN77" t="str">
            <v>類似団体内平均値</v>
          </cell>
          <cell r="BP77">
            <v>53.1</v>
          </cell>
          <cell r="BX77">
            <v>51.2</v>
          </cell>
          <cell r="CF77">
            <v>47.2</v>
          </cell>
          <cell r="CN77">
            <v>49.5</v>
          </cell>
          <cell r="CV77">
            <v>46.9</v>
          </cell>
        </row>
        <row r="79">
          <cell r="BP79">
            <v>8.6</v>
          </cell>
          <cell r="BX79">
            <v>8.1999999999999993</v>
          </cell>
          <cell r="CF79">
            <v>7.8</v>
          </cell>
          <cell r="CN79">
            <v>7.6</v>
          </cell>
          <cell r="CV79">
            <v>7.2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86467969</v>
      </c>
      <c r="BO4" s="395"/>
      <c r="BP4" s="395"/>
      <c r="BQ4" s="395"/>
      <c r="BR4" s="395"/>
      <c r="BS4" s="395"/>
      <c r="BT4" s="395"/>
      <c r="BU4" s="396"/>
      <c r="BV4" s="394">
        <v>68735747</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6.3</v>
      </c>
      <c r="CU4" s="401"/>
      <c r="CV4" s="401"/>
      <c r="CW4" s="401"/>
      <c r="CX4" s="401"/>
      <c r="CY4" s="401"/>
      <c r="CZ4" s="401"/>
      <c r="DA4" s="402"/>
      <c r="DB4" s="400">
        <v>4.5</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83709012</v>
      </c>
      <c r="BO5" s="432"/>
      <c r="BP5" s="432"/>
      <c r="BQ5" s="432"/>
      <c r="BR5" s="432"/>
      <c r="BS5" s="432"/>
      <c r="BT5" s="432"/>
      <c r="BU5" s="433"/>
      <c r="BV5" s="431">
        <v>66289911</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94.4</v>
      </c>
      <c r="CU5" s="429"/>
      <c r="CV5" s="429"/>
      <c r="CW5" s="429"/>
      <c r="CX5" s="429"/>
      <c r="CY5" s="429"/>
      <c r="CZ5" s="429"/>
      <c r="DA5" s="430"/>
      <c r="DB5" s="428">
        <v>93.9</v>
      </c>
      <c r="DC5" s="429"/>
      <c r="DD5" s="429"/>
      <c r="DE5" s="429"/>
      <c r="DF5" s="429"/>
      <c r="DG5" s="429"/>
      <c r="DH5" s="429"/>
      <c r="DI5" s="430"/>
      <c r="DJ5" s="186"/>
      <c r="DK5" s="186"/>
      <c r="DL5" s="186"/>
      <c r="DM5" s="186"/>
      <c r="DN5" s="186"/>
      <c r="DO5" s="186"/>
    </row>
    <row r="6" spans="1:119" ht="18.75" customHeight="1" x14ac:dyDescent="0.15">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101</v>
      </c>
      <c r="AV6" s="464"/>
      <c r="AW6" s="464"/>
      <c r="AX6" s="464"/>
      <c r="AY6" s="465" t="s">
        <v>102</v>
      </c>
      <c r="AZ6" s="466"/>
      <c r="BA6" s="466"/>
      <c r="BB6" s="466"/>
      <c r="BC6" s="466"/>
      <c r="BD6" s="466"/>
      <c r="BE6" s="466"/>
      <c r="BF6" s="466"/>
      <c r="BG6" s="466"/>
      <c r="BH6" s="466"/>
      <c r="BI6" s="466"/>
      <c r="BJ6" s="466"/>
      <c r="BK6" s="466"/>
      <c r="BL6" s="466"/>
      <c r="BM6" s="467"/>
      <c r="BN6" s="431">
        <v>2758957</v>
      </c>
      <c r="BO6" s="432"/>
      <c r="BP6" s="432"/>
      <c r="BQ6" s="432"/>
      <c r="BR6" s="432"/>
      <c r="BS6" s="432"/>
      <c r="BT6" s="432"/>
      <c r="BU6" s="433"/>
      <c r="BV6" s="431">
        <v>2445836</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98.5</v>
      </c>
      <c r="CU6" s="469"/>
      <c r="CV6" s="469"/>
      <c r="CW6" s="469"/>
      <c r="CX6" s="469"/>
      <c r="CY6" s="469"/>
      <c r="CZ6" s="469"/>
      <c r="DA6" s="470"/>
      <c r="DB6" s="468">
        <v>98.1</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464631</v>
      </c>
      <c r="BO7" s="432"/>
      <c r="BP7" s="432"/>
      <c r="BQ7" s="432"/>
      <c r="BR7" s="432"/>
      <c r="BS7" s="432"/>
      <c r="BT7" s="432"/>
      <c r="BU7" s="433"/>
      <c r="BV7" s="431">
        <v>819308</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36417556</v>
      </c>
      <c r="CU7" s="432"/>
      <c r="CV7" s="432"/>
      <c r="CW7" s="432"/>
      <c r="CX7" s="432"/>
      <c r="CY7" s="432"/>
      <c r="CZ7" s="432"/>
      <c r="DA7" s="433"/>
      <c r="DB7" s="431">
        <v>35978068</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105</v>
      </c>
      <c r="AV8" s="464"/>
      <c r="AW8" s="464"/>
      <c r="AX8" s="464"/>
      <c r="AY8" s="465" t="s">
        <v>109</v>
      </c>
      <c r="AZ8" s="466"/>
      <c r="BA8" s="466"/>
      <c r="BB8" s="466"/>
      <c r="BC8" s="466"/>
      <c r="BD8" s="466"/>
      <c r="BE8" s="466"/>
      <c r="BF8" s="466"/>
      <c r="BG8" s="466"/>
      <c r="BH8" s="466"/>
      <c r="BI8" s="466"/>
      <c r="BJ8" s="466"/>
      <c r="BK8" s="466"/>
      <c r="BL8" s="466"/>
      <c r="BM8" s="467"/>
      <c r="BN8" s="431">
        <v>2294326</v>
      </c>
      <c r="BO8" s="432"/>
      <c r="BP8" s="432"/>
      <c r="BQ8" s="432"/>
      <c r="BR8" s="432"/>
      <c r="BS8" s="432"/>
      <c r="BT8" s="432"/>
      <c r="BU8" s="433"/>
      <c r="BV8" s="431">
        <v>1626528</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0.5</v>
      </c>
      <c r="CU8" s="472"/>
      <c r="CV8" s="472"/>
      <c r="CW8" s="472"/>
      <c r="CX8" s="472"/>
      <c r="CY8" s="472"/>
      <c r="CZ8" s="472"/>
      <c r="DA8" s="473"/>
      <c r="DB8" s="471">
        <v>0.5</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127330</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101</v>
      </c>
      <c r="AV9" s="464"/>
      <c r="AW9" s="464"/>
      <c r="AX9" s="464"/>
      <c r="AY9" s="465" t="s">
        <v>115</v>
      </c>
      <c r="AZ9" s="466"/>
      <c r="BA9" s="466"/>
      <c r="BB9" s="466"/>
      <c r="BC9" s="466"/>
      <c r="BD9" s="466"/>
      <c r="BE9" s="466"/>
      <c r="BF9" s="466"/>
      <c r="BG9" s="466"/>
      <c r="BH9" s="466"/>
      <c r="BI9" s="466"/>
      <c r="BJ9" s="466"/>
      <c r="BK9" s="466"/>
      <c r="BL9" s="466"/>
      <c r="BM9" s="467"/>
      <c r="BN9" s="431">
        <v>667798</v>
      </c>
      <c r="BO9" s="432"/>
      <c r="BP9" s="432"/>
      <c r="BQ9" s="432"/>
      <c r="BR9" s="432"/>
      <c r="BS9" s="432"/>
      <c r="BT9" s="432"/>
      <c r="BU9" s="433"/>
      <c r="BV9" s="431">
        <v>205891</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13.4</v>
      </c>
      <c r="CU9" s="429"/>
      <c r="CV9" s="429"/>
      <c r="CW9" s="429"/>
      <c r="CX9" s="429"/>
      <c r="CY9" s="429"/>
      <c r="CZ9" s="429"/>
      <c r="DA9" s="430"/>
      <c r="DB9" s="428">
        <v>14</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117</v>
      </c>
      <c r="M10" s="461"/>
      <c r="N10" s="461"/>
      <c r="O10" s="461"/>
      <c r="P10" s="461"/>
      <c r="Q10" s="462"/>
      <c r="R10" s="482">
        <v>133391</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119</v>
      </c>
      <c r="AV10" s="464"/>
      <c r="AW10" s="464"/>
      <c r="AX10" s="464"/>
      <c r="AY10" s="465" t="s">
        <v>120</v>
      </c>
      <c r="AZ10" s="466"/>
      <c r="BA10" s="466"/>
      <c r="BB10" s="466"/>
      <c r="BC10" s="466"/>
      <c r="BD10" s="466"/>
      <c r="BE10" s="466"/>
      <c r="BF10" s="466"/>
      <c r="BG10" s="466"/>
      <c r="BH10" s="466"/>
      <c r="BI10" s="466"/>
      <c r="BJ10" s="466"/>
      <c r="BK10" s="466"/>
      <c r="BL10" s="466"/>
      <c r="BM10" s="467"/>
      <c r="BN10" s="431">
        <v>4220</v>
      </c>
      <c r="BO10" s="432"/>
      <c r="BP10" s="432"/>
      <c r="BQ10" s="432"/>
      <c r="BR10" s="432"/>
      <c r="BS10" s="432"/>
      <c r="BT10" s="432"/>
      <c r="BU10" s="433"/>
      <c r="BV10" s="431">
        <v>18704</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125</v>
      </c>
      <c r="AV11" s="464"/>
      <c r="AW11" s="464"/>
      <c r="AX11" s="464"/>
      <c r="AY11" s="465" t="s">
        <v>126</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1100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x14ac:dyDescent="0.15">
      <c r="A12" s="187"/>
      <c r="B12" s="491" t="s">
        <v>130</v>
      </c>
      <c r="C12" s="492"/>
      <c r="D12" s="492"/>
      <c r="E12" s="492"/>
      <c r="F12" s="492"/>
      <c r="G12" s="492"/>
      <c r="H12" s="492"/>
      <c r="I12" s="492"/>
      <c r="J12" s="492"/>
      <c r="K12" s="493"/>
      <c r="L12" s="500" t="s">
        <v>131</v>
      </c>
      <c r="M12" s="501"/>
      <c r="N12" s="501"/>
      <c r="O12" s="501"/>
      <c r="P12" s="501"/>
      <c r="Q12" s="502"/>
      <c r="R12" s="503">
        <v>128297</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119</v>
      </c>
      <c r="AV12" s="464"/>
      <c r="AW12" s="464"/>
      <c r="AX12" s="464"/>
      <c r="AY12" s="465" t="s">
        <v>135</v>
      </c>
      <c r="AZ12" s="466"/>
      <c r="BA12" s="466"/>
      <c r="BB12" s="466"/>
      <c r="BC12" s="466"/>
      <c r="BD12" s="466"/>
      <c r="BE12" s="466"/>
      <c r="BF12" s="466"/>
      <c r="BG12" s="466"/>
      <c r="BH12" s="466"/>
      <c r="BI12" s="466"/>
      <c r="BJ12" s="466"/>
      <c r="BK12" s="466"/>
      <c r="BL12" s="466"/>
      <c r="BM12" s="467"/>
      <c r="BN12" s="431">
        <v>2940585</v>
      </c>
      <c r="BO12" s="432"/>
      <c r="BP12" s="432"/>
      <c r="BQ12" s="432"/>
      <c r="BR12" s="432"/>
      <c r="BS12" s="432"/>
      <c r="BT12" s="432"/>
      <c r="BU12" s="433"/>
      <c r="BV12" s="431">
        <v>3400309</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137</v>
      </c>
      <c r="CU12" s="472"/>
      <c r="CV12" s="472"/>
      <c r="CW12" s="472"/>
      <c r="CX12" s="472"/>
      <c r="CY12" s="472"/>
      <c r="CZ12" s="472"/>
      <c r="DA12" s="473"/>
      <c r="DB12" s="471" t="s">
        <v>129</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138</v>
      </c>
      <c r="N13" s="523"/>
      <c r="O13" s="523"/>
      <c r="P13" s="523"/>
      <c r="Q13" s="524"/>
      <c r="R13" s="515">
        <v>127482</v>
      </c>
      <c r="S13" s="516"/>
      <c r="T13" s="516"/>
      <c r="U13" s="516"/>
      <c r="V13" s="517"/>
      <c r="W13" s="447" t="s">
        <v>139</v>
      </c>
      <c r="X13" s="448"/>
      <c r="Y13" s="448"/>
      <c r="Z13" s="448"/>
      <c r="AA13" s="448"/>
      <c r="AB13" s="438"/>
      <c r="AC13" s="482">
        <v>5410</v>
      </c>
      <c r="AD13" s="483"/>
      <c r="AE13" s="483"/>
      <c r="AF13" s="483"/>
      <c r="AG13" s="525"/>
      <c r="AH13" s="482">
        <v>5894</v>
      </c>
      <c r="AI13" s="483"/>
      <c r="AJ13" s="483"/>
      <c r="AK13" s="483"/>
      <c r="AL13" s="484"/>
      <c r="AM13" s="460" t="s">
        <v>140</v>
      </c>
      <c r="AN13" s="461"/>
      <c r="AO13" s="461"/>
      <c r="AP13" s="461"/>
      <c r="AQ13" s="461"/>
      <c r="AR13" s="461"/>
      <c r="AS13" s="461"/>
      <c r="AT13" s="462"/>
      <c r="AU13" s="463" t="s">
        <v>119</v>
      </c>
      <c r="AV13" s="464"/>
      <c r="AW13" s="464"/>
      <c r="AX13" s="464"/>
      <c r="AY13" s="465" t="s">
        <v>141</v>
      </c>
      <c r="AZ13" s="466"/>
      <c r="BA13" s="466"/>
      <c r="BB13" s="466"/>
      <c r="BC13" s="466"/>
      <c r="BD13" s="466"/>
      <c r="BE13" s="466"/>
      <c r="BF13" s="466"/>
      <c r="BG13" s="466"/>
      <c r="BH13" s="466"/>
      <c r="BI13" s="466"/>
      <c r="BJ13" s="466"/>
      <c r="BK13" s="466"/>
      <c r="BL13" s="466"/>
      <c r="BM13" s="467"/>
      <c r="BN13" s="431">
        <v>-2268567</v>
      </c>
      <c r="BO13" s="432"/>
      <c r="BP13" s="432"/>
      <c r="BQ13" s="432"/>
      <c r="BR13" s="432"/>
      <c r="BS13" s="432"/>
      <c r="BT13" s="432"/>
      <c r="BU13" s="433"/>
      <c r="BV13" s="431">
        <v>-3174614</v>
      </c>
      <c r="BW13" s="432"/>
      <c r="BX13" s="432"/>
      <c r="BY13" s="432"/>
      <c r="BZ13" s="432"/>
      <c r="CA13" s="432"/>
      <c r="CB13" s="432"/>
      <c r="CC13" s="433"/>
      <c r="CD13" s="434" t="s">
        <v>142</v>
      </c>
      <c r="CE13" s="435"/>
      <c r="CF13" s="435"/>
      <c r="CG13" s="435"/>
      <c r="CH13" s="435"/>
      <c r="CI13" s="435"/>
      <c r="CJ13" s="435"/>
      <c r="CK13" s="435"/>
      <c r="CL13" s="435"/>
      <c r="CM13" s="435"/>
      <c r="CN13" s="435"/>
      <c r="CO13" s="435"/>
      <c r="CP13" s="435"/>
      <c r="CQ13" s="435"/>
      <c r="CR13" s="435"/>
      <c r="CS13" s="436"/>
      <c r="CT13" s="428">
        <v>6.9</v>
      </c>
      <c r="CU13" s="429"/>
      <c r="CV13" s="429"/>
      <c r="CW13" s="429"/>
      <c r="CX13" s="429"/>
      <c r="CY13" s="429"/>
      <c r="CZ13" s="429"/>
      <c r="DA13" s="430"/>
      <c r="DB13" s="428">
        <v>7.4</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143</v>
      </c>
      <c r="M14" s="513"/>
      <c r="N14" s="513"/>
      <c r="O14" s="513"/>
      <c r="P14" s="513"/>
      <c r="Q14" s="514"/>
      <c r="R14" s="515">
        <v>129444</v>
      </c>
      <c r="S14" s="516"/>
      <c r="T14" s="516"/>
      <c r="U14" s="516"/>
      <c r="V14" s="517"/>
      <c r="W14" s="421"/>
      <c r="X14" s="422"/>
      <c r="Y14" s="422"/>
      <c r="Z14" s="422"/>
      <c r="AA14" s="422"/>
      <c r="AB14" s="411"/>
      <c r="AC14" s="518">
        <v>8.4</v>
      </c>
      <c r="AD14" s="519"/>
      <c r="AE14" s="519"/>
      <c r="AF14" s="519"/>
      <c r="AG14" s="520"/>
      <c r="AH14" s="518">
        <v>9.4</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144</v>
      </c>
      <c r="CE14" s="527"/>
      <c r="CF14" s="527"/>
      <c r="CG14" s="527"/>
      <c r="CH14" s="527"/>
      <c r="CI14" s="527"/>
      <c r="CJ14" s="527"/>
      <c r="CK14" s="527"/>
      <c r="CL14" s="527"/>
      <c r="CM14" s="527"/>
      <c r="CN14" s="527"/>
      <c r="CO14" s="527"/>
      <c r="CP14" s="527"/>
      <c r="CQ14" s="527"/>
      <c r="CR14" s="527"/>
      <c r="CS14" s="528"/>
      <c r="CT14" s="529">
        <v>51.6</v>
      </c>
      <c r="CU14" s="530"/>
      <c r="CV14" s="530"/>
      <c r="CW14" s="530"/>
      <c r="CX14" s="530"/>
      <c r="CY14" s="530"/>
      <c r="CZ14" s="530"/>
      <c r="DA14" s="531"/>
      <c r="DB14" s="529">
        <v>32.5</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145</v>
      </c>
      <c r="N15" s="523"/>
      <c r="O15" s="523"/>
      <c r="P15" s="523"/>
      <c r="Q15" s="524"/>
      <c r="R15" s="515">
        <v>128597</v>
      </c>
      <c r="S15" s="516"/>
      <c r="T15" s="516"/>
      <c r="U15" s="516"/>
      <c r="V15" s="517"/>
      <c r="W15" s="447" t="s">
        <v>146</v>
      </c>
      <c r="X15" s="448"/>
      <c r="Y15" s="448"/>
      <c r="Z15" s="448"/>
      <c r="AA15" s="448"/>
      <c r="AB15" s="438"/>
      <c r="AC15" s="482">
        <v>19384</v>
      </c>
      <c r="AD15" s="483"/>
      <c r="AE15" s="483"/>
      <c r="AF15" s="483"/>
      <c r="AG15" s="525"/>
      <c r="AH15" s="482">
        <v>18395</v>
      </c>
      <c r="AI15" s="483"/>
      <c r="AJ15" s="483"/>
      <c r="AK15" s="483"/>
      <c r="AL15" s="484"/>
      <c r="AM15" s="460"/>
      <c r="AN15" s="461"/>
      <c r="AO15" s="461"/>
      <c r="AP15" s="461"/>
      <c r="AQ15" s="461"/>
      <c r="AR15" s="461"/>
      <c r="AS15" s="461"/>
      <c r="AT15" s="462"/>
      <c r="AU15" s="463"/>
      <c r="AV15" s="464"/>
      <c r="AW15" s="464"/>
      <c r="AX15" s="464"/>
      <c r="AY15" s="391" t="s">
        <v>147</v>
      </c>
      <c r="AZ15" s="392"/>
      <c r="BA15" s="392"/>
      <c r="BB15" s="392"/>
      <c r="BC15" s="392"/>
      <c r="BD15" s="392"/>
      <c r="BE15" s="392"/>
      <c r="BF15" s="392"/>
      <c r="BG15" s="392"/>
      <c r="BH15" s="392"/>
      <c r="BI15" s="392"/>
      <c r="BJ15" s="392"/>
      <c r="BK15" s="392"/>
      <c r="BL15" s="392"/>
      <c r="BM15" s="393"/>
      <c r="BN15" s="394">
        <v>15481065</v>
      </c>
      <c r="BO15" s="395"/>
      <c r="BP15" s="395"/>
      <c r="BQ15" s="395"/>
      <c r="BR15" s="395"/>
      <c r="BS15" s="395"/>
      <c r="BT15" s="395"/>
      <c r="BU15" s="396"/>
      <c r="BV15" s="394">
        <v>14971977</v>
      </c>
      <c r="BW15" s="395"/>
      <c r="BX15" s="395"/>
      <c r="BY15" s="395"/>
      <c r="BZ15" s="395"/>
      <c r="CA15" s="395"/>
      <c r="CB15" s="395"/>
      <c r="CC15" s="396"/>
      <c r="CD15" s="532" t="s">
        <v>148</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149</v>
      </c>
      <c r="M16" s="543"/>
      <c r="N16" s="543"/>
      <c r="O16" s="543"/>
      <c r="P16" s="543"/>
      <c r="Q16" s="544"/>
      <c r="R16" s="535" t="s">
        <v>150</v>
      </c>
      <c r="S16" s="536"/>
      <c r="T16" s="536"/>
      <c r="U16" s="536"/>
      <c r="V16" s="537"/>
      <c r="W16" s="421"/>
      <c r="X16" s="422"/>
      <c r="Y16" s="422"/>
      <c r="Z16" s="422"/>
      <c r="AA16" s="422"/>
      <c r="AB16" s="411"/>
      <c r="AC16" s="518">
        <v>30.1</v>
      </c>
      <c r="AD16" s="519"/>
      <c r="AE16" s="519"/>
      <c r="AF16" s="519"/>
      <c r="AG16" s="520"/>
      <c r="AH16" s="518">
        <v>29.3</v>
      </c>
      <c r="AI16" s="519"/>
      <c r="AJ16" s="519"/>
      <c r="AK16" s="519"/>
      <c r="AL16" s="521"/>
      <c r="AM16" s="460"/>
      <c r="AN16" s="461"/>
      <c r="AO16" s="461"/>
      <c r="AP16" s="461"/>
      <c r="AQ16" s="461"/>
      <c r="AR16" s="461"/>
      <c r="AS16" s="461"/>
      <c r="AT16" s="462"/>
      <c r="AU16" s="463"/>
      <c r="AV16" s="464"/>
      <c r="AW16" s="464"/>
      <c r="AX16" s="464"/>
      <c r="AY16" s="465" t="s">
        <v>151</v>
      </c>
      <c r="AZ16" s="466"/>
      <c r="BA16" s="466"/>
      <c r="BB16" s="466"/>
      <c r="BC16" s="466"/>
      <c r="BD16" s="466"/>
      <c r="BE16" s="466"/>
      <c r="BF16" s="466"/>
      <c r="BG16" s="466"/>
      <c r="BH16" s="466"/>
      <c r="BI16" s="466"/>
      <c r="BJ16" s="466"/>
      <c r="BK16" s="466"/>
      <c r="BL16" s="466"/>
      <c r="BM16" s="467"/>
      <c r="BN16" s="431">
        <v>30805605</v>
      </c>
      <c r="BO16" s="432"/>
      <c r="BP16" s="432"/>
      <c r="BQ16" s="432"/>
      <c r="BR16" s="432"/>
      <c r="BS16" s="432"/>
      <c r="BT16" s="432"/>
      <c r="BU16" s="433"/>
      <c r="BV16" s="431">
        <v>29718211</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152</v>
      </c>
      <c r="N17" s="539"/>
      <c r="O17" s="539"/>
      <c r="P17" s="539"/>
      <c r="Q17" s="540"/>
      <c r="R17" s="535" t="s">
        <v>153</v>
      </c>
      <c r="S17" s="536"/>
      <c r="T17" s="536"/>
      <c r="U17" s="536"/>
      <c r="V17" s="537"/>
      <c r="W17" s="447" t="s">
        <v>154</v>
      </c>
      <c r="X17" s="448"/>
      <c r="Y17" s="448"/>
      <c r="Z17" s="448"/>
      <c r="AA17" s="448"/>
      <c r="AB17" s="438"/>
      <c r="AC17" s="482">
        <v>39702</v>
      </c>
      <c r="AD17" s="483"/>
      <c r="AE17" s="483"/>
      <c r="AF17" s="483"/>
      <c r="AG17" s="525"/>
      <c r="AH17" s="482">
        <v>38461</v>
      </c>
      <c r="AI17" s="483"/>
      <c r="AJ17" s="483"/>
      <c r="AK17" s="483"/>
      <c r="AL17" s="484"/>
      <c r="AM17" s="460"/>
      <c r="AN17" s="461"/>
      <c r="AO17" s="461"/>
      <c r="AP17" s="461"/>
      <c r="AQ17" s="461"/>
      <c r="AR17" s="461"/>
      <c r="AS17" s="461"/>
      <c r="AT17" s="462"/>
      <c r="AU17" s="463"/>
      <c r="AV17" s="464"/>
      <c r="AW17" s="464"/>
      <c r="AX17" s="464"/>
      <c r="AY17" s="465" t="s">
        <v>155</v>
      </c>
      <c r="AZ17" s="466"/>
      <c r="BA17" s="466"/>
      <c r="BB17" s="466"/>
      <c r="BC17" s="466"/>
      <c r="BD17" s="466"/>
      <c r="BE17" s="466"/>
      <c r="BF17" s="466"/>
      <c r="BG17" s="466"/>
      <c r="BH17" s="466"/>
      <c r="BI17" s="466"/>
      <c r="BJ17" s="466"/>
      <c r="BK17" s="466"/>
      <c r="BL17" s="466"/>
      <c r="BM17" s="467"/>
      <c r="BN17" s="431">
        <v>19458144</v>
      </c>
      <c r="BO17" s="432"/>
      <c r="BP17" s="432"/>
      <c r="BQ17" s="432"/>
      <c r="BR17" s="432"/>
      <c r="BS17" s="432"/>
      <c r="BT17" s="432"/>
      <c r="BU17" s="433"/>
      <c r="BV17" s="431">
        <v>19003886</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156</v>
      </c>
      <c r="C18" s="474"/>
      <c r="D18" s="474"/>
      <c r="E18" s="546"/>
      <c r="F18" s="546"/>
      <c r="G18" s="546"/>
      <c r="H18" s="546"/>
      <c r="I18" s="546"/>
      <c r="J18" s="546"/>
      <c r="K18" s="546"/>
      <c r="L18" s="547">
        <v>796.81</v>
      </c>
      <c r="M18" s="547"/>
      <c r="N18" s="547"/>
      <c r="O18" s="547"/>
      <c r="P18" s="547"/>
      <c r="Q18" s="547"/>
      <c r="R18" s="548"/>
      <c r="S18" s="548"/>
      <c r="T18" s="548"/>
      <c r="U18" s="548"/>
      <c r="V18" s="549"/>
      <c r="W18" s="449"/>
      <c r="X18" s="450"/>
      <c r="Y18" s="450"/>
      <c r="Z18" s="450"/>
      <c r="AA18" s="450"/>
      <c r="AB18" s="441"/>
      <c r="AC18" s="550">
        <v>61.6</v>
      </c>
      <c r="AD18" s="551"/>
      <c r="AE18" s="551"/>
      <c r="AF18" s="551"/>
      <c r="AG18" s="552"/>
      <c r="AH18" s="550">
        <v>61.3</v>
      </c>
      <c r="AI18" s="551"/>
      <c r="AJ18" s="551"/>
      <c r="AK18" s="551"/>
      <c r="AL18" s="553"/>
      <c r="AM18" s="460"/>
      <c r="AN18" s="461"/>
      <c r="AO18" s="461"/>
      <c r="AP18" s="461"/>
      <c r="AQ18" s="461"/>
      <c r="AR18" s="461"/>
      <c r="AS18" s="461"/>
      <c r="AT18" s="462"/>
      <c r="AU18" s="463"/>
      <c r="AV18" s="464"/>
      <c r="AW18" s="464"/>
      <c r="AX18" s="464"/>
      <c r="AY18" s="465" t="s">
        <v>157</v>
      </c>
      <c r="AZ18" s="466"/>
      <c r="BA18" s="466"/>
      <c r="BB18" s="466"/>
      <c r="BC18" s="466"/>
      <c r="BD18" s="466"/>
      <c r="BE18" s="466"/>
      <c r="BF18" s="466"/>
      <c r="BG18" s="466"/>
      <c r="BH18" s="466"/>
      <c r="BI18" s="466"/>
      <c r="BJ18" s="466"/>
      <c r="BK18" s="466"/>
      <c r="BL18" s="466"/>
      <c r="BM18" s="467"/>
      <c r="BN18" s="431">
        <v>34271929</v>
      </c>
      <c r="BO18" s="432"/>
      <c r="BP18" s="432"/>
      <c r="BQ18" s="432"/>
      <c r="BR18" s="432"/>
      <c r="BS18" s="432"/>
      <c r="BT18" s="432"/>
      <c r="BU18" s="433"/>
      <c r="BV18" s="431">
        <v>33780619</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158</v>
      </c>
      <c r="C19" s="474"/>
      <c r="D19" s="474"/>
      <c r="E19" s="546"/>
      <c r="F19" s="546"/>
      <c r="G19" s="546"/>
      <c r="H19" s="546"/>
      <c r="I19" s="546"/>
      <c r="J19" s="546"/>
      <c r="K19" s="546"/>
      <c r="L19" s="554">
        <v>160</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159</v>
      </c>
      <c r="AZ19" s="466"/>
      <c r="BA19" s="466"/>
      <c r="BB19" s="466"/>
      <c r="BC19" s="466"/>
      <c r="BD19" s="466"/>
      <c r="BE19" s="466"/>
      <c r="BF19" s="466"/>
      <c r="BG19" s="466"/>
      <c r="BH19" s="466"/>
      <c r="BI19" s="466"/>
      <c r="BJ19" s="466"/>
      <c r="BK19" s="466"/>
      <c r="BL19" s="466"/>
      <c r="BM19" s="467"/>
      <c r="BN19" s="431">
        <v>47492928</v>
      </c>
      <c r="BO19" s="432"/>
      <c r="BP19" s="432"/>
      <c r="BQ19" s="432"/>
      <c r="BR19" s="432"/>
      <c r="BS19" s="432"/>
      <c r="BT19" s="432"/>
      <c r="BU19" s="433"/>
      <c r="BV19" s="431">
        <v>43544810</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160</v>
      </c>
      <c r="C20" s="474"/>
      <c r="D20" s="474"/>
      <c r="E20" s="546"/>
      <c r="F20" s="546"/>
      <c r="G20" s="546"/>
      <c r="H20" s="546"/>
      <c r="I20" s="546"/>
      <c r="J20" s="546"/>
      <c r="K20" s="546"/>
      <c r="L20" s="554">
        <v>48893</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162</v>
      </c>
      <c r="C22" s="569"/>
      <c r="D22" s="570"/>
      <c r="E22" s="443" t="s">
        <v>1</v>
      </c>
      <c r="F22" s="448"/>
      <c r="G22" s="448"/>
      <c r="H22" s="448"/>
      <c r="I22" s="448"/>
      <c r="J22" s="448"/>
      <c r="K22" s="438"/>
      <c r="L22" s="443" t="s">
        <v>163</v>
      </c>
      <c r="M22" s="448"/>
      <c r="N22" s="448"/>
      <c r="O22" s="448"/>
      <c r="P22" s="438"/>
      <c r="Q22" s="577" t="s">
        <v>164</v>
      </c>
      <c r="R22" s="578"/>
      <c r="S22" s="578"/>
      <c r="T22" s="578"/>
      <c r="U22" s="578"/>
      <c r="V22" s="579"/>
      <c r="W22" s="583" t="s">
        <v>165</v>
      </c>
      <c r="X22" s="569"/>
      <c r="Y22" s="570"/>
      <c r="Z22" s="443" t="s">
        <v>1</v>
      </c>
      <c r="AA22" s="448"/>
      <c r="AB22" s="448"/>
      <c r="AC22" s="448"/>
      <c r="AD22" s="448"/>
      <c r="AE22" s="448"/>
      <c r="AF22" s="448"/>
      <c r="AG22" s="438"/>
      <c r="AH22" s="596" t="s">
        <v>166</v>
      </c>
      <c r="AI22" s="448"/>
      <c r="AJ22" s="448"/>
      <c r="AK22" s="448"/>
      <c r="AL22" s="438"/>
      <c r="AM22" s="596" t="s">
        <v>167</v>
      </c>
      <c r="AN22" s="597"/>
      <c r="AO22" s="597"/>
      <c r="AP22" s="597"/>
      <c r="AQ22" s="597"/>
      <c r="AR22" s="598"/>
      <c r="AS22" s="577" t="s">
        <v>164</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168</v>
      </c>
      <c r="AZ23" s="392"/>
      <c r="BA23" s="392"/>
      <c r="BB23" s="392"/>
      <c r="BC23" s="392"/>
      <c r="BD23" s="392"/>
      <c r="BE23" s="392"/>
      <c r="BF23" s="392"/>
      <c r="BG23" s="392"/>
      <c r="BH23" s="392"/>
      <c r="BI23" s="392"/>
      <c r="BJ23" s="392"/>
      <c r="BK23" s="392"/>
      <c r="BL23" s="392"/>
      <c r="BM23" s="393"/>
      <c r="BN23" s="431">
        <v>75685249</v>
      </c>
      <c r="BO23" s="432"/>
      <c r="BP23" s="432"/>
      <c r="BQ23" s="432"/>
      <c r="BR23" s="432"/>
      <c r="BS23" s="432"/>
      <c r="BT23" s="432"/>
      <c r="BU23" s="433"/>
      <c r="BV23" s="431">
        <v>74863593</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169</v>
      </c>
      <c r="F24" s="461"/>
      <c r="G24" s="461"/>
      <c r="H24" s="461"/>
      <c r="I24" s="461"/>
      <c r="J24" s="461"/>
      <c r="K24" s="462"/>
      <c r="L24" s="482">
        <v>1</v>
      </c>
      <c r="M24" s="483"/>
      <c r="N24" s="483"/>
      <c r="O24" s="483"/>
      <c r="P24" s="525"/>
      <c r="Q24" s="482">
        <v>9790</v>
      </c>
      <c r="R24" s="483"/>
      <c r="S24" s="483"/>
      <c r="T24" s="483"/>
      <c r="U24" s="483"/>
      <c r="V24" s="525"/>
      <c r="W24" s="584"/>
      <c r="X24" s="572"/>
      <c r="Y24" s="573"/>
      <c r="Z24" s="481" t="s">
        <v>170</v>
      </c>
      <c r="AA24" s="461"/>
      <c r="AB24" s="461"/>
      <c r="AC24" s="461"/>
      <c r="AD24" s="461"/>
      <c r="AE24" s="461"/>
      <c r="AF24" s="461"/>
      <c r="AG24" s="462"/>
      <c r="AH24" s="482">
        <v>894</v>
      </c>
      <c r="AI24" s="483"/>
      <c r="AJ24" s="483"/>
      <c r="AK24" s="483"/>
      <c r="AL24" s="525"/>
      <c r="AM24" s="482">
        <v>2743686</v>
      </c>
      <c r="AN24" s="483"/>
      <c r="AO24" s="483"/>
      <c r="AP24" s="483"/>
      <c r="AQ24" s="483"/>
      <c r="AR24" s="525"/>
      <c r="AS24" s="482">
        <v>3069</v>
      </c>
      <c r="AT24" s="483"/>
      <c r="AU24" s="483"/>
      <c r="AV24" s="483"/>
      <c r="AW24" s="483"/>
      <c r="AX24" s="484"/>
      <c r="AY24" s="604" t="s">
        <v>171</v>
      </c>
      <c r="AZ24" s="605"/>
      <c r="BA24" s="605"/>
      <c r="BB24" s="605"/>
      <c r="BC24" s="605"/>
      <c r="BD24" s="605"/>
      <c r="BE24" s="605"/>
      <c r="BF24" s="605"/>
      <c r="BG24" s="605"/>
      <c r="BH24" s="605"/>
      <c r="BI24" s="605"/>
      <c r="BJ24" s="605"/>
      <c r="BK24" s="605"/>
      <c r="BL24" s="605"/>
      <c r="BM24" s="606"/>
      <c r="BN24" s="431">
        <v>40944234</v>
      </c>
      <c r="BO24" s="432"/>
      <c r="BP24" s="432"/>
      <c r="BQ24" s="432"/>
      <c r="BR24" s="432"/>
      <c r="BS24" s="432"/>
      <c r="BT24" s="432"/>
      <c r="BU24" s="433"/>
      <c r="BV24" s="431">
        <v>40122662</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172</v>
      </c>
      <c r="F25" s="461"/>
      <c r="G25" s="461"/>
      <c r="H25" s="461"/>
      <c r="I25" s="461"/>
      <c r="J25" s="461"/>
      <c r="K25" s="462"/>
      <c r="L25" s="482">
        <v>2</v>
      </c>
      <c r="M25" s="483"/>
      <c r="N25" s="483"/>
      <c r="O25" s="483"/>
      <c r="P25" s="525"/>
      <c r="Q25" s="482">
        <v>7850</v>
      </c>
      <c r="R25" s="483"/>
      <c r="S25" s="483"/>
      <c r="T25" s="483"/>
      <c r="U25" s="483"/>
      <c r="V25" s="525"/>
      <c r="W25" s="584"/>
      <c r="X25" s="572"/>
      <c r="Y25" s="573"/>
      <c r="Z25" s="481" t="s">
        <v>173</v>
      </c>
      <c r="AA25" s="461"/>
      <c r="AB25" s="461"/>
      <c r="AC25" s="461"/>
      <c r="AD25" s="461"/>
      <c r="AE25" s="461"/>
      <c r="AF25" s="461"/>
      <c r="AG25" s="462"/>
      <c r="AH25" s="482" t="s">
        <v>129</v>
      </c>
      <c r="AI25" s="483"/>
      <c r="AJ25" s="483"/>
      <c r="AK25" s="483"/>
      <c r="AL25" s="525"/>
      <c r="AM25" s="482" t="s">
        <v>129</v>
      </c>
      <c r="AN25" s="483"/>
      <c r="AO25" s="483"/>
      <c r="AP25" s="483"/>
      <c r="AQ25" s="483"/>
      <c r="AR25" s="525"/>
      <c r="AS25" s="482" t="s">
        <v>129</v>
      </c>
      <c r="AT25" s="483"/>
      <c r="AU25" s="483"/>
      <c r="AV25" s="483"/>
      <c r="AW25" s="483"/>
      <c r="AX25" s="484"/>
      <c r="AY25" s="391" t="s">
        <v>174</v>
      </c>
      <c r="AZ25" s="392"/>
      <c r="BA25" s="392"/>
      <c r="BB25" s="392"/>
      <c r="BC25" s="392"/>
      <c r="BD25" s="392"/>
      <c r="BE25" s="392"/>
      <c r="BF25" s="392"/>
      <c r="BG25" s="392"/>
      <c r="BH25" s="392"/>
      <c r="BI25" s="392"/>
      <c r="BJ25" s="392"/>
      <c r="BK25" s="392"/>
      <c r="BL25" s="392"/>
      <c r="BM25" s="393"/>
      <c r="BN25" s="394">
        <v>16339907</v>
      </c>
      <c r="BO25" s="395"/>
      <c r="BP25" s="395"/>
      <c r="BQ25" s="395"/>
      <c r="BR25" s="395"/>
      <c r="BS25" s="395"/>
      <c r="BT25" s="395"/>
      <c r="BU25" s="396"/>
      <c r="BV25" s="394">
        <v>15554747</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175</v>
      </c>
      <c r="F26" s="461"/>
      <c r="G26" s="461"/>
      <c r="H26" s="461"/>
      <c r="I26" s="461"/>
      <c r="J26" s="461"/>
      <c r="K26" s="462"/>
      <c r="L26" s="482">
        <v>1</v>
      </c>
      <c r="M26" s="483"/>
      <c r="N26" s="483"/>
      <c r="O26" s="483"/>
      <c r="P26" s="525"/>
      <c r="Q26" s="482">
        <v>6440</v>
      </c>
      <c r="R26" s="483"/>
      <c r="S26" s="483"/>
      <c r="T26" s="483"/>
      <c r="U26" s="483"/>
      <c r="V26" s="525"/>
      <c r="W26" s="584"/>
      <c r="X26" s="572"/>
      <c r="Y26" s="573"/>
      <c r="Z26" s="481" t="s">
        <v>176</v>
      </c>
      <c r="AA26" s="594"/>
      <c r="AB26" s="594"/>
      <c r="AC26" s="594"/>
      <c r="AD26" s="594"/>
      <c r="AE26" s="594"/>
      <c r="AF26" s="594"/>
      <c r="AG26" s="595"/>
      <c r="AH26" s="482">
        <v>66</v>
      </c>
      <c r="AI26" s="483"/>
      <c r="AJ26" s="483"/>
      <c r="AK26" s="483"/>
      <c r="AL26" s="525"/>
      <c r="AM26" s="482">
        <v>197406</v>
      </c>
      <c r="AN26" s="483"/>
      <c r="AO26" s="483"/>
      <c r="AP26" s="483"/>
      <c r="AQ26" s="483"/>
      <c r="AR26" s="525"/>
      <c r="AS26" s="482">
        <v>2991</v>
      </c>
      <c r="AT26" s="483"/>
      <c r="AU26" s="483"/>
      <c r="AV26" s="483"/>
      <c r="AW26" s="483"/>
      <c r="AX26" s="484"/>
      <c r="AY26" s="434" t="s">
        <v>177</v>
      </c>
      <c r="AZ26" s="435"/>
      <c r="BA26" s="435"/>
      <c r="BB26" s="435"/>
      <c r="BC26" s="435"/>
      <c r="BD26" s="435"/>
      <c r="BE26" s="435"/>
      <c r="BF26" s="435"/>
      <c r="BG26" s="435"/>
      <c r="BH26" s="435"/>
      <c r="BI26" s="435"/>
      <c r="BJ26" s="435"/>
      <c r="BK26" s="435"/>
      <c r="BL26" s="435"/>
      <c r="BM26" s="436"/>
      <c r="BN26" s="431" t="s">
        <v>178</v>
      </c>
      <c r="BO26" s="432"/>
      <c r="BP26" s="432"/>
      <c r="BQ26" s="432"/>
      <c r="BR26" s="432"/>
      <c r="BS26" s="432"/>
      <c r="BT26" s="432"/>
      <c r="BU26" s="433"/>
      <c r="BV26" s="431" t="s">
        <v>137</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179</v>
      </c>
      <c r="F27" s="461"/>
      <c r="G27" s="461"/>
      <c r="H27" s="461"/>
      <c r="I27" s="461"/>
      <c r="J27" s="461"/>
      <c r="K27" s="462"/>
      <c r="L27" s="482">
        <v>1</v>
      </c>
      <c r="M27" s="483"/>
      <c r="N27" s="483"/>
      <c r="O27" s="483"/>
      <c r="P27" s="525"/>
      <c r="Q27" s="482">
        <v>5290</v>
      </c>
      <c r="R27" s="483"/>
      <c r="S27" s="483"/>
      <c r="T27" s="483"/>
      <c r="U27" s="483"/>
      <c r="V27" s="525"/>
      <c r="W27" s="584"/>
      <c r="X27" s="572"/>
      <c r="Y27" s="573"/>
      <c r="Z27" s="481" t="s">
        <v>180</v>
      </c>
      <c r="AA27" s="461"/>
      <c r="AB27" s="461"/>
      <c r="AC27" s="461"/>
      <c r="AD27" s="461"/>
      <c r="AE27" s="461"/>
      <c r="AF27" s="461"/>
      <c r="AG27" s="462"/>
      <c r="AH27" s="482">
        <v>24</v>
      </c>
      <c r="AI27" s="483"/>
      <c r="AJ27" s="483"/>
      <c r="AK27" s="483"/>
      <c r="AL27" s="525"/>
      <c r="AM27" s="482">
        <v>65340</v>
      </c>
      <c r="AN27" s="483"/>
      <c r="AO27" s="483"/>
      <c r="AP27" s="483"/>
      <c r="AQ27" s="483"/>
      <c r="AR27" s="525"/>
      <c r="AS27" s="482">
        <v>2723</v>
      </c>
      <c r="AT27" s="483"/>
      <c r="AU27" s="483"/>
      <c r="AV27" s="483"/>
      <c r="AW27" s="483"/>
      <c r="AX27" s="484"/>
      <c r="AY27" s="526" t="s">
        <v>181</v>
      </c>
      <c r="AZ27" s="527"/>
      <c r="BA27" s="527"/>
      <c r="BB27" s="527"/>
      <c r="BC27" s="527"/>
      <c r="BD27" s="527"/>
      <c r="BE27" s="527"/>
      <c r="BF27" s="527"/>
      <c r="BG27" s="527"/>
      <c r="BH27" s="527"/>
      <c r="BI27" s="527"/>
      <c r="BJ27" s="527"/>
      <c r="BK27" s="527"/>
      <c r="BL27" s="527"/>
      <c r="BM27" s="528"/>
      <c r="BN27" s="607" t="s">
        <v>137</v>
      </c>
      <c r="BO27" s="608"/>
      <c r="BP27" s="608"/>
      <c r="BQ27" s="608"/>
      <c r="BR27" s="608"/>
      <c r="BS27" s="608"/>
      <c r="BT27" s="608"/>
      <c r="BU27" s="609"/>
      <c r="BV27" s="607" t="s">
        <v>178</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182</v>
      </c>
      <c r="F28" s="461"/>
      <c r="G28" s="461"/>
      <c r="H28" s="461"/>
      <c r="I28" s="461"/>
      <c r="J28" s="461"/>
      <c r="K28" s="462"/>
      <c r="L28" s="482">
        <v>1</v>
      </c>
      <c r="M28" s="483"/>
      <c r="N28" s="483"/>
      <c r="O28" s="483"/>
      <c r="P28" s="525"/>
      <c r="Q28" s="482">
        <v>4580</v>
      </c>
      <c r="R28" s="483"/>
      <c r="S28" s="483"/>
      <c r="T28" s="483"/>
      <c r="U28" s="483"/>
      <c r="V28" s="525"/>
      <c r="W28" s="584"/>
      <c r="X28" s="572"/>
      <c r="Y28" s="573"/>
      <c r="Z28" s="481" t="s">
        <v>183</v>
      </c>
      <c r="AA28" s="461"/>
      <c r="AB28" s="461"/>
      <c r="AC28" s="461"/>
      <c r="AD28" s="461"/>
      <c r="AE28" s="461"/>
      <c r="AF28" s="461"/>
      <c r="AG28" s="462"/>
      <c r="AH28" s="482" t="s">
        <v>184</v>
      </c>
      <c r="AI28" s="483"/>
      <c r="AJ28" s="483"/>
      <c r="AK28" s="483"/>
      <c r="AL28" s="525"/>
      <c r="AM28" s="482" t="s">
        <v>137</v>
      </c>
      <c r="AN28" s="483"/>
      <c r="AO28" s="483"/>
      <c r="AP28" s="483"/>
      <c r="AQ28" s="483"/>
      <c r="AR28" s="525"/>
      <c r="AS28" s="482" t="s">
        <v>178</v>
      </c>
      <c r="AT28" s="483"/>
      <c r="AU28" s="483"/>
      <c r="AV28" s="483"/>
      <c r="AW28" s="483"/>
      <c r="AX28" s="484"/>
      <c r="AY28" s="610" t="s">
        <v>185</v>
      </c>
      <c r="AZ28" s="611"/>
      <c r="BA28" s="611"/>
      <c r="BB28" s="612"/>
      <c r="BC28" s="391" t="s">
        <v>47</v>
      </c>
      <c r="BD28" s="392"/>
      <c r="BE28" s="392"/>
      <c r="BF28" s="392"/>
      <c r="BG28" s="392"/>
      <c r="BH28" s="392"/>
      <c r="BI28" s="392"/>
      <c r="BJ28" s="392"/>
      <c r="BK28" s="392"/>
      <c r="BL28" s="392"/>
      <c r="BM28" s="393"/>
      <c r="BN28" s="394">
        <v>7814191</v>
      </c>
      <c r="BO28" s="395"/>
      <c r="BP28" s="395"/>
      <c r="BQ28" s="395"/>
      <c r="BR28" s="395"/>
      <c r="BS28" s="395"/>
      <c r="BT28" s="395"/>
      <c r="BU28" s="396"/>
      <c r="BV28" s="394">
        <v>9850556</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186</v>
      </c>
      <c r="F29" s="461"/>
      <c r="G29" s="461"/>
      <c r="H29" s="461"/>
      <c r="I29" s="461"/>
      <c r="J29" s="461"/>
      <c r="K29" s="462"/>
      <c r="L29" s="482">
        <v>28</v>
      </c>
      <c r="M29" s="483"/>
      <c r="N29" s="483"/>
      <c r="O29" s="483"/>
      <c r="P29" s="525"/>
      <c r="Q29" s="482">
        <v>4280</v>
      </c>
      <c r="R29" s="483"/>
      <c r="S29" s="483"/>
      <c r="T29" s="483"/>
      <c r="U29" s="483"/>
      <c r="V29" s="525"/>
      <c r="W29" s="585"/>
      <c r="X29" s="586"/>
      <c r="Y29" s="587"/>
      <c r="Z29" s="481" t="s">
        <v>187</v>
      </c>
      <c r="AA29" s="461"/>
      <c r="AB29" s="461"/>
      <c r="AC29" s="461"/>
      <c r="AD29" s="461"/>
      <c r="AE29" s="461"/>
      <c r="AF29" s="461"/>
      <c r="AG29" s="462"/>
      <c r="AH29" s="482">
        <v>918</v>
      </c>
      <c r="AI29" s="483"/>
      <c r="AJ29" s="483"/>
      <c r="AK29" s="483"/>
      <c r="AL29" s="525"/>
      <c r="AM29" s="482">
        <v>2809026</v>
      </c>
      <c r="AN29" s="483"/>
      <c r="AO29" s="483"/>
      <c r="AP29" s="483"/>
      <c r="AQ29" s="483"/>
      <c r="AR29" s="525"/>
      <c r="AS29" s="482">
        <v>3060</v>
      </c>
      <c r="AT29" s="483"/>
      <c r="AU29" s="483"/>
      <c r="AV29" s="483"/>
      <c r="AW29" s="483"/>
      <c r="AX29" s="484"/>
      <c r="AY29" s="613"/>
      <c r="AZ29" s="614"/>
      <c r="BA29" s="614"/>
      <c r="BB29" s="615"/>
      <c r="BC29" s="465" t="s">
        <v>188</v>
      </c>
      <c r="BD29" s="466"/>
      <c r="BE29" s="466"/>
      <c r="BF29" s="466"/>
      <c r="BG29" s="466"/>
      <c r="BH29" s="466"/>
      <c r="BI29" s="466"/>
      <c r="BJ29" s="466"/>
      <c r="BK29" s="466"/>
      <c r="BL29" s="466"/>
      <c r="BM29" s="467"/>
      <c r="BN29" s="431">
        <v>449629</v>
      </c>
      <c r="BO29" s="432"/>
      <c r="BP29" s="432"/>
      <c r="BQ29" s="432"/>
      <c r="BR29" s="432"/>
      <c r="BS29" s="432"/>
      <c r="BT29" s="432"/>
      <c r="BU29" s="433"/>
      <c r="BV29" s="431">
        <v>448022</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189</v>
      </c>
      <c r="X30" s="592"/>
      <c r="Y30" s="592"/>
      <c r="Z30" s="592"/>
      <c r="AA30" s="592"/>
      <c r="AB30" s="592"/>
      <c r="AC30" s="592"/>
      <c r="AD30" s="592"/>
      <c r="AE30" s="592"/>
      <c r="AF30" s="592"/>
      <c r="AG30" s="593"/>
      <c r="AH30" s="550">
        <v>98.2</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49</v>
      </c>
      <c r="BD30" s="605"/>
      <c r="BE30" s="605"/>
      <c r="BF30" s="605"/>
      <c r="BG30" s="605"/>
      <c r="BH30" s="605"/>
      <c r="BI30" s="605"/>
      <c r="BJ30" s="605"/>
      <c r="BK30" s="605"/>
      <c r="BL30" s="605"/>
      <c r="BM30" s="606"/>
      <c r="BN30" s="607">
        <v>8086768</v>
      </c>
      <c r="BO30" s="608"/>
      <c r="BP30" s="608"/>
      <c r="BQ30" s="608"/>
      <c r="BR30" s="608"/>
      <c r="BS30" s="608"/>
      <c r="BT30" s="608"/>
      <c r="BU30" s="609"/>
      <c r="BV30" s="607">
        <v>8092907</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196</v>
      </c>
      <c r="D33" s="455"/>
      <c r="E33" s="420" t="s">
        <v>197</v>
      </c>
      <c r="F33" s="420"/>
      <c r="G33" s="420"/>
      <c r="H33" s="420"/>
      <c r="I33" s="420"/>
      <c r="J33" s="420"/>
      <c r="K33" s="420"/>
      <c r="L33" s="420"/>
      <c r="M33" s="420"/>
      <c r="N33" s="420"/>
      <c r="O33" s="420"/>
      <c r="P33" s="420"/>
      <c r="Q33" s="420"/>
      <c r="R33" s="420"/>
      <c r="S33" s="420"/>
      <c r="T33" s="216"/>
      <c r="U33" s="455" t="s">
        <v>196</v>
      </c>
      <c r="V33" s="455"/>
      <c r="W33" s="420" t="s">
        <v>198</v>
      </c>
      <c r="X33" s="420"/>
      <c r="Y33" s="420"/>
      <c r="Z33" s="420"/>
      <c r="AA33" s="420"/>
      <c r="AB33" s="420"/>
      <c r="AC33" s="420"/>
      <c r="AD33" s="420"/>
      <c r="AE33" s="420"/>
      <c r="AF33" s="420"/>
      <c r="AG33" s="420"/>
      <c r="AH33" s="420"/>
      <c r="AI33" s="420"/>
      <c r="AJ33" s="420"/>
      <c r="AK33" s="420"/>
      <c r="AL33" s="216"/>
      <c r="AM33" s="455" t="s">
        <v>196</v>
      </c>
      <c r="AN33" s="455"/>
      <c r="AO33" s="420" t="s">
        <v>199</v>
      </c>
      <c r="AP33" s="420"/>
      <c r="AQ33" s="420"/>
      <c r="AR33" s="420"/>
      <c r="AS33" s="420"/>
      <c r="AT33" s="420"/>
      <c r="AU33" s="420"/>
      <c r="AV33" s="420"/>
      <c r="AW33" s="420"/>
      <c r="AX33" s="420"/>
      <c r="AY33" s="420"/>
      <c r="AZ33" s="420"/>
      <c r="BA33" s="420"/>
      <c r="BB33" s="420"/>
      <c r="BC33" s="420"/>
      <c r="BD33" s="217"/>
      <c r="BE33" s="420" t="s">
        <v>200</v>
      </c>
      <c r="BF33" s="420"/>
      <c r="BG33" s="420" t="s">
        <v>201</v>
      </c>
      <c r="BH33" s="420"/>
      <c r="BI33" s="420"/>
      <c r="BJ33" s="420"/>
      <c r="BK33" s="420"/>
      <c r="BL33" s="420"/>
      <c r="BM33" s="420"/>
      <c r="BN33" s="420"/>
      <c r="BO33" s="420"/>
      <c r="BP33" s="420"/>
      <c r="BQ33" s="420"/>
      <c r="BR33" s="420"/>
      <c r="BS33" s="420"/>
      <c r="BT33" s="420"/>
      <c r="BU33" s="420"/>
      <c r="BV33" s="217"/>
      <c r="BW33" s="455" t="s">
        <v>200</v>
      </c>
      <c r="BX33" s="455"/>
      <c r="BY33" s="420" t="s">
        <v>202</v>
      </c>
      <c r="BZ33" s="420"/>
      <c r="CA33" s="420"/>
      <c r="CB33" s="420"/>
      <c r="CC33" s="420"/>
      <c r="CD33" s="420"/>
      <c r="CE33" s="420"/>
      <c r="CF33" s="420"/>
      <c r="CG33" s="420"/>
      <c r="CH33" s="420"/>
      <c r="CI33" s="420"/>
      <c r="CJ33" s="420"/>
      <c r="CK33" s="420"/>
      <c r="CL33" s="420"/>
      <c r="CM33" s="420"/>
      <c r="CN33" s="216"/>
      <c r="CO33" s="455" t="s">
        <v>203</v>
      </c>
      <c r="CP33" s="455"/>
      <c r="CQ33" s="420" t="s">
        <v>204</v>
      </c>
      <c r="CR33" s="420"/>
      <c r="CS33" s="420"/>
      <c r="CT33" s="420"/>
      <c r="CU33" s="420"/>
      <c r="CV33" s="420"/>
      <c r="CW33" s="420"/>
      <c r="CX33" s="420"/>
      <c r="CY33" s="420"/>
      <c r="CZ33" s="420"/>
      <c r="DA33" s="420"/>
      <c r="DB33" s="420"/>
      <c r="DC33" s="420"/>
      <c r="DD33" s="420"/>
      <c r="DE33" s="420"/>
      <c r="DF33" s="216"/>
      <c r="DG33" s="619" t="s">
        <v>205</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5</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8</v>
      </c>
      <c r="AN34" s="620"/>
      <c r="AO34" s="621" t="str">
        <f>IF('各会計、関係団体の財政状況及び健全化判断比率'!B31="","",'各会計、関係団体の財政状況及び健全化判断比率'!B31)</f>
        <v>水道事業会計</v>
      </c>
      <c r="AP34" s="621"/>
      <c r="AQ34" s="621"/>
      <c r="AR34" s="621"/>
      <c r="AS34" s="621"/>
      <c r="AT34" s="621"/>
      <c r="AU34" s="621"/>
      <c r="AV34" s="621"/>
      <c r="AW34" s="621"/>
      <c r="AX34" s="621"/>
      <c r="AY34" s="621"/>
      <c r="AZ34" s="621"/>
      <c r="BA34" s="621"/>
      <c r="BB34" s="621"/>
      <c r="BC34" s="621"/>
      <c r="BD34" s="214"/>
      <c r="BE34" s="620">
        <f>IF(BG34="","",MAX(C34:D43,U34:V43,AM34:AN43)+1)</f>
        <v>11</v>
      </c>
      <c r="BF34" s="620"/>
      <c r="BG34" s="621" t="str">
        <f>IF('各会計、関係団体の財政状況及び健全化判断比率'!B34="","",'各会計、関係団体の財政状況及び健全化判断比率'!B34)</f>
        <v>宅地造成事業特別会計</v>
      </c>
      <c r="BH34" s="621"/>
      <c r="BI34" s="621"/>
      <c r="BJ34" s="621"/>
      <c r="BK34" s="621"/>
      <c r="BL34" s="621"/>
      <c r="BM34" s="621"/>
      <c r="BN34" s="621"/>
      <c r="BO34" s="621"/>
      <c r="BP34" s="621"/>
      <c r="BQ34" s="621"/>
      <c r="BR34" s="621"/>
      <c r="BS34" s="621"/>
      <c r="BT34" s="621"/>
      <c r="BU34" s="621"/>
      <c r="BV34" s="214"/>
      <c r="BW34" s="620">
        <f>IF(BY34="","",MAX(C34:D43,U34:V43,AM34:AN43,BE34:BF43)+1)</f>
        <v>13</v>
      </c>
      <c r="BX34" s="620"/>
      <c r="BY34" s="621" t="str">
        <f>IF('各会計、関係団体の財政状況及び健全化判断比率'!B68="","",'各会計、関係団体の財政状況及び健全化判断比率'!B68)</f>
        <v>色麻町外一市一ヶ村花川ダム管理組合</v>
      </c>
      <c r="BZ34" s="621"/>
      <c r="CA34" s="621"/>
      <c r="CB34" s="621"/>
      <c r="CC34" s="621"/>
      <c r="CD34" s="621"/>
      <c r="CE34" s="621"/>
      <c r="CF34" s="621"/>
      <c r="CG34" s="621"/>
      <c r="CH34" s="621"/>
      <c r="CI34" s="621"/>
      <c r="CJ34" s="621"/>
      <c r="CK34" s="621"/>
      <c r="CL34" s="621"/>
      <c r="CM34" s="621"/>
      <c r="CN34" s="214"/>
      <c r="CO34" s="620">
        <f>IF(CQ34="","",MAX(C34:D43,U34:V43,AM34:AN43,BE34:BF43,BW34:BX43)+1)</f>
        <v>21</v>
      </c>
      <c r="CP34" s="620"/>
      <c r="CQ34" s="621" t="str">
        <f>IF('各会計、関係団体の財政状況及び健全化判断比率'!BS7="","",'各会計、関係団体の財政状況及び健全化判断比率'!BS7)</f>
        <v>古川体育協会</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市有林事業特別会計</v>
      </c>
      <c r="F35" s="621"/>
      <c r="G35" s="621"/>
      <c r="H35" s="621"/>
      <c r="I35" s="621"/>
      <c r="J35" s="621"/>
      <c r="K35" s="621"/>
      <c r="L35" s="621"/>
      <c r="M35" s="621"/>
      <c r="N35" s="621"/>
      <c r="O35" s="621"/>
      <c r="P35" s="621"/>
      <c r="Q35" s="621"/>
      <c r="R35" s="621"/>
      <c r="S35" s="621"/>
      <c r="T35" s="214"/>
      <c r="U35" s="620">
        <f>IF(W35="","",U34+1)</f>
        <v>6</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f t="shared" ref="AM35:AM43" si="0">IF(AO35="","",AM34+1)</f>
        <v>9</v>
      </c>
      <c r="AN35" s="620"/>
      <c r="AO35" s="621" t="str">
        <f>IF('各会計、関係団体の財政状況及び健全化判断比率'!B32="","",'各会計、関係団体の財政状況及び健全化判断比率'!B32)</f>
        <v>下水道事業会計</v>
      </c>
      <c r="AP35" s="621"/>
      <c r="AQ35" s="621"/>
      <c r="AR35" s="621"/>
      <c r="AS35" s="621"/>
      <c r="AT35" s="621"/>
      <c r="AU35" s="621"/>
      <c r="AV35" s="621"/>
      <c r="AW35" s="621"/>
      <c r="AX35" s="621"/>
      <c r="AY35" s="621"/>
      <c r="AZ35" s="621"/>
      <c r="BA35" s="621"/>
      <c r="BB35" s="621"/>
      <c r="BC35" s="621"/>
      <c r="BD35" s="214"/>
      <c r="BE35" s="620">
        <f t="shared" ref="BE35:BE43" si="1">IF(BG35="","",BE34+1)</f>
        <v>12</v>
      </c>
      <c r="BF35" s="620"/>
      <c r="BG35" s="621" t="str">
        <f>IF('各会計、関係団体の財政状況及び健全化判断比率'!B35="","",'各会計、関係団体の財政状況及び健全化判断比率'!B35)</f>
        <v>工業団地造成事業特別会計</v>
      </c>
      <c r="BH35" s="621"/>
      <c r="BI35" s="621"/>
      <c r="BJ35" s="621"/>
      <c r="BK35" s="621"/>
      <c r="BL35" s="621"/>
      <c r="BM35" s="621"/>
      <c r="BN35" s="621"/>
      <c r="BO35" s="621"/>
      <c r="BP35" s="621"/>
      <c r="BQ35" s="621"/>
      <c r="BR35" s="621"/>
      <c r="BS35" s="621"/>
      <c r="BT35" s="621"/>
      <c r="BU35" s="621"/>
      <c r="BV35" s="214"/>
      <c r="BW35" s="620">
        <f t="shared" ref="BW35:BW43" si="2">IF(BY35="","",BW34+1)</f>
        <v>14</v>
      </c>
      <c r="BX35" s="620"/>
      <c r="BY35" s="621" t="str">
        <f>IF('各会計、関係団体の財政状況及び健全化判断比率'!B69="","",'各会計、関係団体の財政状況及び健全化判断比率'!B69)</f>
        <v>吉田川流域溜池大和町外３市３ヶ町村組合</v>
      </c>
      <c r="BZ35" s="621"/>
      <c r="CA35" s="621"/>
      <c r="CB35" s="621"/>
      <c r="CC35" s="621"/>
      <c r="CD35" s="621"/>
      <c r="CE35" s="621"/>
      <c r="CF35" s="621"/>
      <c r="CG35" s="621"/>
      <c r="CH35" s="621"/>
      <c r="CI35" s="621"/>
      <c r="CJ35" s="621"/>
      <c r="CK35" s="621"/>
      <c r="CL35" s="621"/>
      <c r="CM35" s="621"/>
      <c r="CN35" s="214"/>
      <c r="CO35" s="620">
        <f t="shared" ref="CO35:CO43" si="3">IF(CQ35="","",CO34+1)</f>
        <v>22</v>
      </c>
      <c r="CP35" s="620"/>
      <c r="CQ35" s="621" t="str">
        <f>IF('各会計、関係団体の財政状況及び健全化判断比率'!BS8="","",'各会計、関係団体の財政状況及び健全化判断比率'!BS8)</f>
        <v>まちづくり古川</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f>IF(E36="","",C35+1)</f>
        <v>3</v>
      </c>
      <c r="D36" s="620"/>
      <c r="E36" s="621" t="str">
        <f>IF('各会計、関係団体の財政状況及び健全化判断比率'!B9="","",'各会計、関係団体の財政状況及び健全化判断比率'!B9)</f>
        <v>奨学資金貸与事業特別会計</v>
      </c>
      <c r="F36" s="621"/>
      <c r="G36" s="621"/>
      <c r="H36" s="621"/>
      <c r="I36" s="621"/>
      <c r="J36" s="621"/>
      <c r="K36" s="621"/>
      <c r="L36" s="621"/>
      <c r="M36" s="621"/>
      <c r="N36" s="621"/>
      <c r="O36" s="621"/>
      <c r="P36" s="621"/>
      <c r="Q36" s="621"/>
      <c r="R36" s="621"/>
      <c r="S36" s="621"/>
      <c r="T36" s="214"/>
      <c r="U36" s="620">
        <f t="shared" ref="U36:U43" si="4">IF(W36="","",U35+1)</f>
        <v>7</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f t="shared" si="0"/>
        <v>10</v>
      </c>
      <c r="AN36" s="620"/>
      <c r="AO36" s="621" t="str">
        <f>IF('各会計、関係団体の財政状況及び健全化判断比率'!B33="","",'各会計、関係団体の財政状況及び健全化判断比率'!B33)</f>
        <v>病院事業会計</v>
      </c>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15</v>
      </c>
      <c r="BX36" s="620"/>
      <c r="BY36" s="621" t="str">
        <f>IF('各会計、関係団体の財政状況及び健全化判断比率'!B70="","",'各会計、関係団体の財政状況及び健全化判断比率'!B70)</f>
        <v>宮城県市町村職員退職手当組合</v>
      </c>
      <c r="BZ36" s="621"/>
      <c r="CA36" s="621"/>
      <c r="CB36" s="621"/>
      <c r="CC36" s="621"/>
      <c r="CD36" s="621"/>
      <c r="CE36" s="621"/>
      <c r="CF36" s="621"/>
      <c r="CG36" s="621"/>
      <c r="CH36" s="621"/>
      <c r="CI36" s="621"/>
      <c r="CJ36" s="621"/>
      <c r="CK36" s="621"/>
      <c r="CL36" s="621"/>
      <c r="CM36" s="621"/>
      <c r="CN36" s="214"/>
      <c r="CO36" s="620">
        <f t="shared" si="3"/>
        <v>23</v>
      </c>
      <c r="CP36" s="620"/>
      <c r="CQ36" s="621" t="str">
        <f>IF('各会計、関係団体の財政状況及び健全化判断比率'!BS9="","",'各会計、関係団体の財政状況及び健全化判断比率'!BS9)</f>
        <v>アクアライト台町</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f>IF(E37="","",C36+1)</f>
        <v>4</v>
      </c>
      <c r="D37" s="620"/>
      <c r="E37" s="621" t="str">
        <f>IF('各会計、関係団体の財政状況及び健全化判断比率'!B10="","",'各会計、関係団体の財政状況及び健全化判断比率'!B10)</f>
        <v>夜間急患センター事業特別会計</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16</v>
      </c>
      <c r="BX37" s="620"/>
      <c r="BY37" s="621" t="str">
        <f>IF('各会計、関係団体の財政状況及び健全化判断比率'!B71="","",'各会計、関係団体の財政状況及び健全化判断比率'!B71)</f>
        <v>宮城県市町村非常勤消防団員補償報償組合</v>
      </c>
      <c r="BZ37" s="621"/>
      <c r="CA37" s="621"/>
      <c r="CB37" s="621"/>
      <c r="CC37" s="621"/>
      <c r="CD37" s="621"/>
      <c r="CE37" s="621"/>
      <c r="CF37" s="621"/>
      <c r="CG37" s="621"/>
      <c r="CH37" s="621"/>
      <c r="CI37" s="621"/>
      <c r="CJ37" s="621"/>
      <c r="CK37" s="621"/>
      <c r="CL37" s="621"/>
      <c r="CM37" s="621"/>
      <c r="CN37" s="214"/>
      <c r="CO37" s="620">
        <f t="shared" si="3"/>
        <v>24</v>
      </c>
      <c r="CP37" s="620"/>
      <c r="CQ37" s="621" t="str">
        <f>IF('各会計、関係団体の財政状況及び健全化判断比率'!BS10="","",'各会計、関係団体の財政状況及び健全化判断比率'!BS10)</f>
        <v>醸室</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17</v>
      </c>
      <c r="BX38" s="620"/>
      <c r="BY38" s="621" t="str">
        <f>IF('各会計、関係団体の財政状況及び健全化判断比率'!B72="","",'各会計、関係団体の財政状況及び健全化判断比率'!B72)</f>
        <v>大崎地域広域行政事務組合</v>
      </c>
      <c r="BZ38" s="621"/>
      <c r="CA38" s="621"/>
      <c r="CB38" s="621"/>
      <c r="CC38" s="621"/>
      <c r="CD38" s="621"/>
      <c r="CE38" s="621"/>
      <c r="CF38" s="621"/>
      <c r="CG38" s="621"/>
      <c r="CH38" s="621"/>
      <c r="CI38" s="621"/>
      <c r="CJ38" s="621"/>
      <c r="CK38" s="621"/>
      <c r="CL38" s="621"/>
      <c r="CM38" s="621"/>
      <c r="CN38" s="214"/>
      <c r="CO38" s="620">
        <f t="shared" si="3"/>
        <v>25</v>
      </c>
      <c r="CP38" s="620"/>
      <c r="CQ38" s="621" t="str">
        <f>IF('各会計、関係団体の財政状況及び健全化判断比率'!BS11="","",'各会計、関係団体の財政状況及び健全化判断比率'!BS11)</f>
        <v>大崎市三本木振興公社</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18</v>
      </c>
      <c r="BX39" s="620"/>
      <c r="BY39" s="621" t="str">
        <f>IF('各会計、関係団体の財政状況及び健全化判断比率'!B73="","",'各会計、関係団体の財政状況及び健全化判断比率'!B73)</f>
        <v>宮城県市町村自治振興センター</v>
      </c>
      <c r="BZ39" s="621"/>
      <c r="CA39" s="621"/>
      <c r="CB39" s="621"/>
      <c r="CC39" s="621"/>
      <c r="CD39" s="621"/>
      <c r="CE39" s="621"/>
      <c r="CF39" s="621"/>
      <c r="CG39" s="621"/>
      <c r="CH39" s="621"/>
      <c r="CI39" s="621"/>
      <c r="CJ39" s="621"/>
      <c r="CK39" s="621"/>
      <c r="CL39" s="621"/>
      <c r="CM39" s="621"/>
      <c r="CN39" s="214"/>
      <c r="CO39" s="620">
        <f t="shared" si="3"/>
        <v>26</v>
      </c>
      <c r="CP39" s="620"/>
      <c r="CQ39" s="621" t="str">
        <f>IF('各会計、関係団体の財政状況及び健全化判断比率'!BS12="","",'各会計、関係団体の財政状況及び健全化判断比率'!BS12)</f>
        <v>池月道の駅</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19</v>
      </c>
      <c r="BX40" s="620"/>
      <c r="BY40" s="621" t="str">
        <f>IF('各会計、関係団体の財政状況及び健全化判断比率'!B74="","",'各会計、関係団体の財政状況及び健全化判断比率'!B74)</f>
        <v>宮城県後期高齢者医療広域連合</v>
      </c>
      <c r="BZ40" s="621"/>
      <c r="CA40" s="621"/>
      <c r="CB40" s="621"/>
      <c r="CC40" s="621"/>
      <c r="CD40" s="621"/>
      <c r="CE40" s="621"/>
      <c r="CF40" s="621"/>
      <c r="CG40" s="621"/>
      <c r="CH40" s="621"/>
      <c r="CI40" s="621"/>
      <c r="CJ40" s="621"/>
      <c r="CK40" s="621"/>
      <c r="CL40" s="621"/>
      <c r="CM40" s="621"/>
      <c r="CN40" s="214"/>
      <c r="CO40" s="620">
        <f t="shared" si="3"/>
        <v>27</v>
      </c>
      <c r="CP40" s="620"/>
      <c r="CQ40" s="621" t="str">
        <f>IF('各会計、関係団体の財政状況及び健全化判断比率'!BS13="","",'各会計、関係団体の財政状況及び健全化判断比率'!BS13)</f>
        <v>鳴子まちづくり</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20</v>
      </c>
      <c r="BX41" s="620"/>
      <c r="BY41" s="621" t="str">
        <f>IF('各会計、関係団体の財政状況及び健全化判断比率'!B75="","",'各会計、関係団体の財政状況及び健全化判断比率'!B75)</f>
        <v>宮城県後期高齢者医療事業会計</v>
      </c>
      <c r="BZ41" s="621"/>
      <c r="CA41" s="621"/>
      <c r="CB41" s="621"/>
      <c r="CC41" s="621"/>
      <c r="CD41" s="621"/>
      <c r="CE41" s="621"/>
      <c r="CF41" s="621"/>
      <c r="CG41" s="621"/>
      <c r="CH41" s="621"/>
      <c r="CI41" s="621"/>
      <c r="CJ41" s="621"/>
      <c r="CK41" s="621"/>
      <c r="CL41" s="621"/>
      <c r="CM41" s="621"/>
      <c r="CN41" s="214"/>
      <c r="CO41" s="620">
        <f t="shared" si="3"/>
        <v>28</v>
      </c>
      <c r="CP41" s="620"/>
      <c r="CQ41" s="621" t="str">
        <f>IF('各会計、関係団体の財政状況及び健全化判断比率'!BS14="","",'各会計、関係団体の財政状況及び健全化判断比率'!BS14)</f>
        <v>オニコウベ</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f t="shared" si="3"/>
        <v>29</v>
      </c>
      <c r="CP42" s="620"/>
      <c r="CQ42" s="621" t="str">
        <f>IF('各会計、関係団体の財政状況及び健全化判断比率'!BS15="","",'各会計、関係団体の財政状況及び健全化判断比率'!BS15)</f>
        <v>たじり穂波公社</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9druLizPyhcC6WK2Hw0ZoAR07pIq7/h/AThCZiiAQV6ou53S2vBBPyQA0dmHIJmkS6C+6I60FxDtwV0QSANLBw==" saltValue="r77sC2OM1Ddw1mPBI06lB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212" t="s">
        <v>580</v>
      </c>
      <c r="D34" s="1212"/>
      <c r="E34" s="1213"/>
      <c r="F34" s="32">
        <v>10.67</v>
      </c>
      <c r="G34" s="33">
        <v>12.4</v>
      </c>
      <c r="H34" s="33">
        <v>14.01</v>
      </c>
      <c r="I34" s="33">
        <v>14.95</v>
      </c>
      <c r="J34" s="34">
        <v>15.75</v>
      </c>
      <c r="K34" s="22"/>
      <c r="L34" s="22"/>
      <c r="M34" s="22"/>
      <c r="N34" s="22"/>
      <c r="O34" s="22"/>
      <c r="P34" s="22"/>
    </row>
    <row r="35" spans="1:16" ht="39" customHeight="1" x14ac:dyDescent="0.15">
      <c r="A35" s="22"/>
      <c r="B35" s="35"/>
      <c r="C35" s="1206" t="s">
        <v>581</v>
      </c>
      <c r="D35" s="1207"/>
      <c r="E35" s="1208"/>
      <c r="F35" s="36">
        <v>12.28</v>
      </c>
      <c r="G35" s="37">
        <v>12.17</v>
      </c>
      <c r="H35" s="37">
        <v>13.58</v>
      </c>
      <c r="I35" s="37">
        <v>13.62</v>
      </c>
      <c r="J35" s="38">
        <v>14.55</v>
      </c>
      <c r="K35" s="22"/>
      <c r="L35" s="22"/>
      <c r="M35" s="22"/>
      <c r="N35" s="22"/>
      <c r="O35" s="22"/>
      <c r="P35" s="22"/>
    </row>
    <row r="36" spans="1:16" ht="39" customHeight="1" x14ac:dyDescent="0.15">
      <c r="A36" s="22"/>
      <c r="B36" s="35"/>
      <c r="C36" s="1206" t="s">
        <v>582</v>
      </c>
      <c r="D36" s="1207"/>
      <c r="E36" s="1208"/>
      <c r="F36" s="36">
        <v>4.29</v>
      </c>
      <c r="G36" s="37">
        <v>4.53</v>
      </c>
      <c r="H36" s="37">
        <v>3.8</v>
      </c>
      <c r="I36" s="37">
        <v>4.47</v>
      </c>
      <c r="J36" s="38">
        <v>6.26</v>
      </c>
      <c r="K36" s="22"/>
      <c r="L36" s="22"/>
      <c r="M36" s="22"/>
      <c r="N36" s="22"/>
      <c r="O36" s="22"/>
      <c r="P36" s="22"/>
    </row>
    <row r="37" spans="1:16" ht="39" customHeight="1" x14ac:dyDescent="0.15">
      <c r="A37" s="22"/>
      <c r="B37" s="35"/>
      <c r="C37" s="1206" t="s">
        <v>583</v>
      </c>
      <c r="D37" s="1207"/>
      <c r="E37" s="1208"/>
      <c r="F37" s="36" t="s">
        <v>529</v>
      </c>
      <c r="G37" s="37" t="s">
        <v>529</v>
      </c>
      <c r="H37" s="37" t="s">
        <v>529</v>
      </c>
      <c r="I37" s="37" t="s">
        <v>529</v>
      </c>
      <c r="J37" s="38">
        <v>1.73</v>
      </c>
      <c r="K37" s="22"/>
      <c r="L37" s="22"/>
      <c r="M37" s="22"/>
      <c r="N37" s="22"/>
      <c r="O37" s="22"/>
      <c r="P37" s="22"/>
    </row>
    <row r="38" spans="1:16" ht="39" customHeight="1" x14ac:dyDescent="0.15">
      <c r="A38" s="22"/>
      <c r="B38" s="35"/>
      <c r="C38" s="1206" t="s">
        <v>584</v>
      </c>
      <c r="D38" s="1207"/>
      <c r="E38" s="1208"/>
      <c r="F38" s="36">
        <v>2.82</v>
      </c>
      <c r="G38" s="37">
        <v>3.43</v>
      </c>
      <c r="H38" s="37">
        <v>0.78</v>
      </c>
      <c r="I38" s="37">
        <v>0.84</v>
      </c>
      <c r="J38" s="38">
        <v>1.17</v>
      </c>
      <c r="K38" s="22"/>
      <c r="L38" s="22"/>
      <c r="M38" s="22"/>
      <c r="N38" s="22"/>
      <c r="O38" s="22"/>
      <c r="P38" s="22"/>
    </row>
    <row r="39" spans="1:16" ht="39" customHeight="1" x14ac:dyDescent="0.15">
      <c r="A39" s="22"/>
      <c r="B39" s="35"/>
      <c r="C39" s="1206" t="s">
        <v>585</v>
      </c>
      <c r="D39" s="1207"/>
      <c r="E39" s="1208"/>
      <c r="F39" s="36">
        <v>0.43</v>
      </c>
      <c r="G39" s="37">
        <v>0.46</v>
      </c>
      <c r="H39" s="37">
        <v>0.89</v>
      </c>
      <c r="I39" s="37">
        <v>0.55000000000000004</v>
      </c>
      <c r="J39" s="38">
        <v>0.59</v>
      </c>
      <c r="K39" s="22"/>
      <c r="L39" s="22"/>
      <c r="M39" s="22"/>
      <c r="N39" s="22"/>
      <c r="O39" s="22"/>
      <c r="P39" s="22"/>
    </row>
    <row r="40" spans="1:16" ht="39" customHeight="1" x14ac:dyDescent="0.15">
      <c r="A40" s="22"/>
      <c r="B40" s="35"/>
      <c r="C40" s="1206" t="s">
        <v>586</v>
      </c>
      <c r="D40" s="1207"/>
      <c r="E40" s="1208"/>
      <c r="F40" s="36">
        <v>0.39</v>
      </c>
      <c r="G40" s="37">
        <v>0.39</v>
      </c>
      <c r="H40" s="37">
        <v>0.42</v>
      </c>
      <c r="I40" s="37">
        <v>0.42</v>
      </c>
      <c r="J40" s="38">
        <v>0.39</v>
      </c>
      <c r="K40" s="22"/>
      <c r="L40" s="22"/>
      <c r="M40" s="22"/>
      <c r="N40" s="22"/>
      <c r="O40" s="22"/>
      <c r="P40" s="22"/>
    </row>
    <row r="41" spans="1:16" ht="39" customHeight="1" x14ac:dyDescent="0.15">
      <c r="A41" s="22"/>
      <c r="B41" s="35"/>
      <c r="C41" s="1206" t="s">
        <v>587</v>
      </c>
      <c r="D41" s="1207"/>
      <c r="E41" s="1208"/>
      <c r="F41" s="36" t="s">
        <v>529</v>
      </c>
      <c r="G41" s="37">
        <v>0</v>
      </c>
      <c r="H41" s="37">
        <v>0</v>
      </c>
      <c r="I41" s="37">
        <v>0</v>
      </c>
      <c r="J41" s="38">
        <v>0.13</v>
      </c>
      <c r="K41" s="22"/>
      <c r="L41" s="22"/>
      <c r="M41" s="22"/>
      <c r="N41" s="22"/>
      <c r="O41" s="22"/>
      <c r="P41" s="22"/>
    </row>
    <row r="42" spans="1:16" ht="39" customHeight="1" x14ac:dyDescent="0.15">
      <c r="A42" s="22"/>
      <c r="B42" s="39"/>
      <c r="C42" s="1206" t="s">
        <v>588</v>
      </c>
      <c r="D42" s="1207"/>
      <c r="E42" s="1208"/>
      <c r="F42" s="36" t="s">
        <v>529</v>
      </c>
      <c r="G42" s="37" t="s">
        <v>529</v>
      </c>
      <c r="H42" s="37" t="s">
        <v>529</v>
      </c>
      <c r="I42" s="37" t="s">
        <v>529</v>
      </c>
      <c r="J42" s="38" t="s">
        <v>529</v>
      </c>
      <c r="K42" s="22"/>
      <c r="L42" s="22"/>
      <c r="M42" s="22"/>
      <c r="N42" s="22"/>
      <c r="O42" s="22"/>
      <c r="P42" s="22"/>
    </row>
    <row r="43" spans="1:16" ht="39" customHeight="1" thickBot="1" x14ac:dyDescent="0.2">
      <c r="A43" s="22"/>
      <c r="B43" s="40"/>
      <c r="C43" s="1209" t="s">
        <v>589</v>
      </c>
      <c r="D43" s="1210"/>
      <c r="E43" s="1211"/>
      <c r="F43" s="41">
        <v>0.69</v>
      </c>
      <c r="G43" s="42">
        <v>0.83</v>
      </c>
      <c r="H43" s="42">
        <v>0.87</v>
      </c>
      <c r="I43" s="42">
        <v>0.99</v>
      </c>
      <c r="J43" s="43">
        <v>0.12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7t2+sNwGh2brTNu1mbPMTihmIVAby+ytcvMeb/W9vXBACPs6uWTZSSfkhSaGiQg/aQHWJWAHLQ6rdNYBIiXV3g==" saltValue="hb3A6hYgqxpPEjOA7KoB8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214" t="s">
        <v>10</v>
      </c>
      <c r="C45" s="1215"/>
      <c r="D45" s="58"/>
      <c r="E45" s="1220" t="s">
        <v>11</v>
      </c>
      <c r="F45" s="1220"/>
      <c r="G45" s="1220"/>
      <c r="H45" s="1220"/>
      <c r="I45" s="1220"/>
      <c r="J45" s="1221"/>
      <c r="K45" s="59">
        <v>6482</v>
      </c>
      <c r="L45" s="60">
        <v>6580</v>
      </c>
      <c r="M45" s="60">
        <v>6064</v>
      </c>
      <c r="N45" s="60">
        <v>6207</v>
      </c>
      <c r="O45" s="61">
        <v>6470</v>
      </c>
      <c r="P45" s="48"/>
      <c r="Q45" s="48"/>
      <c r="R45" s="48"/>
      <c r="S45" s="48"/>
      <c r="T45" s="48"/>
      <c r="U45" s="48"/>
    </row>
    <row r="46" spans="1:21" ht="30.75" customHeight="1" x14ac:dyDescent="0.15">
      <c r="A46" s="48"/>
      <c r="B46" s="1216"/>
      <c r="C46" s="1217"/>
      <c r="D46" s="62"/>
      <c r="E46" s="1222" t="s">
        <v>12</v>
      </c>
      <c r="F46" s="1222"/>
      <c r="G46" s="1222"/>
      <c r="H46" s="1222"/>
      <c r="I46" s="1222"/>
      <c r="J46" s="1223"/>
      <c r="K46" s="63" t="s">
        <v>529</v>
      </c>
      <c r="L46" s="64" t="s">
        <v>529</v>
      </c>
      <c r="M46" s="64" t="s">
        <v>529</v>
      </c>
      <c r="N46" s="64" t="s">
        <v>529</v>
      </c>
      <c r="O46" s="65" t="s">
        <v>529</v>
      </c>
      <c r="P46" s="48"/>
      <c r="Q46" s="48"/>
      <c r="R46" s="48"/>
      <c r="S46" s="48"/>
      <c r="T46" s="48"/>
      <c r="U46" s="48"/>
    </row>
    <row r="47" spans="1:21" ht="30.75" customHeight="1" x14ac:dyDescent="0.15">
      <c r="A47" s="48"/>
      <c r="B47" s="1216"/>
      <c r="C47" s="1217"/>
      <c r="D47" s="62"/>
      <c r="E47" s="1222" t="s">
        <v>13</v>
      </c>
      <c r="F47" s="1222"/>
      <c r="G47" s="1222"/>
      <c r="H47" s="1222"/>
      <c r="I47" s="1222"/>
      <c r="J47" s="1223"/>
      <c r="K47" s="63" t="s">
        <v>529</v>
      </c>
      <c r="L47" s="64" t="s">
        <v>529</v>
      </c>
      <c r="M47" s="64" t="s">
        <v>529</v>
      </c>
      <c r="N47" s="64" t="s">
        <v>529</v>
      </c>
      <c r="O47" s="65" t="s">
        <v>529</v>
      </c>
      <c r="P47" s="48"/>
      <c r="Q47" s="48"/>
      <c r="R47" s="48"/>
      <c r="S47" s="48"/>
      <c r="T47" s="48"/>
      <c r="U47" s="48"/>
    </row>
    <row r="48" spans="1:21" ht="30.75" customHeight="1" x14ac:dyDescent="0.15">
      <c r="A48" s="48"/>
      <c r="B48" s="1216"/>
      <c r="C48" s="1217"/>
      <c r="D48" s="62"/>
      <c r="E48" s="1222" t="s">
        <v>14</v>
      </c>
      <c r="F48" s="1222"/>
      <c r="G48" s="1222"/>
      <c r="H48" s="1222"/>
      <c r="I48" s="1222"/>
      <c r="J48" s="1223"/>
      <c r="K48" s="63">
        <v>3072</v>
      </c>
      <c r="L48" s="64">
        <v>2782</v>
      </c>
      <c r="M48" s="64">
        <v>2801</v>
      </c>
      <c r="N48" s="64">
        <v>3031</v>
      </c>
      <c r="O48" s="65">
        <v>2461</v>
      </c>
      <c r="P48" s="48"/>
      <c r="Q48" s="48"/>
      <c r="R48" s="48"/>
      <c r="S48" s="48"/>
      <c r="T48" s="48"/>
      <c r="U48" s="48"/>
    </row>
    <row r="49" spans="1:21" ht="30.75" customHeight="1" x14ac:dyDescent="0.15">
      <c r="A49" s="48"/>
      <c r="B49" s="1216"/>
      <c r="C49" s="1217"/>
      <c r="D49" s="62"/>
      <c r="E49" s="1222" t="s">
        <v>15</v>
      </c>
      <c r="F49" s="1222"/>
      <c r="G49" s="1222"/>
      <c r="H49" s="1222"/>
      <c r="I49" s="1222"/>
      <c r="J49" s="1223"/>
      <c r="K49" s="63">
        <v>228</v>
      </c>
      <c r="L49" s="64">
        <v>295</v>
      </c>
      <c r="M49" s="64">
        <v>201</v>
      </c>
      <c r="N49" s="64">
        <v>251</v>
      </c>
      <c r="O49" s="65">
        <v>229</v>
      </c>
      <c r="P49" s="48"/>
      <c r="Q49" s="48"/>
      <c r="R49" s="48"/>
      <c r="S49" s="48"/>
      <c r="T49" s="48"/>
      <c r="U49" s="48"/>
    </row>
    <row r="50" spans="1:21" ht="30.75" customHeight="1" x14ac:dyDescent="0.15">
      <c r="A50" s="48"/>
      <c r="B50" s="1216"/>
      <c r="C50" s="1217"/>
      <c r="D50" s="62"/>
      <c r="E50" s="1222" t="s">
        <v>16</v>
      </c>
      <c r="F50" s="1222"/>
      <c r="G50" s="1222"/>
      <c r="H50" s="1222"/>
      <c r="I50" s="1222"/>
      <c r="J50" s="1223"/>
      <c r="K50" s="63">
        <v>103</v>
      </c>
      <c r="L50" s="64">
        <v>100</v>
      </c>
      <c r="M50" s="64">
        <v>83</v>
      </c>
      <c r="N50" s="64">
        <v>81</v>
      </c>
      <c r="O50" s="65">
        <v>67</v>
      </c>
      <c r="P50" s="48"/>
      <c r="Q50" s="48"/>
      <c r="R50" s="48"/>
      <c r="S50" s="48"/>
      <c r="T50" s="48"/>
      <c r="U50" s="48"/>
    </row>
    <row r="51" spans="1:21" ht="30.75" customHeight="1" x14ac:dyDescent="0.15">
      <c r="A51" s="48"/>
      <c r="B51" s="1218"/>
      <c r="C51" s="1219"/>
      <c r="D51" s="66"/>
      <c r="E51" s="1222" t="s">
        <v>17</v>
      </c>
      <c r="F51" s="1222"/>
      <c r="G51" s="1222"/>
      <c r="H51" s="1222"/>
      <c r="I51" s="1222"/>
      <c r="J51" s="1223"/>
      <c r="K51" s="63">
        <v>2</v>
      </c>
      <c r="L51" s="64">
        <v>3</v>
      </c>
      <c r="M51" s="64">
        <v>2</v>
      </c>
      <c r="N51" s="64">
        <v>1</v>
      </c>
      <c r="O51" s="65">
        <v>2</v>
      </c>
      <c r="P51" s="48"/>
      <c r="Q51" s="48"/>
      <c r="R51" s="48"/>
      <c r="S51" s="48"/>
      <c r="T51" s="48"/>
      <c r="U51" s="48"/>
    </row>
    <row r="52" spans="1:21" ht="30.75" customHeight="1" x14ac:dyDescent="0.15">
      <c r="A52" s="48"/>
      <c r="B52" s="1224" t="s">
        <v>18</v>
      </c>
      <c r="C52" s="1225"/>
      <c r="D52" s="66"/>
      <c r="E52" s="1222" t="s">
        <v>19</v>
      </c>
      <c r="F52" s="1222"/>
      <c r="G52" s="1222"/>
      <c r="H52" s="1222"/>
      <c r="I52" s="1222"/>
      <c r="J52" s="1223"/>
      <c r="K52" s="63">
        <v>7208</v>
      </c>
      <c r="L52" s="64">
        <v>7290</v>
      </c>
      <c r="M52" s="64">
        <v>7218</v>
      </c>
      <c r="N52" s="64">
        <v>7309</v>
      </c>
      <c r="O52" s="65">
        <v>7264</v>
      </c>
      <c r="P52" s="48"/>
      <c r="Q52" s="48"/>
      <c r="R52" s="48"/>
      <c r="S52" s="48"/>
      <c r="T52" s="48"/>
      <c r="U52" s="48"/>
    </row>
    <row r="53" spans="1:21" ht="30.75" customHeight="1" thickBot="1" x14ac:dyDescent="0.2">
      <c r="A53" s="48"/>
      <c r="B53" s="1226" t="s">
        <v>20</v>
      </c>
      <c r="C53" s="1227"/>
      <c r="D53" s="67"/>
      <c r="E53" s="1228" t="s">
        <v>21</v>
      </c>
      <c r="F53" s="1228"/>
      <c r="G53" s="1228"/>
      <c r="H53" s="1228"/>
      <c r="I53" s="1228"/>
      <c r="J53" s="1229"/>
      <c r="K53" s="68">
        <v>2679</v>
      </c>
      <c r="L53" s="69">
        <v>2470</v>
      </c>
      <c r="M53" s="69">
        <v>1933</v>
      </c>
      <c r="N53" s="69">
        <v>2262</v>
      </c>
      <c r="O53" s="70">
        <v>1965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590</v>
      </c>
      <c r="P55" s="48"/>
      <c r="Q55" s="48"/>
      <c r="R55" s="48"/>
      <c r="S55" s="48"/>
      <c r="T55" s="48"/>
      <c r="U55" s="48"/>
    </row>
    <row r="56" spans="1:21" ht="31.5" customHeight="1" thickBot="1" x14ac:dyDescent="0.2">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x14ac:dyDescent="0.15">
      <c r="B57" s="1230" t="s">
        <v>24</v>
      </c>
      <c r="C57" s="1231"/>
      <c r="D57" s="1234" t="s">
        <v>25</v>
      </c>
      <c r="E57" s="1235"/>
      <c r="F57" s="1235"/>
      <c r="G57" s="1235"/>
      <c r="H57" s="1235"/>
      <c r="I57" s="1235"/>
      <c r="J57" s="1236"/>
      <c r="K57" s="83" t="s">
        <v>529</v>
      </c>
      <c r="L57" s="84" t="s">
        <v>529</v>
      </c>
      <c r="M57" s="84" t="s">
        <v>529</v>
      </c>
      <c r="N57" s="84" t="s">
        <v>529</v>
      </c>
      <c r="O57" s="85" t="s">
        <v>529</v>
      </c>
    </row>
    <row r="58" spans="1:21" ht="31.5" customHeight="1" thickBot="1" x14ac:dyDescent="0.2">
      <c r="B58" s="1232"/>
      <c r="C58" s="1233"/>
      <c r="D58" s="1237" t="s">
        <v>26</v>
      </c>
      <c r="E58" s="1238"/>
      <c r="F58" s="1238"/>
      <c r="G58" s="1238"/>
      <c r="H58" s="1238"/>
      <c r="I58" s="1238"/>
      <c r="J58" s="1239"/>
      <c r="K58" s="86" t="s">
        <v>529</v>
      </c>
      <c r="L58" s="87" t="s">
        <v>529</v>
      </c>
      <c r="M58" s="87" t="s">
        <v>529</v>
      </c>
      <c r="N58" s="87" t="s">
        <v>529</v>
      </c>
      <c r="O58" s="88" t="s">
        <v>529</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vX3BQlFMrst4rpG0mzzL1tFZcX6BpwVSvf+x5zNYkHQ+jZ6eVz4ggnFA7hIh+2PClA6zbTW36Ir/EIlR6BLyw==" saltValue="2SzmSoMdWBDb0iPZvYI0/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570</v>
      </c>
      <c r="J40" s="100" t="s">
        <v>571</v>
      </c>
      <c r="K40" s="100" t="s">
        <v>572</v>
      </c>
      <c r="L40" s="100" t="s">
        <v>573</v>
      </c>
      <c r="M40" s="101" t="s">
        <v>574</v>
      </c>
    </row>
    <row r="41" spans="2:13" ht="27.75" customHeight="1" x14ac:dyDescent="0.15">
      <c r="B41" s="1240" t="s">
        <v>29</v>
      </c>
      <c r="C41" s="1241"/>
      <c r="D41" s="102"/>
      <c r="E41" s="1246" t="s">
        <v>30</v>
      </c>
      <c r="F41" s="1246"/>
      <c r="G41" s="1246"/>
      <c r="H41" s="1247"/>
      <c r="I41" s="103">
        <v>67690</v>
      </c>
      <c r="J41" s="104">
        <v>69164</v>
      </c>
      <c r="K41" s="104">
        <v>71748</v>
      </c>
      <c r="L41" s="104">
        <v>72145</v>
      </c>
      <c r="M41" s="105">
        <v>73991</v>
      </c>
    </row>
    <row r="42" spans="2:13" ht="27.75" customHeight="1" x14ac:dyDescent="0.15">
      <c r="B42" s="1242"/>
      <c r="C42" s="1243"/>
      <c r="D42" s="106"/>
      <c r="E42" s="1248" t="s">
        <v>31</v>
      </c>
      <c r="F42" s="1248"/>
      <c r="G42" s="1248"/>
      <c r="H42" s="1249"/>
      <c r="I42" s="107">
        <v>315</v>
      </c>
      <c r="J42" s="108">
        <v>219</v>
      </c>
      <c r="K42" s="108">
        <v>140</v>
      </c>
      <c r="L42" s="108">
        <v>64</v>
      </c>
      <c r="M42" s="109" t="s">
        <v>529</v>
      </c>
    </row>
    <row r="43" spans="2:13" ht="27.75" customHeight="1" x14ac:dyDescent="0.15">
      <c r="B43" s="1242"/>
      <c r="C43" s="1243"/>
      <c r="D43" s="106"/>
      <c r="E43" s="1248" t="s">
        <v>32</v>
      </c>
      <c r="F43" s="1248"/>
      <c r="G43" s="1248"/>
      <c r="H43" s="1249"/>
      <c r="I43" s="107">
        <v>40352</v>
      </c>
      <c r="J43" s="108">
        <v>39169</v>
      </c>
      <c r="K43" s="108">
        <v>37945</v>
      </c>
      <c r="L43" s="108">
        <v>37584</v>
      </c>
      <c r="M43" s="109">
        <v>36160</v>
      </c>
    </row>
    <row r="44" spans="2:13" ht="27.75" customHeight="1" x14ac:dyDescent="0.15">
      <c r="B44" s="1242"/>
      <c r="C44" s="1243"/>
      <c r="D44" s="106"/>
      <c r="E44" s="1248" t="s">
        <v>33</v>
      </c>
      <c r="F44" s="1248"/>
      <c r="G44" s="1248"/>
      <c r="H44" s="1249"/>
      <c r="I44" s="107">
        <v>1303</v>
      </c>
      <c r="J44" s="108">
        <v>1272</v>
      </c>
      <c r="K44" s="108">
        <v>1273</v>
      </c>
      <c r="L44" s="108">
        <v>1481</v>
      </c>
      <c r="M44" s="109">
        <v>1656</v>
      </c>
    </row>
    <row r="45" spans="2:13" ht="27.75" customHeight="1" x14ac:dyDescent="0.15">
      <c r="B45" s="1242"/>
      <c r="C45" s="1243"/>
      <c r="D45" s="106"/>
      <c r="E45" s="1248" t="s">
        <v>34</v>
      </c>
      <c r="F45" s="1248"/>
      <c r="G45" s="1248"/>
      <c r="H45" s="1249"/>
      <c r="I45" s="107">
        <v>6565</v>
      </c>
      <c r="J45" s="108">
        <v>6237</v>
      </c>
      <c r="K45" s="108">
        <v>6001</v>
      </c>
      <c r="L45" s="108">
        <v>5982</v>
      </c>
      <c r="M45" s="109">
        <v>5911</v>
      </c>
    </row>
    <row r="46" spans="2:13" ht="27.75" customHeight="1" x14ac:dyDescent="0.15">
      <c r="B46" s="1242"/>
      <c r="C46" s="1243"/>
      <c r="D46" s="110"/>
      <c r="E46" s="1248" t="s">
        <v>35</v>
      </c>
      <c r="F46" s="1248"/>
      <c r="G46" s="1248"/>
      <c r="H46" s="1249"/>
      <c r="I46" s="107">
        <v>19</v>
      </c>
      <c r="J46" s="108">
        <v>12</v>
      </c>
      <c r="K46" s="108">
        <v>13</v>
      </c>
      <c r="L46" s="108">
        <v>13</v>
      </c>
      <c r="M46" s="109">
        <v>13</v>
      </c>
    </row>
    <row r="47" spans="2:13" ht="27.75" customHeight="1" x14ac:dyDescent="0.15">
      <c r="B47" s="1242"/>
      <c r="C47" s="1243"/>
      <c r="D47" s="111"/>
      <c r="E47" s="1250" t="s">
        <v>36</v>
      </c>
      <c r="F47" s="1251"/>
      <c r="G47" s="1251"/>
      <c r="H47" s="1252"/>
      <c r="I47" s="107" t="s">
        <v>529</v>
      </c>
      <c r="J47" s="108" t="s">
        <v>529</v>
      </c>
      <c r="K47" s="108" t="s">
        <v>529</v>
      </c>
      <c r="L47" s="108" t="s">
        <v>529</v>
      </c>
      <c r="M47" s="109" t="s">
        <v>529</v>
      </c>
    </row>
    <row r="48" spans="2:13" ht="27.75" customHeight="1" x14ac:dyDescent="0.15">
      <c r="B48" s="1242"/>
      <c r="C48" s="1243"/>
      <c r="D48" s="106"/>
      <c r="E48" s="1248" t="s">
        <v>37</v>
      </c>
      <c r="F48" s="1248"/>
      <c r="G48" s="1248"/>
      <c r="H48" s="1249"/>
      <c r="I48" s="107" t="s">
        <v>529</v>
      </c>
      <c r="J48" s="108" t="s">
        <v>529</v>
      </c>
      <c r="K48" s="108" t="s">
        <v>529</v>
      </c>
      <c r="L48" s="108" t="s">
        <v>529</v>
      </c>
      <c r="M48" s="109" t="s">
        <v>529</v>
      </c>
    </row>
    <row r="49" spans="2:13" ht="27.75" customHeight="1" x14ac:dyDescent="0.15">
      <c r="B49" s="1244"/>
      <c r="C49" s="1245"/>
      <c r="D49" s="106"/>
      <c r="E49" s="1248" t="s">
        <v>38</v>
      </c>
      <c r="F49" s="1248"/>
      <c r="G49" s="1248"/>
      <c r="H49" s="1249"/>
      <c r="I49" s="107" t="s">
        <v>529</v>
      </c>
      <c r="J49" s="108" t="s">
        <v>529</v>
      </c>
      <c r="K49" s="108" t="s">
        <v>529</v>
      </c>
      <c r="L49" s="108" t="s">
        <v>529</v>
      </c>
      <c r="M49" s="109" t="s">
        <v>529</v>
      </c>
    </row>
    <row r="50" spans="2:13" ht="27.75" customHeight="1" x14ac:dyDescent="0.15">
      <c r="B50" s="1253" t="s">
        <v>39</v>
      </c>
      <c r="C50" s="1254"/>
      <c r="D50" s="112"/>
      <c r="E50" s="1248" t="s">
        <v>40</v>
      </c>
      <c r="F50" s="1248"/>
      <c r="G50" s="1248"/>
      <c r="H50" s="1249"/>
      <c r="I50" s="107">
        <v>17779</v>
      </c>
      <c r="J50" s="108">
        <v>18018</v>
      </c>
      <c r="K50" s="108">
        <v>18605</v>
      </c>
      <c r="L50" s="108">
        <v>16469</v>
      </c>
      <c r="M50" s="109">
        <v>14655</v>
      </c>
    </row>
    <row r="51" spans="2:13" ht="27.75" customHeight="1" x14ac:dyDescent="0.15">
      <c r="B51" s="1242"/>
      <c r="C51" s="1243"/>
      <c r="D51" s="106"/>
      <c r="E51" s="1248" t="s">
        <v>41</v>
      </c>
      <c r="F51" s="1248"/>
      <c r="G51" s="1248"/>
      <c r="H51" s="1249"/>
      <c r="I51" s="107">
        <v>10224</v>
      </c>
      <c r="J51" s="108">
        <v>11114</v>
      </c>
      <c r="K51" s="108">
        <v>12073</v>
      </c>
      <c r="L51" s="108">
        <v>12664</v>
      </c>
      <c r="M51" s="109">
        <v>11360</v>
      </c>
    </row>
    <row r="52" spans="2:13" ht="27.75" customHeight="1" x14ac:dyDescent="0.15">
      <c r="B52" s="1244"/>
      <c r="C52" s="1245"/>
      <c r="D52" s="106"/>
      <c r="E52" s="1248" t="s">
        <v>42</v>
      </c>
      <c r="F52" s="1248"/>
      <c r="G52" s="1248"/>
      <c r="H52" s="1249"/>
      <c r="I52" s="107">
        <v>75408</v>
      </c>
      <c r="J52" s="108">
        <v>76062</v>
      </c>
      <c r="K52" s="108">
        <v>77862</v>
      </c>
      <c r="L52" s="108">
        <v>78545</v>
      </c>
      <c r="M52" s="109">
        <v>76317</v>
      </c>
    </row>
    <row r="53" spans="2:13" ht="27.75" customHeight="1" thickBot="1" x14ac:dyDescent="0.2">
      <c r="B53" s="1255" t="s">
        <v>43</v>
      </c>
      <c r="C53" s="1256"/>
      <c r="D53" s="113"/>
      <c r="E53" s="1257" t="s">
        <v>44</v>
      </c>
      <c r="F53" s="1257"/>
      <c r="G53" s="1257"/>
      <c r="H53" s="1258"/>
      <c r="I53" s="114">
        <v>12831</v>
      </c>
      <c r="J53" s="115">
        <v>10880</v>
      </c>
      <c r="K53" s="115">
        <v>8579</v>
      </c>
      <c r="L53" s="115">
        <v>9590</v>
      </c>
      <c r="M53" s="116">
        <v>15398</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FNnWjQ69zBIEwKUholfmq4gtp0R8v7fVRHjQPgQx/S6cJvlKfBI7p0/F3Ky4domRpoPKVJcdAo776I7ay3OYw==" saltValue="ucBF3JaPdGbM/e4MnbtzT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572</v>
      </c>
      <c r="G54" s="125" t="s">
        <v>573</v>
      </c>
      <c r="H54" s="126" t="s">
        <v>574</v>
      </c>
    </row>
    <row r="55" spans="2:8" ht="52.5" customHeight="1" x14ac:dyDescent="0.15">
      <c r="B55" s="127"/>
      <c r="C55" s="1267" t="s">
        <v>47</v>
      </c>
      <c r="D55" s="1267"/>
      <c r="E55" s="1268"/>
      <c r="F55" s="128">
        <v>12432</v>
      </c>
      <c r="G55" s="128">
        <v>9851</v>
      </c>
      <c r="H55" s="129">
        <v>7814</v>
      </c>
    </row>
    <row r="56" spans="2:8" ht="52.5" customHeight="1" x14ac:dyDescent="0.15">
      <c r="B56" s="130"/>
      <c r="C56" s="1269" t="s">
        <v>48</v>
      </c>
      <c r="D56" s="1269"/>
      <c r="E56" s="1270"/>
      <c r="F56" s="131">
        <v>437</v>
      </c>
      <c r="G56" s="131">
        <v>448</v>
      </c>
      <c r="H56" s="132">
        <v>450</v>
      </c>
    </row>
    <row r="57" spans="2:8" ht="53.25" customHeight="1" x14ac:dyDescent="0.15">
      <c r="B57" s="130"/>
      <c r="C57" s="1271" t="s">
        <v>49</v>
      </c>
      <c r="D57" s="1271"/>
      <c r="E57" s="1272"/>
      <c r="F57" s="133">
        <v>7585</v>
      </c>
      <c r="G57" s="133">
        <v>8093</v>
      </c>
      <c r="H57" s="134">
        <v>8087</v>
      </c>
    </row>
    <row r="58" spans="2:8" ht="45.75" customHeight="1" x14ac:dyDescent="0.15">
      <c r="B58" s="135"/>
      <c r="C58" s="1259" t="s">
        <v>612</v>
      </c>
      <c r="D58" s="1260"/>
      <c r="E58" s="1261"/>
      <c r="F58" s="136">
        <v>4437</v>
      </c>
      <c r="G58" s="136">
        <v>4316</v>
      </c>
      <c r="H58" s="137">
        <v>4096</v>
      </c>
    </row>
    <row r="59" spans="2:8" ht="45.75" customHeight="1" x14ac:dyDescent="0.15">
      <c r="B59" s="135"/>
      <c r="C59" s="1259" t="s">
        <v>613</v>
      </c>
      <c r="D59" s="1260"/>
      <c r="E59" s="1261"/>
      <c r="F59" s="136">
        <v>990</v>
      </c>
      <c r="G59" s="136">
        <v>1550</v>
      </c>
      <c r="H59" s="137">
        <v>1763</v>
      </c>
    </row>
    <row r="60" spans="2:8" ht="45.75" customHeight="1" x14ac:dyDescent="0.15">
      <c r="B60" s="135"/>
      <c r="C60" s="1259" t="s">
        <v>614</v>
      </c>
      <c r="D60" s="1260"/>
      <c r="E60" s="1261"/>
      <c r="F60" s="136">
        <v>1090</v>
      </c>
      <c r="G60" s="136">
        <v>1067</v>
      </c>
      <c r="H60" s="137">
        <v>1039</v>
      </c>
    </row>
    <row r="61" spans="2:8" ht="45.75" customHeight="1" x14ac:dyDescent="0.15">
      <c r="B61" s="135"/>
      <c r="C61" s="1259" t="s">
        <v>615</v>
      </c>
      <c r="D61" s="1260"/>
      <c r="E61" s="1261"/>
      <c r="F61" s="136">
        <v>389</v>
      </c>
      <c r="G61" s="136">
        <v>482</v>
      </c>
      <c r="H61" s="137">
        <v>588</v>
      </c>
    </row>
    <row r="62" spans="2:8" ht="45.75" customHeight="1" thickBot="1" x14ac:dyDescent="0.2">
      <c r="B62" s="138"/>
      <c r="C62" s="1262" t="s">
        <v>616</v>
      </c>
      <c r="D62" s="1263"/>
      <c r="E62" s="1264"/>
      <c r="F62" s="139">
        <v>127</v>
      </c>
      <c r="G62" s="139">
        <v>137</v>
      </c>
      <c r="H62" s="140">
        <v>141</v>
      </c>
    </row>
    <row r="63" spans="2:8" ht="52.5" customHeight="1" thickBot="1" x14ac:dyDescent="0.2">
      <c r="B63" s="141"/>
      <c r="C63" s="1265" t="s">
        <v>50</v>
      </c>
      <c r="D63" s="1265"/>
      <c r="E63" s="1266"/>
      <c r="F63" s="142">
        <v>20453</v>
      </c>
      <c r="G63" s="142">
        <v>18391</v>
      </c>
      <c r="H63" s="143">
        <v>16351</v>
      </c>
    </row>
    <row r="64" spans="2:8" ht="15" customHeight="1" x14ac:dyDescent="0.15"/>
  </sheetData>
  <sheetProtection algorithmName="SHA-512" hashValue="HFFWHan1JgJcRo03vP1umxopODazYDqyxFfzm53b8O4sriqYDzQcqXK1tsyDqYqrAGlUfgl/M1zuQFncSNnlnw==" saltValue="0x98Q/q2aCCCzhpqRS2O3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AN43" sqref="AN43:DC47"/>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619</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619</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620</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621</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622</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623</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570</v>
      </c>
      <c r="BQ50" s="1307"/>
      <c r="BR50" s="1307"/>
      <c r="BS50" s="1307"/>
      <c r="BT50" s="1307"/>
      <c r="BU50" s="1307"/>
      <c r="BV50" s="1307"/>
      <c r="BW50" s="1307"/>
      <c r="BX50" s="1307" t="s">
        <v>571</v>
      </c>
      <c r="BY50" s="1307"/>
      <c r="BZ50" s="1307"/>
      <c r="CA50" s="1307"/>
      <c r="CB50" s="1307"/>
      <c r="CC50" s="1307"/>
      <c r="CD50" s="1307"/>
      <c r="CE50" s="1307"/>
      <c r="CF50" s="1307" t="s">
        <v>572</v>
      </c>
      <c r="CG50" s="1307"/>
      <c r="CH50" s="1307"/>
      <c r="CI50" s="1307"/>
      <c r="CJ50" s="1307"/>
      <c r="CK50" s="1307"/>
      <c r="CL50" s="1307"/>
      <c r="CM50" s="1307"/>
      <c r="CN50" s="1307" t="s">
        <v>573</v>
      </c>
      <c r="CO50" s="1307"/>
      <c r="CP50" s="1307"/>
      <c r="CQ50" s="1307"/>
      <c r="CR50" s="1307"/>
      <c r="CS50" s="1307"/>
      <c r="CT50" s="1307"/>
      <c r="CU50" s="1307"/>
      <c r="CV50" s="1307" t="s">
        <v>574</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624</v>
      </c>
      <c r="AO51" s="1311"/>
      <c r="AP51" s="1311"/>
      <c r="AQ51" s="1311"/>
      <c r="AR51" s="1311"/>
      <c r="AS51" s="1311"/>
      <c r="AT51" s="1311"/>
      <c r="AU51" s="1311"/>
      <c r="AV51" s="1311"/>
      <c r="AW51" s="1311"/>
      <c r="AX51" s="1311"/>
      <c r="AY51" s="1311"/>
      <c r="AZ51" s="1311"/>
      <c r="BA51" s="1311"/>
      <c r="BB51" s="1311" t="s">
        <v>625</v>
      </c>
      <c r="BC51" s="1311"/>
      <c r="BD51" s="1311"/>
      <c r="BE51" s="1311"/>
      <c r="BF51" s="1311"/>
      <c r="BG51" s="1311"/>
      <c r="BH51" s="1311"/>
      <c r="BI51" s="1311"/>
      <c r="BJ51" s="1311"/>
      <c r="BK51" s="1311"/>
      <c r="BL51" s="1311"/>
      <c r="BM51" s="1311"/>
      <c r="BN51" s="1311"/>
      <c r="BO51" s="1311"/>
      <c r="BP51" s="1312"/>
      <c r="BQ51" s="1313"/>
      <c r="BR51" s="1313"/>
      <c r="BS51" s="1313"/>
      <c r="BT51" s="1313"/>
      <c r="BU51" s="1313"/>
      <c r="BV51" s="1313"/>
      <c r="BW51" s="1313"/>
      <c r="BX51" s="1312"/>
      <c r="BY51" s="1313"/>
      <c r="BZ51" s="1313"/>
      <c r="CA51" s="1313"/>
      <c r="CB51" s="1313"/>
      <c r="CC51" s="1313"/>
      <c r="CD51" s="1313"/>
      <c r="CE51" s="1313"/>
      <c r="CF51" s="1312"/>
      <c r="CG51" s="1313"/>
      <c r="CH51" s="1313"/>
      <c r="CI51" s="1313"/>
      <c r="CJ51" s="1313"/>
      <c r="CK51" s="1313"/>
      <c r="CL51" s="1313"/>
      <c r="CM51" s="1313"/>
      <c r="CN51" s="1312"/>
      <c r="CO51" s="1313"/>
      <c r="CP51" s="1313"/>
      <c r="CQ51" s="1313"/>
      <c r="CR51" s="1313"/>
      <c r="CS51" s="1313"/>
      <c r="CT51" s="1313"/>
      <c r="CU51" s="1313"/>
      <c r="CV51" s="1312"/>
      <c r="CW51" s="1313"/>
      <c r="CX51" s="1313"/>
      <c r="CY51" s="1313"/>
      <c r="CZ51" s="1313"/>
      <c r="DA51" s="1313"/>
      <c r="DB51" s="1313"/>
      <c r="DC51" s="1313"/>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626</v>
      </c>
      <c r="BC53" s="1311"/>
      <c r="BD53" s="1311"/>
      <c r="BE53" s="1311"/>
      <c r="BF53" s="1311"/>
      <c r="BG53" s="1311"/>
      <c r="BH53" s="1311"/>
      <c r="BI53" s="1311"/>
      <c r="BJ53" s="1311"/>
      <c r="BK53" s="1311"/>
      <c r="BL53" s="1311"/>
      <c r="BM53" s="1311"/>
      <c r="BN53" s="1311"/>
      <c r="BO53" s="1311"/>
      <c r="BP53" s="1312"/>
      <c r="BQ53" s="1313"/>
      <c r="BR53" s="1313"/>
      <c r="BS53" s="1313"/>
      <c r="BT53" s="1313"/>
      <c r="BU53" s="1313"/>
      <c r="BV53" s="1313"/>
      <c r="BW53" s="1313"/>
      <c r="BX53" s="1312"/>
      <c r="BY53" s="1313"/>
      <c r="BZ53" s="1313"/>
      <c r="CA53" s="1313"/>
      <c r="CB53" s="1313"/>
      <c r="CC53" s="1313"/>
      <c r="CD53" s="1313"/>
      <c r="CE53" s="1313"/>
      <c r="CF53" s="1312"/>
      <c r="CG53" s="1313"/>
      <c r="CH53" s="1313"/>
      <c r="CI53" s="1313"/>
      <c r="CJ53" s="1313"/>
      <c r="CK53" s="1313"/>
      <c r="CL53" s="1313"/>
      <c r="CM53" s="1313"/>
      <c r="CN53" s="1312"/>
      <c r="CO53" s="1313"/>
      <c r="CP53" s="1313"/>
      <c r="CQ53" s="1313"/>
      <c r="CR53" s="1313"/>
      <c r="CS53" s="1313"/>
      <c r="CT53" s="1313"/>
      <c r="CU53" s="1313"/>
      <c r="CV53" s="1312"/>
      <c r="CW53" s="1313"/>
      <c r="CX53" s="1313"/>
      <c r="CY53" s="1313"/>
      <c r="CZ53" s="1313"/>
      <c r="DA53" s="1313"/>
      <c r="DB53" s="1313"/>
      <c r="DC53" s="1313"/>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1290"/>
      <c r="B55" s="1282"/>
      <c r="G55" s="1301"/>
      <c r="H55" s="1301"/>
      <c r="I55" s="1301"/>
      <c r="J55" s="1301"/>
      <c r="K55" s="1310"/>
      <c r="L55" s="1310"/>
      <c r="M55" s="1310"/>
      <c r="N55" s="1310"/>
      <c r="AN55" s="1307" t="s">
        <v>627</v>
      </c>
      <c r="AO55" s="1307"/>
      <c r="AP55" s="1307"/>
      <c r="AQ55" s="1307"/>
      <c r="AR55" s="1307"/>
      <c r="AS55" s="1307"/>
      <c r="AT55" s="1307"/>
      <c r="AU55" s="1307"/>
      <c r="AV55" s="1307"/>
      <c r="AW55" s="1307"/>
      <c r="AX55" s="1307"/>
      <c r="AY55" s="1307"/>
      <c r="AZ55" s="1307"/>
      <c r="BA55" s="1307"/>
      <c r="BB55" s="1311" t="s">
        <v>625</v>
      </c>
      <c r="BC55" s="1311"/>
      <c r="BD55" s="1311"/>
      <c r="BE55" s="1311"/>
      <c r="BF55" s="1311"/>
      <c r="BG55" s="1311"/>
      <c r="BH55" s="1311"/>
      <c r="BI55" s="1311"/>
      <c r="BJ55" s="1311"/>
      <c r="BK55" s="1311"/>
      <c r="BL55" s="1311"/>
      <c r="BM55" s="1311"/>
      <c r="BN55" s="1311"/>
      <c r="BO55" s="1311"/>
      <c r="BP55" s="1312"/>
      <c r="BQ55" s="1313"/>
      <c r="BR55" s="1313"/>
      <c r="BS55" s="1313"/>
      <c r="BT55" s="1313"/>
      <c r="BU55" s="1313"/>
      <c r="BV55" s="1313"/>
      <c r="BW55" s="1313"/>
      <c r="BX55" s="1312"/>
      <c r="BY55" s="1313"/>
      <c r="BZ55" s="1313"/>
      <c r="CA55" s="1313"/>
      <c r="CB55" s="1313"/>
      <c r="CC55" s="1313"/>
      <c r="CD55" s="1313"/>
      <c r="CE55" s="1313"/>
      <c r="CF55" s="1312"/>
      <c r="CG55" s="1313"/>
      <c r="CH55" s="1313"/>
      <c r="CI55" s="1313"/>
      <c r="CJ55" s="1313"/>
      <c r="CK55" s="1313"/>
      <c r="CL55" s="1313"/>
      <c r="CM55" s="1313"/>
      <c r="CN55" s="1312"/>
      <c r="CO55" s="1313"/>
      <c r="CP55" s="1313"/>
      <c r="CQ55" s="1313"/>
      <c r="CR55" s="1313"/>
      <c r="CS55" s="1313"/>
      <c r="CT55" s="1313"/>
      <c r="CU55" s="1313"/>
      <c r="CV55" s="1312"/>
      <c r="CW55" s="1313"/>
      <c r="CX55" s="1313"/>
      <c r="CY55" s="1313"/>
      <c r="CZ55" s="1313"/>
      <c r="DA55" s="1313"/>
      <c r="DB55" s="1313"/>
      <c r="DC55" s="1313"/>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1290" customFormat="1" x14ac:dyDescent="0.15">
      <c r="B57" s="1314"/>
      <c r="G57" s="1301"/>
      <c r="H57" s="1301"/>
      <c r="I57" s="1315"/>
      <c r="J57" s="1315"/>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626</v>
      </c>
      <c r="BC57" s="1311"/>
      <c r="BD57" s="1311"/>
      <c r="BE57" s="1311"/>
      <c r="BF57" s="1311"/>
      <c r="BG57" s="1311"/>
      <c r="BH57" s="1311"/>
      <c r="BI57" s="1311"/>
      <c r="BJ57" s="1311"/>
      <c r="BK57" s="1311"/>
      <c r="BL57" s="1311"/>
      <c r="BM57" s="1311"/>
      <c r="BN57" s="1311"/>
      <c r="BO57" s="1311"/>
      <c r="BP57" s="1312"/>
      <c r="BQ57" s="1313"/>
      <c r="BR57" s="1313"/>
      <c r="BS57" s="1313"/>
      <c r="BT57" s="1313"/>
      <c r="BU57" s="1313"/>
      <c r="BV57" s="1313"/>
      <c r="BW57" s="1313"/>
      <c r="BX57" s="1312"/>
      <c r="BY57" s="1313"/>
      <c r="BZ57" s="1313"/>
      <c r="CA57" s="1313"/>
      <c r="CB57" s="1313"/>
      <c r="CC57" s="1313"/>
      <c r="CD57" s="1313"/>
      <c r="CE57" s="1313"/>
      <c r="CF57" s="1312"/>
      <c r="CG57" s="1313"/>
      <c r="CH57" s="1313"/>
      <c r="CI57" s="1313"/>
      <c r="CJ57" s="1313"/>
      <c r="CK57" s="1313"/>
      <c r="CL57" s="1313"/>
      <c r="CM57" s="1313"/>
      <c r="CN57" s="1312"/>
      <c r="CO57" s="1313"/>
      <c r="CP57" s="1313"/>
      <c r="CQ57" s="1313"/>
      <c r="CR57" s="1313"/>
      <c r="CS57" s="1313"/>
      <c r="CT57" s="1313"/>
      <c r="CU57" s="1313"/>
      <c r="CV57" s="1312"/>
      <c r="CW57" s="1313"/>
      <c r="CX57" s="1313"/>
      <c r="CY57" s="1313"/>
      <c r="CZ57" s="1313"/>
      <c r="DA57" s="1313"/>
      <c r="DB57" s="1313"/>
      <c r="DC57" s="1313"/>
      <c r="DD57" s="1316"/>
      <c r="DE57" s="1314"/>
    </row>
    <row r="58" spans="1:109" s="1290" customFormat="1" x14ac:dyDescent="0.15">
      <c r="A58" s="1275"/>
      <c r="B58" s="1314"/>
      <c r="G58" s="1301"/>
      <c r="H58" s="1301"/>
      <c r="I58" s="1315"/>
      <c r="J58" s="1315"/>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1316"/>
      <c r="DE58" s="1314"/>
    </row>
    <row r="59" spans="1:109" s="1290" customFormat="1" x14ac:dyDescent="0.15">
      <c r="A59" s="1275"/>
      <c r="B59" s="1314"/>
      <c r="K59" s="1317"/>
      <c r="L59" s="1317"/>
      <c r="M59" s="1317"/>
      <c r="N59" s="1317"/>
      <c r="AQ59" s="1317"/>
      <c r="AR59" s="1317"/>
      <c r="AS59" s="1317"/>
      <c r="AT59" s="1317"/>
      <c r="BC59" s="1317"/>
      <c r="BD59" s="1317"/>
      <c r="BE59" s="1317"/>
      <c r="BF59" s="1317"/>
      <c r="BO59" s="1317"/>
      <c r="BP59" s="1317"/>
      <c r="BQ59" s="1317"/>
      <c r="BR59" s="1317"/>
      <c r="CA59" s="1317"/>
      <c r="CB59" s="1317"/>
      <c r="CC59" s="1317"/>
      <c r="CD59" s="1317"/>
      <c r="CM59" s="1317"/>
      <c r="CN59" s="1317"/>
      <c r="CO59" s="1317"/>
      <c r="CP59" s="1317"/>
      <c r="CY59" s="1317"/>
      <c r="CZ59" s="1317"/>
      <c r="DA59" s="1317"/>
      <c r="DB59" s="1317"/>
      <c r="DC59" s="1317"/>
      <c r="DD59" s="1316"/>
      <c r="DE59" s="1314"/>
    </row>
    <row r="60" spans="1:109" s="1290" customFormat="1" x14ac:dyDescent="0.15">
      <c r="A60" s="1275"/>
      <c r="B60" s="1314"/>
      <c r="K60" s="1317"/>
      <c r="L60" s="1317"/>
      <c r="M60" s="1317"/>
      <c r="N60" s="1317"/>
      <c r="AQ60" s="1317"/>
      <c r="AR60" s="1317"/>
      <c r="AS60" s="1317"/>
      <c r="AT60" s="1317"/>
      <c r="BC60" s="1317"/>
      <c r="BD60" s="1317"/>
      <c r="BE60" s="1317"/>
      <c r="BF60" s="1317"/>
      <c r="BO60" s="1317"/>
      <c r="BP60" s="1317"/>
      <c r="BQ60" s="1317"/>
      <c r="BR60" s="1317"/>
      <c r="CA60" s="1317"/>
      <c r="CB60" s="1317"/>
      <c r="CC60" s="1317"/>
      <c r="CD60" s="1317"/>
      <c r="CM60" s="1317"/>
      <c r="CN60" s="1317"/>
      <c r="CO60" s="1317"/>
      <c r="CP60" s="1317"/>
      <c r="CY60" s="1317"/>
      <c r="CZ60" s="1317"/>
      <c r="DA60" s="1317"/>
      <c r="DB60" s="1317"/>
      <c r="DC60" s="1317"/>
      <c r="DD60" s="1316"/>
      <c r="DE60" s="1314"/>
    </row>
    <row r="61" spans="1:109" s="1290" customFormat="1" x14ac:dyDescent="0.15">
      <c r="A61" s="1275"/>
      <c r="B61" s="1318"/>
      <c r="C61" s="1319"/>
      <c r="D61" s="1319"/>
      <c r="E61" s="1319"/>
      <c r="F61" s="1319"/>
      <c r="G61" s="1319"/>
      <c r="H61" s="1319"/>
      <c r="I61" s="1319"/>
      <c r="J61" s="1319"/>
      <c r="K61" s="1319"/>
      <c r="L61" s="1319"/>
      <c r="M61" s="1320"/>
      <c r="N61" s="1320"/>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20"/>
      <c r="AT61" s="1320"/>
      <c r="AU61" s="1319"/>
      <c r="AV61" s="1319"/>
      <c r="AW61" s="1319"/>
      <c r="AX61" s="1319"/>
      <c r="AY61" s="1319"/>
      <c r="AZ61" s="1319"/>
      <c r="BA61" s="1319"/>
      <c r="BB61" s="1319"/>
      <c r="BC61" s="1319"/>
      <c r="BD61" s="1319"/>
      <c r="BE61" s="1320"/>
      <c r="BF61" s="1320"/>
      <c r="BG61" s="1319"/>
      <c r="BH61" s="1319"/>
      <c r="BI61" s="1319"/>
      <c r="BJ61" s="1319"/>
      <c r="BK61" s="1319"/>
      <c r="BL61" s="1319"/>
      <c r="BM61" s="1319"/>
      <c r="BN61" s="1319"/>
      <c r="BO61" s="1319"/>
      <c r="BP61" s="1319"/>
      <c r="BQ61" s="1320"/>
      <c r="BR61" s="1320"/>
      <c r="BS61" s="1319"/>
      <c r="BT61" s="1319"/>
      <c r="BU61" s="1319"/>
      <c r="BV61" s="1319"/>
      <c r="BW61" s="1319"/>
      <c r="BX61" s="1319"/>
      <c r="BY61" s="1319"/>
      <c r="BZ61" s="1319"/>
      <c r="CA61" s="1319"/>
      <c r="CB61" s="1319"/>
      <c r="CC61" s="1320"/>
      <c r="CD61" s="1320"/>
      <c r="CE61" s="1319"/>
      <c r="CF61" s="1319"/>
      <c r="CG61" s="1319"/>
      <c r="CH61" s="1319"/>
      <c r="CI61" s="1319"/>
      <c r="CJ61" s="1319"/>
      <c r="CK61" s="1319"/>
      <c r="CL61" s="1319"/>
      <c r="CM61" s="1319"/>
      <c r="CN61" s="1319"/>
      <c r="CO61" s="1320"/>
      <c r="CP61" s="1320"/>
      <c r="CQ61" s="1319"/>
      <c r="CR61" s="1319"/>
      <c r="CS61" s="1319"/>
      <c r="CT61" s="1319"/>
      <c r="CU61" s="1319"/>
      <c r="CV61" s="1319"/>
      <c r="CW61" s="1319"/>
      <c r="CX61" s="1319"/>
      <c r="CY61" s="1319"/>
      <c r="CZ61" s="1319"/>
      <c r="DA61" s="1320"/>
      <c r="DB61" s="1320"/>
      <c r="DC61" s="1320"/>
      <c r="DD61" s="1321"/>
      <c r="DE61" s="1314"/>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2" t="s">
        <v>628</v>
      </c>
    </row>
    <row r="64" spans="1:109" x14ac:dyDescent="0.15">
      <c r="B64" s="1282"/>
      <c r="G64" s="1289"/>
      <c r="I64" s="1323"/>
      <c r="J64" s="1323"/>
      <c r="K64" s="1323"/>
      <c r="L64" s="1323"/>
      <c r="M64" s="1323"/>
      <c r="N64" s="1324"/>
      <c r="AM64" s="1289"/>
      <c r="AN64" s="1289" t="s">
        <v>621</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629</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5"/>
      <c r="I70" s="1325"/>
      <c r="J70" s="1326"/>
      <c r="K70" s="1326"/>
      <c r="L70" s="1327"/>
      <c r="M70" s="1326"/>
      <c r="N70" s="1327"/>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8"/>
      <c r="I71" s="1329"/>
      <c r="J71" s="1326"/>
      <c r="K71" s="1326"/>
      <c r="L71" s="1327"/>
      <c r="M71" s="1326"/>
      <c r="N71" s="1327"/>
      <c r="AM71" s="1328"/>
      <c r="AN71" s="1275" t="s">
        <v>623</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570</v>
      </c>
      <c r="BQ72" s="1307"/>
      <c r="BR72" s="1307"/>
      <c r="BS72" s="1307"/>
      <c r="BT72" s="1307"/>
      <c r="BU72" s="1307"/>
      <c r="BV72" s="1307"/>
      <c r="BW72" s="1307"/>
      <c r="BX72" s="1307" t="s">
        <v>571</v>
      </c>
      <c r="BY72" s="1307"/>
      <c r="BZ72" s="1307"/>
      <c r="CA72" s="1307"/>
      <c r="CB72" s="1307"/>
      <c r="CC72" s="1307"/>
      <c r="CD72" s="1307"/>
      <c r="CE72" s="1307"/>
      <c r="CF72" s="1307" t="s">
        <v>572</v>
      </c>
      <c r="CG72" s="1307"/>
      <c r="CH72" s="1307"/>
      <c r="CI72" s="1307"/>
      <c r="CJ72" s="1307"/>
      <c r="CK72" s="1307"/>
      <c r="CL72" s="1307"/>
      <c r="CM72" s="1307"/>
      <c r="CN72" s="1307" t="s">
        <v>573</v>
      </c>
      <c r="CO72" s="1307"/>
      <c r="CP72" s="1307"/>
      <c r="CQ72" s="1307"/>
      <c r="CR72" s="1307"/>
      <c r="CS72" s="1307"/>
      <c r="CT72" s="1307"/>
      <c r="CU72" s="1307"/>
      <c r="CV72" s="1307" t="s">
        <v>574</v>
      </c>
      <c r="CW72" s="1307"/>
      <c r="CX72" s="1307"/>
      <c r="CY72" s="1307"/>
      <c r="CZ72" s="1307"/>
      <c r="DA72" s="1307"/>
      <c r="DB72" s="1307"/>
      <c r="DC72" s="1307"/>
    </row>
    <row r="73" spans="2:107" x14ac:dyDescent="0.15">
      <c r="B73" s="1282"/>
      <c r="G73" s="1308"/>
      <c r="H73" s="1308"/>
      <c r="I73" s="1308"/>
      <c r="J73" s="1308"/>
      <c r="K73" s="1330"/>
      <c r="L73" s="1330"/>
      <c r="M73" s="1330"/>
      <c r="N73" s="1330"/>
      <c r="AM73" s="1300"/>
      <c r="AN73" s="1311" t="s">
        <v>624</v>
      </c>
      <c r="AO73" s="1311"/>
      <c r="AP73" s="1311"/>
      <c r="AQ73" s="1311"/>
      <c r="AR73" s="1311"/>
      <c r="AS73" s="1311"/>
      <c r="AT73" s="1311"/>
      <c r="AU73" s="1311"/>
      <c r="AV73" s="1311"/>
      <c r="AW73" s="1311"/>
      <c r="AX73" s="1311"/>
      <c r="AY73" s="1311"/>
      <c r="AZ73" s="1311"/>
      <c r="BA73" s="1311"/>
      <c r="BB73" s="1311" t="s">
        <v>625</v>
      </c>
      <c r="BC73" s="1311"/>
      <c r="BD73" s="1311"/>
      <c r="BE73" s="1311"/>
      <c r="BF73" s="1311"/>
      <c r="BG73" s="1311"/>
      <c r="BH73" s="1311"/>
      <c r="BI73" s="1311"/>
      <c r="BJ73" s="1311"/>
      <c r="BK73" s="1311"/>
      <c r="BL73" s="1311"/>
      <c r="BM73" s="1311"/>
      <c r="BN73" s="1311"/>
      <c r="BO73" s="1311"/>
      <c r="BP73" s="1313">
        <v>41.9</v>
      </c>
      <c r="BQ73" s="1313"/>
      <c r="BR73" s="1313"/>
      <c r="BS73" s="1313"/>
      <c r="BT73" s="1313"/>
      <c r="BU73" s="1313"/>
      <c r="BV73" s="1313"/>
      <c r="BW73" s="1313"/>
      <c r="BX73" s="1313">
        <v>36.200000000000003</v>
      </c>
      <c r="BY73" s="1313"/>
      <c r="BZ73" s="1313"/>
      <c r="CA73" s="1313"/>
      <c r="CB73" s="1313"/>
      <c r="CC73" s="1313"/>
      <c r="CD73" s="1313"/>
      <c r="CE73" s="1313"/>
      <c r="CF73" s="1313">
        <v>28.8</v>
      </c>
      <c r="CG73" s="1313"/>
      <c r="CH73" s="1313"/>
      <c r="CI73" s="1313"/>
      <c r="CJ73" s="1313"/>
      <c r="CK73" s="1313"/>
      <c r="CL73" s="1313"/>
      <c r="CM73" s="1313"/>
      <c r="CN73" s="1313">
        <v>32.5</v>
      </c>
      <c r="CO73" s="1313"/>
      <c r="CP73" s="1313"/>
      <c r="CQ73" s="1313"/>
      <c r="CR73" s="1313"/>
      <c r="CS73" s="1313"/>
      <c r="CT73" s="1313"/>
      <c r="CU73" s="1313"/>
      <c r="CV73" s="1313">
        <v>51.6</v>
      </c>
      <c r="CW73" s="1313"/>
      <c r="CX73" s="1313"/>
      <c r="CY73" s="1313"/>
      <c r="CZ73" s="1313"/>
      <c r="DA73" s="1313"/>
      <c r="DB73" s="1313"/>
      <c r="DC73" s="1313"/>
    </row>
    <row r="74" spans="2:107" x14ac:dyDescent="0.15">
      <c r="B74" s="1282"/>
      <c r="G74" s="1308"/>
      <c r="H74" s="1308"/>
      <c r="I74" s="1308"/>
      <c r="J74" s="1308"/>
      <c r="K74" s="1330"/>
      <c r="L74" s="1330"/>
      <c r="M74" s="1330"/>
      <c r="N74" s="1330"/>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630</v>
      </c>
      <c r="BC75" s="1311"/>
      <c r="BD75" s="1311"/>
      <c r="BE75" s="1311"/>
      <c r="BF75" s="1311"/>
      <c r="BG75" s="1311"/>
      <c r="BH75" s="1311"/>
      <c r="BI75" s="1311"/>
      <c r="BJ75" s="1311"/>
      <c r="BK75" s="1311"/>
      <c r="BL75" s="1311"/>
      <c r="BM75" s="1311"/>
      <c r="BN75" s="1311"/>
      <c r="BO75" s="1311"/>
      <c r="BP75" s="1313">
        <v>9.1</v>
      </c>
      <c r="BQ75" s="1313"/>
      <c r="BR75" s="1313"/>
      <c r="BS75" s="1313"/>
      <c r="BT75" s="1313"/>
      <c r="BU75" s="1313"/>
      <c r="BV75" s="1313"/>
      <c r="BW75" s="1313"/>
      <c r="BX75" s="1313">
        <v>8.6999999999999993</v>
      </c>
      <c r="BY75" s="1313"/>
      <c r="BZ75" s="1313"/>
      <c r="CA75" s="1313"/>
      <c r="CB75" s="1313"/>
      <c r="CC75" s="1313"/>
      <c r="CD75" s="1313"/>
      <c r="CE75" s="1313"/>
      <c r="CF75" s="1313">
        <v>7.8</v>
      </c>
      <c r="CG75" s="1313"/>
      <c r="CH75" s="1313"/>
      <c r="CI75" s="1313"/>
      <c r="CJ75" s="1313"/>
      <c r="CK75" s="1313"/>
      <c r="CL75" s="1313"/>
      <c r="CM75" s="1313"/>
      <c r="CN75" s="1313">
        <v>7.4</v>
      </c>
      <c r="CO75" s="1313"/>
      <c r="CP75" s="1313"/>
      <c r="CQ75" s="1313"/>
      <c r="CR75" s="1313"/>
      <c r="CS75" s="1313"/>
      <c r="CT75" s="1313"/>
      <c r="CU75" s="1313"/>
      <c r="CV75" s="1313">
        <v>6.9</v>
      </c>
      <c r="CW75" s="1313"/>
      <c r="CX75" s="1313"/>
      <c r="CY75" s="1313"/>
      <c r="CZ75" s="1313"/>
      <c r="DA75" s="1313"/>
      <c r="DB75" s="1313"/>
      <c r="DC75" s="1313"/>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1282"/>
      <c r="G77" s="1301"/>
      <c r="H77" s="1301"/>
      <c r="I77" s="1301"/>
      <c r="J77" s="1301"/>
      <c r="K77" s="1330"/>
      <c r="L77" s="1330"/>
      <c r="M77" s="1330"/>
      <c r="N77" s="1330"/>
      <c r="AN77" s="1307" t="s">
        <v>627</v>
      </c>
      <c r="AO77" s="1307"/>
      <c r="AP77" s="1307"/>
      <c r="AQ77" s="1307"/>
      <c r="AR77" s="1307"/>
      <c r="AS77" s="1307"/>
      <c r="AT77" s="1307"/>
      <c r="AU77" s="1307"/>
      <c r="AV77" s="1307"/>
      <c r="AW77" s="1307"/>
      <c r="AX77" s="1307"/>
      <c r="AY77" s="1307"/>
      <c r="AZ77" s="1307"/>
      <c r="BA77" s="1307"/>
      <c r="BB77" s="1311" t="s">
        <v>625</v>
      </c>
      <c r="BC77" s="1311"/>
      <c r="BD77" s="1311"/>
      <c r="BE77" s="1311"/>
      <c r="BF77" s="1311"/>
      <c r="BG77" s="1311"/>
      <c r="BH77" s="1311"/>
      <c r="BI77" s="1311"/>
      <c r="BJ77" s="1311"/>
      <c r="BK77" s="1311"/>
      <c r="BL77" s="1311"/>
      <c r="BM77" s="1311"/>
      <c r="BN77" s="1311"/>
      <c r="BO77" s="1311"/>
      <c r="BP77" s="1313">
        <v>53.1</v>
      </c>
      <c r="BQ77" s="1313"/>
      <c r="BR77" s="1313"/>
      <c r="BS77" s="1313"/>
      <c r="BT77" s="1313"/>
      <c r="BU77" s="1313"/>
      <c r="BV77" s="1313"/>
      <c r="BW77" s="1313"/>
      <c r="BX77" s="1313">
        <v>51.2</v>
      </c>
      <c r="BY77" s="1313"/>
      <c r="BZ77" s="1313"/>
      <c r="CA77" s="1313"/>
      <c r="CB77" s="1313"/>
      <c r="CC77" s="1313"/>
      <c r="CD77" s="1313"/>
      <c r="CE77" s="1313"/>
      <c r="CF77" s="1313">
        <v>47.2</v>
      </c>
      <c r="CG77" s="1313"/>
      <c r="CH77" s="1313"/>
      <c r="CI77" s="1313"/>
      <c r="CJ77" s="1313"/>
      <c r="CK77" s="1313"/>
      <c r="CL77" s="1313"/>
      <c r="CM77" s="1313"/>
      <c r="CN77" s="1313">
        <v>49.5</v>
      </c>
      <c r="CO77" s="1313"/>
      <c r="CP77" s="1313"/>
      <c r="CQ77" s="1313"/>
      <c r="CR77" s="1313"/>
      <c r="CS77" s="1313"/>
      <c r="CT77" s="1313"/>
      <c r="CU77" s="1313"/>
      <c r="CV77" s="1313">
        <v>46.9</v>
      </c>
      <c r="CW77" s="1313"/>
      <c r="CX77" s="1313"/>
      <c r="CY77" s="1313"/>
      <c r="CZ77" s="1313"/>
      <c r="DA77" s="1313"/>
      <c r="DB77" s="1313"/>
      <c r="DC77" s="1313"/>
    </row>
    <row r="78" spans="2:107" x14ac:dyDescent="0.15">
      <c r="B78" s="1282"/>
      <c r="G78" s="1301"/>
      <c r="H78" s="1301"/>
      <c r="I78" s="1301"/>
      <c r="J78" s="1301"/>
      <c r="K78" s="1330"/>
      <c r="L78" s="1330"/>
      <c r="M78" s="1330"/>
      <c r="N78" s="1330"/>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1282"/>
      <c r="G79" s="1301"/>
      <c r="H79" s="1301"/>
      <c r="I79" s="1315"/>
      <c r="J79" s="1315"/>
      <c r="K79" s="1331"/>
      <c r="L79" s="1331"/>
      <c r="M79" s="1331"/>
      <c r="N79" s="1331"/>
      <c r="AN79" s="1307"/>
      <c r="AO79" s="1307"/>
      <c r="AP79" s="1307"/>
      <c r="AQ79" s="1307"/>
      <c r="AR79" s="1307"/>
      <c r="AS79" s="1307"/>
      <c r="AT79" s="1307"/>
      <c r="AU79" s="1307"/>
      <c r="AV79" s="1307"/>
      <c r="AW79" s="1307"/>
      <c r="AX79" s="1307"/>
      <c r="AY79" s="1307"/>
      <c r="AZ79" s="1307"/>
      <c r="BA79" s="1307"/>
      <c r="BB79" s="1311" t="s">
        <v>630</v>
      </c>
      <c r="BC79" s="1311"/>
      <c r="BD79" s="1311"/>
      <c r="BE79" s="1311"/>
      <c r="BF79" s="1311"/>
      <c r="BG79" s="1311"/>
      <c r="BH79" s="1311"/>
      <c r="BI79" s="1311"/>
      <c r="BJ79" s="1311"/>
      <c r="BK79" s="1311"/>
      <c r="BL79" s="1311"/>
      <c r="BM79" s="1311"/>
      <c r="BN79" s="1311"/>
      <c r="BO79" s="1311"/>
      <c r="BP79" s="1313">
        <v>8.6</v>
      </c>
      <c r="BQ79" s="1313"/>
      <c r="BR79" s="1313"/>
      <c r="BS79" s="1313"/>
      <c r="BT79" s="1313"/>
      <c r="BU79" s="1313"/>
      <c r="BV79" s="1313"/>
      <c r="BW79" s="1313"/>
      <c r="BX79" s="1313">
        <v>8.1999999999999993</v>
      </c>
      <c r="BY79" s="1313"/>
      <c r="BZ79" s="1313"/>
      <c r="CA79" s="1313"/>
      <c r="CB79" s="1313"/>
      <c r="CC79" s="1313"/>
      <c r="CD79" s="1313"/>
      <c r="CE79" s="1313"/>
      <c r="CF79" s="1313">
        <v>7.8</v>
      </c>
      <c r="CG79" s="1313"/>
      <c r="CH79" s="1313"/>
      <c r="CI79" s="1313"/>
      <c r="CJ79" s="1313"/>
      <c r="CK79" s="1313"/>
      <c r="CL79" s="1313"/>
      <c r="CM79" s="1313"/>
      <c r="CN79" s="1313">
        <v>7.6</v>
      </c>
      <c r="CO79" s="1313"/>
      <c r="CP79" s="1313"/>
      <c r="CQ79" s="1313"/>
      <c r="CR79" s="1313"/>
      <c r="CS79" s="1313"/>
      <c r="CT79" s="1313"/>
      <c r="CU79" s="1313"/>
      <c r="CV79" s="1313">
        <v>7.2</v>
      </c>
      <c r="CW79" s="1313"/>
      <c r="CX79" s="1313"/>
      <c r="CY79" s="1313"/>
      <c r="CZ79" s="1313"/>
      <c r="DA79" s="1313"/>
      <c r="DB79" s="1313"/>
      <c r="DC79" s="1313"/>
    </row>
    <row r="80" spans="2:107" x14ac:dyDescent="0.15">
      <c r="B80" s="1282"/>
      <c r="G80" s="1301"/>
      <c r="H80" s="1301"/>
      <c r="I80" s="1315"/>
      <c r="J80" s="1315"/>
      <c r="K80" s="1331"/>
      <c r="L80" s="1331"/>
      <c r="M80" s="1331"/>
      <c r="N80" s="1331"/>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1282"/>
    </row>
    <row r="82" spans="2:109" ht="17.25" x14ac:dyDescent="0.15">
      <c r="B82" s="1282"/>
      <c r="K82" s="1332"/>
      <c r="L82" s="1332"/>
      <c r="M82" s="1332"/>
      <c r="N82" s="1332"/>
      <c r="AQ82" s="1332"/>
      <c r="AR82" s="1332"/>
      <c r="AS82" s="1332"/>
      <c r="AT82" s="1332"/>
      <c r="BC82" s="1332"/>
      <c r="BD82" s="1332"/>
      <c r="BE82" s="1332"/>
      <c r="BF82" s="1332"/>
      <c r="BO82" s="1332"/>
      <c r="BP82" s="1332"/>
      <c r="BQ82" s="1332"/>
      <c r="BR82" s="1332"/>
      <c r="CA82" s="1332"/>
      <c r="CB82" s="1332"/>
      <c r="CC82" s="1332"/>
      <c r="CD82" s="1332"/>
      <c r="CM82" s="1332"/>
      <c r="CN82" s="1332"/>
      <c r="CO82" s="1332"/>
      <c r="CP82" s="1332"/>
      <c r="CY82" s="1332"/>
      <c r="CZ82" s="1332"/>
      <c r="DA82" s="1332"/>
      <c r="DB82" s="1332"/>
      <c r="DC82" s="1332"/>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3"/>
      <c r="AQ87" s="1333"/>
      <c r="BC87" s="1333"/>
      <c r="BO87" s="1333"/>
      <c r="CA87" s="1333"/>
      <c r="CM87" s="1333"/>
      <c r="CY87" s="1333"/>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5m8W8/P/51dO4JDagXqa6p37yOEKAfKUn+brfRHQXYoIfcRyhpAms8C5GFbkfgHOuuWvFVRzOaMMH2UDWF6sxA==" saltValue="CGT9pyMFfUgaUUw0GAgOH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70" workbookViewId="0">
      <selection activeCell="AN43" sqref="AN43:DC4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517</v>
      </c>
    </row>
  </sheetData>
  <sheetProtection algorithmName="SHA-512" hashValue="X4JXeLtZgLQ05Gb3X/ZthtVYdJKhk0FciGJ0GAJGFzNuHJuxFhHzxRYdl9q3ijvyKYXj6yqcaOa5N737MXayxw==" saltValue="oLcApk3JiXkpHyr75STRg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55" workbookViewId="0">
      <selection activeCell="AN43" sqref="AN43:DC4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517</v>
      </c>
    </row>
  </sheetData>
  <sheetProtection algorithmName="SHA-512" hashValue="o656cG6UT3CyT1onW35IToZfDnyOuo74XD++Q6cnnxNUorSbGkE1EcxSdAdAmFJI+M02c5at/HhiA+qgXFC6hg==" saltValue="Xw5txQDN2LVT0JiIEarHQ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567</v>
      </c>
      <c r="G2" s="157"/>
      <c r="H2" s="158"/>
    </row>
    <row r="3" spans="1:8" x14ac:dyDescent="0.15">
      <c r="A3" s="154" t="s">
        <v>560</v>
      </c>
      <c r="B3" s="159"/>
      <c r="C3" s="160"/>
      <c r="D3" s="161">
        <v>81266</v>
      </c>
      <c r="E3" s="162"/>
      <c r="F3" s="163">
        <v>65942</v>
      </c>
      <c r="G3" s="164"/>
      <c r="H3" s="165"/>
    </row>
    <row r="4" spans="1:8" x14ac:dyDescent="0.15">
      <c r="A4" s="166"/>
      <c r="B4" s="167"/>
      <c r="C4" s="168"/>
      <c r="D4" s="169">
        <v>47300</v>
      </c>
      <c r="E4" s="170"/>
      <c r="F4" s="171">
        <v>32778</v>
      </c>
      <c r="G4" s="172"/>
      <c r="H4" s="173"/>
    </row>
    <row r="5" spans="1:8" x14ac:dyDescent="0.15">
      <c r="A5" s="154" t="s">
        <v>562</v>
      </c>
      <c r="B5" s="159"/>
      <c r="C5" s="160"/>
      <c r="D5" s="161">
        <v>63510</v>
      </c>
      <c r="E5" s="162"/>
      <c r="F5" s="163">
        <v>68655</v>
      </c>
      <c r="G5" s="164"/>
      <c r="H5" s="165"/>
    </row>
    <row r="6" spans="1:8" x14ac:dyDescent="0.15">
      <c r="A6" s="166"/>
      <c r="B6" s="167"/>
      <c r="C6" s="168"/>
      <c r="D6" s="169">
        <v>36925</v>
      </c>
      <c r="E6" s="170"/>
      <c r="F6" s="171">
        <v>32316</v>
      </c>
      <c r="G6" s="172"/>
      <c r="H6" s="173"/>
    </row>
    <row r="7" spans="1:8" x14ac:dyDescent="0.15">
      <c r="A7" s="154" t="s">
        <v>563</v>
      </c>
      <c r="B7" s="159"/>
      <c r="C7" s="160"/>
      <c r="D7" s="161">
        <v>71000</v>
      </c>
      <c r="E7" s="162"/>
      <c r="F7" s="163">
        <v>66863</v>
      </c>
      <c r="G7" s="164"/>
      <c r="H7" s="165"/>
    </row>
    <row r="8" spans="1:8" x14ac:dyDescent="0.15">
      <c r="A8" s="166"/>
      <c r="B8" s="167"/>
      <c r="C8" s="168"/>
      <c r="D8" s="169">
        <v>36120</v>
      </c>
      <c r="E8" s="170"/>
      <c r="F8" s="171">
        <v>32770</v>
      </c>
      <c r="G8" s="172"/>
      <c r="H8" s="173"/>
    </row>
    <row r="9" spans="1:8" x14ac:dyDescent="0.15">
      <c r="A9" s="154" t="s">
        <v>564</v>
      </c>
      <c r="B9" s="159"/>
      <c r="C9" s="160"/>
      <c r="D9" s="161">
        <v>73622</v>
      </c>
      <c r="E9" s="162"/>
      <c r="F9" s="163">
        <v>72051</v>
      </c>
      <c r="G9" s="164"/>
      <c r="H9" s="165"/>
    </row>
    <row r="10" spans="1:8" x14ac:dyDescent="0.15">
      <c r="A10" s="166"/>
      <c r="B10" s="167"/>
      <c r="C10" s="168"/>
      <c r="D10" s="169">
        <v>45268</v>
      </c>
      <c r="E10" s="170"/>
      <c r="F10" s="171">
        <v>34140</v>
      </c>
      <c r="G10" s="172"/>
      <c r="H10" s="173"/>
    </row>
    <row r="11" spans="1:8" x14ac:dyDescent="0.15">
      <c r="A11" s="154" t="s">
        <v>565</v>
      </c>
      <c r="B11" s="159"/>
      <c r="C11" s="160"/>
      <c r="D11" s="161">
        <v>70123</v>
      </c>
      <c r="E11" s="162"/>
      <c r="F11" s="163">
        <v>72756</v>
      </c>
      <c r="G11" s="164"/>
      <c r="H11" s="165"/>
    </row>
    <row r="12" spans="1:8" x14ac:dyDescent="0.15">
      <c r="A12" s="166"/>
      <c r="B12" s="167"/>
      <c r="C12" s="174"/>
      <c r="D12" s="169">
        <v>36519</v>
      </c>
      <c r="E12" s="170"/>
      <c r="F12" s="171">
        <v>32117</v>
      </c>
      <c r="G12" s="172"/>
      <c r="H12" s="173"/>
    </row>
    <row r="13" spans="1:8" x14ac:dyDescent="0.15">
      <c r="A13" s="154"/>
      <c r="B13" s="159"/>
      <c r="C13" s="175"/>
      <c r="D13" s="176">
        <v>71904</v>
      </c>
      <c r="E13" s="177"/>
      <c r="F13" s="178">
        <v>69253</v>
      </c>
      <c r="G13" s="179"/>
      <c r="H13" s="165"/>
    </row>
    <row r="14" spans="1:8" x14ac:dyDescent="0.15">
      <c r="A14" s="166"/>
      <c r="B14" s="167"/>
      <c r="C14" s="168"/>
      <c r="D14" s="169">
        <v>40426</v>
      </c>
      <c r="E14" s="170"/>
      <c r="F14" s="171">
        <v>32824</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4.3899999999999997</v>
      </c>
      <c r="C19" s="180">
        <f>ROUND(VALUE(SUBSTITUTE(実質収支比率等に係る経年分析!G$48,"▲","-")),2)</f>
        <v>4.63</v>
      </c>
      <c r="D19" s="180">
        <f>ROUND(VALUE(SUBSTITUTE(実質収支比率等に係る経年分析!H$48,"▲","-")),2)</f>
        <v>3.93</v>
      </c>
      <c r="E19" s="180">
        <f>ROUND(VALUE(SUBSTITUTE(実質収支比率等に係る経年分析!I$48,"▲","-")),2)</f>
        <v>4.5199999999999996</v>
      </c>
      <c r="F19" s="180">
        <f>ROUND(VALUE(SUBSTITUTE(実質収支比率等に係る経年分析!J$48,"▲","-")),2)</f>
        <v>6.3</v>
      </c>
    </row>
    <row r="20" spans="1:11" x14ac:dyDescent="0.15">
      <c r="A20" s="180" t="s">
        <v>54</v>
      </c>
      <c r="B20" s="180">
        <f>ROUND(VALUE(SUBSTITUTE(実質収支比率等に係る経年分析!F$47,"▲","-")),2)</f>
        <v>36.31</v>
      </c>
      <c r="C20" s="180">
        <f>ROUND(VALUE(SUBSTITUTE(実質収支比率等に係る経年分析!G$47,"▲","-")),2)</f>
        <v>35.9</v>
      </c>
      <c r="D20" s="180">
        <f>ROUND(VALUE(SUBSTITUTE(実質収支比率等に係る経年分析!H$47,"▲","-")),2)</f>
        <v>34.380000000000003</v>
      </c>
      <c r="E20" s="180">
        <f>ROUND(VALUE(SUBSTITUTE(実質収支比率等に係る経年分析!I$47,"▲","-")),2)</f>
        <v>27.38</v>
      </c>
      <c r="F20" s="180">
        <f>ROUND(VALUE(SUBSTITUTE(実質収支比率等に係る経年分析!J$47,"▲","-")),2)</f>
        <v>21.46</v>
      </c>
    </row>
    <row r="21" spans="1:11" x14ac:dyDescent="0.15">
      <c r="A21" s="180" t="s">
        <v>55</v>
      </c>
      <c r="B21" s="180">
        <f>IF(ISNUMBER(VALUE(SUBSTITUTE(実質収支比率等に係る経年分析!F$49,"▲","-"))),ROUND(VALUE(SUBSTITUTE(実質収支比率等に係る経年分析!F$49,"▲","-")),2),NA())</f>
        <v>-3.15</v>
      </c>
      <c r="C21" s="180">
        <f>IF(ISNUMBER(VALUE(SUBSTITUTE(実質収支比率等に係る経年分析!G$49,"▲","-"))),ROUND(VALUE(SUBSTITUTE(実質収支比率等に係る経年分析!G$49,"▲","-")),2),NA())</f>
        <v>-2.99</v>
      </c>
      <c r="D21" s="180">
        <f>IF(ISNUMBER(VALUE(SUBSTITUTE(実質収支比率等に係る経年分析!H$49,"▲","-"))),ROUND(VALUE(SUBSTITUTE(実質収支比率等に係る経年分析!H$49,"▲","-")),2),NA())</f>
        <v>-5.0199999999999996</v>
      </c>
      <c r="E21" s="180">
        <f>IF(ISNUMBER(VALUE(SUBSTITUTE(実質収支比率等に係る経年分析!I$49,"▲","-"))),ROUND(VALUE(SUBSTITUTE(実質収支比率等に係る経年分析!I$49,"▲","-")),2),NA())</f>
        <v>-8.82</v>
      </c>
      <c r="F21" s="180">
        <f>IF(ISNUMBER(VALUE(SUBSTITUTE(実質収支比率等に係る経年分析!J$49,"▲","-"))),ROUND(VALUE(SUBSTITUTE(実質収支比率等に係る経年分析!J$49,"▲","-")),2),NA())</f>
        <v>-6.23</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0.69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0.83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0.87</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0.99</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工業団地造成事業特別会計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0.13</v>
      </c>
    </row>
    <row r="30" spans="1:11" x14ac:dyDescent="0.15">
      <c r="A30" s="181" t="str">
        <f>IF(連結実質赤字比率に係る赤字・黒字の構成分析!C$40="",NA(),連結実質赤字比率に係る赤字・黒字の構成分析!C$40)</f>
        <v>宅地造成事業特別会計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0.42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0.42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0.39</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0.89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0.55000000000000004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0.59</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2.82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3.43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1.17</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1.73</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4.29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4.53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4.47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6.26</v>
      </c>
    </row>
    <row r="35" spans="1:16" x14ac:dyDescent="0.15">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12.28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12.17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13.58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13.62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14.55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10.67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14.01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14.95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15.75</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7208</v>
      </c>
      <c r="E42" s="182"/>
      <c r="F42" s="182"/>
      <c r="G42" s="182">
        <f>'実質公債費比率（分子）の構造'!L$52</f>
        <v>7290</v>
      </c>
      <c r="H42" s="182"/>
      <c r="I42" s="182"/>
      <c r="J42" s="182">
        <f>'実質公債費比率（分子）の構造'!M$52</f>
        <v>7218</v>
      </c>
      <c r="K42" s="182"/>
      <c r="L42" s="182"/>
      <c r="M42" s="182">
        <f>'実質公債費比率（分子）の構造'!N$52</f>
        <v>7309</v>
      </c>
      <c r="N42" s="182"/>
      <c r="O42" s="182"/>
      <c r="P42" s="182">
        <f>'実質公債費比率（分子）の構造'!O$52</f>
        <v>7264</v>
      </c>
    </row>
    <row r="43" spans="1:16" x14ac:dyDescent="0.15">
      <c r="A43" s="182" t="s">
        <v>63</v>
      </c>
      <c r="B43" s="182">
        <f>'実質公債費比率（分子）の構造'!K$51</f>
        <v>2</v>
      </c>
      <c r="C43" s="182"/>
      <c r="D43" s="182"/>
      <c r="E43" s="182">
        <f>'実質公債費比率（分子）の構造'!L$51</f>
        <v>3</v>
      </c>
      <c r="F43" s="182"/>
      <c r="G43" s="182"/>
      <c r="H43" s="182">
        <f>'実質公債費比率（分子）の構造'!M$51</f>
        <v>2</v>
      </c>
      <c r="I43" s="182"/>
      <c r="J43" s="182"/>
      <c r="K43" s="182">
        <f>'実質公債費比率（分子）の構造'!N$51</f>
        <v>1</v>
      </c>
      <c r="L43" s="182"/>
      <c r="M43" s="182"/>
      <c r="N43" s="182">
        <f>'実質公債費比率（分子）の構造'!O$51</f>
        <v>2</v>
      </c>
      <c r="O43" s="182"/>
      <c r="P43" s="182"/>
    </row>
    <row r="44" spans="1:16" x14ac:dyDescent="0.15">
      <c r="A44" s="182" t="s">
        <v>64</v>
      </c>
      <c r="B44" s="182">
        <f>'実質公債費比率（分子）の構造'!K$50</f>
        <v>103</v>
      </c>
      <c r="C44" s="182"/>
      <c r="D44" s="182"/>
      <c r="E44" s="182">
        <f>'実質公債費比率（分子）の構造'!L$50</f>
        <v>100</v>
      </c>
      <c r="F44" s="182"/>
      <c r="G44" s="182"/>
      <c r="H44" s="182">
        <f>'実質公債費比率（分子）の構造'!M$50</f>
        <v>83</v>
      </c>
      <c r="I44" s="182"/>
      <c r="J44" s="182"/>
      <c r="K44" s="182">
        <f>'実質公債費比率（分子）の構造'!N$50</f>
        <v>81</v>
      </c>
      <c r="L44" s="182"/>
      <c r="M44" s="182"/>
      <c r="N44" s="182">
        <f>'実質公債費比率（分子）の構造'!O$50</f>
        <v>67</v>
      </c>
      <c r="O44" s="182"/>
      <c r="P44" s="182"/>
    </row>
    <row r="45" spans="1:16" x14ac:dyDescent="0.15">
      <c r="A45" s="182" t="s">
        <v>65</v>
      </c>
      <c r="B45" s="182">
        <f>'実質公債費比率（分子）の構造'!K$49</f>
        <v>228</v>
      </c>
      <c r="C45" s="182"/>
      <c r="D45" s="182"/>
      <c r="E45" s="182">
        <f>'実質公債費比率（分子）の構造'!L$49</f>
        <v>295</v>
      </c>
      <c r="F45" s="182"/>
      <c r="G45" s="182"/>
      <c r="H45" s="182">
        <f>'実質公債費比率（分子）の構造'!M$49</f>
        <v>201</v>
      </c>
      <c r="I45" s="182"/>
      <c r="J45" s="182"/>
      <c r="K45" s="182">
        <f>'実質公債費比率（分子）の構造'!N$49</f>
        <v>251</v>
      </c>
      <c r="L45" s="182"/>
      <c r="M45" s="182"/>
      <c r="N45" s="182">
        <f>'実質公債費比率（分子）の構造'!O$49</f>
        <v>229</v>
      </c>
      <c r="O45" s="182"/>
      <c r="P45" s="182"/>
    </row>
    <row r="46" spans="1:16" x14ac:dyDescent="0.15">
      <c r="A46" s="182" t="s">
        <v>66</v>
      </c>
      <c r="B46" s="182">
        <f>'実質公債費比率（分子）の構造'!K$48</f>
        <v>3072</v>
      </c>
      <c r="C46" s="182"/>
      <c r="D46" s="182"/>
      <c r="E46" s="182">
        <f>'実質公債費比率（分子）の構造'!L$48</f>
        <v>2782</v>
      </c>
      <c r="F46" s="182"/>
      <c r="G46" s="182"/>
      <c r="H46" s="182">
        <f>'実質公債費比率（分子）の構造'!M$48</f>
        <v>2801</v>
      </c>
      <c r="I46" s="182"/>
      <c r="J46" s="182"/>
      <c r="K46" s="182">
        <f>'実質公債費比率（分子）の構造'!N$48</f>
        <v>3031</v>
      </c>
      <c r="L46" s="182"/>
      <c r="M46" s="182"/>
      <c r="N46" s="182">
        <f>'実質公債費比率（分子）の構造'!O$48</f>
        <v>2461</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6482</v>
      </c>
      <c r="C49" s="182"/>
      <c r="D49" s="182"/>
      <c r="E49" s="182">
        <f>'実質公債費比率（分子）の構造'!L$45</f>
        <v>6580</v>
      </c>
      <c r="F49" s="182"/>
      <c r="G49" s="182"/>
      <c r="H49" s="182">
        <f>'実質公債費比率（分子）の構造'!M$45</f>
        <v>6064</v>
      </c>
      <c r="I49" s="182"/>
      <c r="J49" s="182"/>
      <c r="K49" s="182">
        <f>'実質公債費比率（分子）の構造'!N$45</f>
        <v>6207</v>
      </c>
      <c r="L49" s="182"/>
      <c r="M49" s="182"/>
      <c r="N49" s="182">
        <f>'実質公債費比率（分子）の構造'!O$45</f>
        <v>6470</v>
      </c>
      <c r="O49" s="182"/>
      <c r="P49" s="182"/>
    </row>
    <row r="50" spans="1:16" x14ac:dyDescent="0.15">
      <c r="A50" s="182" t="s">
        <v>70</v>
      </c>
      <c r="B50" s="182" t="e">
        <f>NA()</f>
        <v>#N/A</v>
      </c>
      <c r="C50" s="182">
        <f>IF(ISNUMBER('実質公債費比率（分子）の構造'!K$53),'実質公債費比率（分子）の構造'!K$53,NA())</f>
        <v>2679</v>
      </c>
      <c r="D50" s="182" t="e">
        <f>NA()</f>
        <v>#N/A</v>
      </c>
      <c r="E50" s="182" t="e">
        <f>NA()</f>
        <v>#N/A</v>
      </c>
      <c r="F50" s="182">
        <f>IF(ISNUMBER('実質公債費比率（分子）の構造'!L$53),'実質公債費比率（分子）の構造'!L$53,NA())</f>
        <v>2470</v>
      </c>
      <c r="G50" s="182" t="e">
        <f>NA()</f>
        <v>#N/A</v>
      </c>
      <c r="H50" s="182" t="e">
        <f>NA()</f>
        <v>#N/A</v>
      </c>
      <c r="I50" s="182">
        <f>IF(ISNUMBER('実質公債費比率（分子）の構造'!M$53),'実質公債費比率（分子）の構造'!M$53,NA())</f>
        <v>1933</v>
      </c>
      <c r="J50" s="182" t="e">
        <f>NA()</f>
        <v>#N/A</v>
      </c>
      <c r="K50" s="182" t="e">
        <f>NA()</f>
        <v>#N/A</v>
      </c>
      <c r="L50" s="182">
        <f>IF(ISNUMBER('実質公債費比率（分子）の構造'!N$53),'実質公債費比率（分子）の構造'!N$53,NA())</f>
        <v>2262</v>
      </c>
      <c r="M50" s="182" t="e">
        <f>NA()</f>
        <v>#N/A</v>
      </c>
      <c r="N50" s="182" t="e">
        <f>NA()</f>
        <v>#N/A</v>
      </c>
      <c r="O50" s="182">
        <f>IF(ISNUMBER('実質公債費比率（分子）の構造'!O$53),'実質公債費比率（分子）の構造'!O$53,NA())</f>
        <v>1965</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75408</v>
      </c>
      <c r="E56" s="181"/>
      <c r="F56" s="181"/>
      <c r="G56" s="181">
        <f>'将来負担比率（分子）の構造'!J$52</f>
        <v>76062</v>
      </c>
      <c r="H56" s="181"/>
      <c r="I56" s="181"/>
      <c r="J56" s="181">
        <f>'将来負担比率（分子）の構造'!K$52</f>
        <v>77862</v>
      </c>
      <c r="K56" s="181"/>
      <c r="L56" s="181"/>
      <c r="M56" s="181">
        <f>'将来負担比率（分子）の構造'!L$52</f>
        <v>78545</v>
      </c>
      <c r="N56" s="181"/>
      <c r="O56" s="181"/>
      <c r="P56" s="181">
        <f>'将来負担比率（分子）の構造'!M$52</f>
        <v>76317</v>
      </c>
    </row>
    <row r="57" spans="1:16" x14ac:dyDescent="0.15">
      <c r="A57" s="181" t="s">
        <v>41</v>
      </c>
      <c r="B57" s="181"/>
      <c r="C57" s="181"/>
      <c r="D57" s="181">
        <f>'将来負担比率（分子）の構造'!I$51</f>
        <v>10224</v>
      </c>
      <c r="E57" s="181"/>
      <c r="F57" s="181"/>
      <c r="G57" s="181">
        <f>'将来負担比率（分子）の構造'!J$51</f>
        <v>11114</v>
      </c>
      <c r="H57" s="181"/>
      <c r="I57" s="181"/>
      <c r="J57" s="181">
        <f>'将来負担比率（分子）の構造'!K$51</f>
        <v>12073</v>
      </c>
      <c r="K57" s="181"/>
      <c r="L57" s="181"/>
      <c r="M57" s="181">
        <f>'将来負担比率（分子）の構造'!L$51</f>
        <v>12664</v>
      </c>
      <c r="N57" s="181"/>
      <c r="O57" s="181"/>
      <c r="P57" s="181">
        <f>'将来負担比率（分子）の構造'!M$51</f>
        <v>11360</v>
      </c>
    </row>
    <row r="58" spans="1:16" x14ac:dyDescent="0.15">
      <c r="A58" s="181" t="s">
        <v>40</v>
      </c>
      <c r="B58" s="181"/>
      <c r="C58" s="181"/>
      <c r="D58" s="181">
        <f>'将来負担比率（分子）の構造'!I$50</f>
        <v>17779</v>
      </c>
      <c r="E58" s="181"/>
      <c r="F58" s="181"/>
      <c r="G58" s="181">
        <f>'将来負担比率（分子）の構造'!J$50</f>
        <v>18018</v>
      </c>
      <c r="H58" s="181"/>
      <c r="I58" s="181"/>
      <c r="J58" s="181">
        <f>'将来負担比率（分子）の構造'!K$50</f>
        <v>18605</v>
      </c>
      <c r="K58" s="181"/>
      <c r="L58" s="181"/>
      <c r="M58" s="181">
        <f>'将来負担比率（分子）の構造'!L$50</f>
        <v>16469</v>
      </c>
      <c r="N58" s="181"/>
      <c r="O58" s="181"/>
      <c r="P58" s="181">
        <f>'将来負担比率（分子）の構造'!M$50</f>
        <v>14655</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19</v>
      </c>
      <c r="C61" s="181"/>
      <c r="D61" s="181"/>
      <c r="E61" s="181">
        <f>'将来負担比率（分子）の構造'!J$46</f>
        <v>12</v>
      </c>
      <c r="F61" s="181"/>
      <c r="G61" s="181"/>
      <c r="H61" s="181">
        <f>'将来負担比率（分子）の構造'!K$46</f>
        <v>13</v>
      </c>
      <c r="I61" s="181"/>
      <c r="J61" s="181"/>
      <c r="K61" s="181">
        <f>'将来負担比率（分子）の構造'!L$46</f>
        <v>13</v>
      </c>
      <c r="L61" s="181"/>
      <c r="M61" s="181"/>
      <c r="N61" s="181">
        <f>'将来負担比率（分子）の構造'!M$46</f>
        <v>13</v>
      </c>
      <c r="O61" s="181"/>
      <c r="P61" s="181"/>
    </row>
    <row r="62" spans="1:16" x14ac:dyDescent="0.15">
      <c r="A62" s="181" t="s">
        <v>34</v>
      </c>
      <c r="B62" s="181">
        <f>'将来負担比率（分子）の構造'!I$45</f>
        <v>6565</v>
      </c>
      <c r="C62" s="181"/>
      <c r="D62" s="181"/>
      <c r="E62" s="181">
        <f>'将来負担比率（分子）の構造'!J$45</f>
        <v>6237</v>
      </c>
      <c r="F62" s="181"/>
      <c r="G62" s="181"/>
      <c r="H62" s="181">
        <f>'将来負担比率（分子）の構造'!K$45</f>
        <v>6001</v>
      </c>
      <c r="I62" s="181"/>
      <c r="J62" s="181"/>
      <c r="K62" s="181">
        <f>'将来負担比率（分子）の構造'!L$45</f>
        <v>5982</v>
      </c>
      <c r="L62" s="181"/>
      <c r="M62" s="181"/>
      <c r="N62" s="181">
        <f>'将来負担比率（分子）の構造'!M$45</f>
        <v>5911</v>
      </c>
      <c r="O62" s="181"/>
      <c r="P62" s="181"/>
    </row>
    <row r="63" spans="1:16" x14ac:dyDescent="0.15">
      <c r="A63" s="181" t="s">
        <v>33</v>
      </c>
      <c r="B63" s="181">
        <f>'将来負担比率（分子）の構造'!I$44</f>
        <v>1303</v>
      </c>
      <c r="C63" s="181"/>
      <c r="D63" s="181"/>
      <c r="E63" s="181">
        <f>'将来負担比率（分子）の構造'!J$44</f>
        <v>1272</v>
      </c>
      <c r="F63" s="181"/>
      <c r="G63" s="181"/>
      <c r="H63" s="181">
        <f>'将来負担比率（分子）の構造'!K$44</f>
        <v>1273</v>
      </c>
      <c r="I63" s="181"/>
      <c r="J63" s="181"/>
      <c r="K63" s="181">
        <f>'将来負担比率（分子）の構造'!L$44</f>
        <v>1481</v>
      </c>
      <c r="L63" s="181"/>
      <c r="M63" s="181"/>
      <c r="N63" s="181">
        <f>'将来負担比率（分子）の構造'!M$44</f>
        <v>1656</v>
      </c>
      <c r="O63" s="181"/>
      <c r="P63" s="181"/>
    </row>
    <row r="64" spans="1:16" x14ac:dyDescent="0.15">
      <c r="A64" s="181" t="s">
        <v>32</v>
      </c>
      <c r="B64" s="181">
        <f>'将来負担比率（分子）の構造'!I$43</f>
        <v>40352</v>
      </c>
      <c r="C64" s="181"/>
      <c r="D64" s="181"/>
      <c r="E64" s="181">
        <f>'将来負担比率（分子）の構造'!J$43</f>
        <v>39169</v>
      </c>
      <c r="F64" s="181"/>
      <c r="G64" s="181"/>
      <c r="H64" s="181">
        <f>'将来負担比率（分子）の構造'!K$43</f>
        <v>37945</v>
      </c>
      <c r="I64" s="181"/>
      <c r="J64" s="181"/>
      <c r="K64" s="181">
        <f>'将来負担比率（分子）の構造'!L$43</f>
        <v>37584</v>
      </c>
      <c r="L64" s="181"/>
      <c r="M64" s="181"/>
      <c r="N64" s="181">
        <f>'将来負担比率（分子）の構造'!M$43</f>
        <v>36160</v>
      </c>
      <c r="O64" s="181"/>
      <c r="P64" s="181"/>
    </row>
    <row r="65" spans="1:16" x14ac:dyDescent="0.15">
      <c r="A65" s="181" t="s">
        <v>31</v>
      </c>
      <c r="B65" s="181">
        <f>'将来負担比率（分子）の構造'!I$42</f>
        <v>315</v>
      </c>
      <c r="C65" s="181"/>
      <c r="D65" s="181"/>
      <c r="E65" s="181">
        <f>'将来負担比率（分子）の構造'!J$42</f>
        <v>219</v>
      </c>
      <c r="F65" s="181"/>
      <c r="G65" s="181"/>
      <c r="H65" s="181">
        <f>'将来負担比率（分子）の構造'!K$42</f>
        <v>140</v>
      </c>
      <c r="I65" s="181"/>
      <c r="J65" s="181"/>
      <c r="K65" s="181">
        <f>'将来負担比率（分子）の構造'!L$42</f>
        <v>64</v>
      </c>
      <c r="L65" s="181"/>
      <c r="M65" s="181"/>
      <c r="N65" s="181" t="str">
        <f>'将来負担比率（分子）の構造'!M$42</f>
        <v>-</v>
      </c>
      <c r="O65" s="181"/>
      <c r="P65" s="181"/>
    </row>
    <row r="66" spans="1:16" x14ac:dyDescent="0.15">
      <c r="A66" s="181" t="s">
        <v>30</v>
      </c>
      <c r="B66" s="181">
        <f>'将来負担比率（分子）の構造'!I$41</f>
        <v>67690</v>
      </c>
      <c r="C66" s="181"/>
      <c r="D66" s="181"/>
      <c r="E66" s="181">
        <f>'将来負担比率（分子）の構造'!J$41</f>
        <v>69164</v>
      </c>
      <c r="F66" s="181"/>
      <c r="G66" s="181"/>
      <c r="H66" s="181">
        <f>'将来負担比率（分子）の構造'!K$41</f>
        <v>71748</v>
      </c>
      <c r="I66" s="181"/>
      <c r="J66" s="181"/>
      <c r="K66" s="181">
        <f>'将来負担比率（分子）の構造'!L$41</f>
        <v>72145</v>
      </c>
      <c r="L66" s="181"/>
      <c r="M66" s="181"/>
      <c r="N66" s="181">
        <f>'将来負担比率（分子）の構造'!M$41</f>
        <v>73991</v>
      </c>
      <c r="O66" s="181"/>
      <c r="P66" s="181"/>
    </row>
    <row r="67" spans="1:16" x14ac:dyDescent="0.15">
      <c r="A67" s="181" t="s">
        <v>74</v>
      </c>
      <c r="B67" s="181" t="e">
        <f>NA()</f>
        <v>#N/A</v>
      </c>
      <c r="C67" s="181">
        <f>IF(ISNUMBER('将来負担比率（分子）の構造'!I$53), IF('将来負担比率（分子）の構造'!I$53 &lt; 0, 0, '将来負担比率（分子）の構造'!I$53), NA())</f>
        <v>12831</v>
      </c>
      <c r="D67" s="181" t="e">
        <f>NA()</f>
        <v>#N/A</v>
      </c>
      <c r="E67" s="181" t="e">
        <f>NA()</f>
        <v>#N/A</v>
      </c>
      <c r="F67" s="181">
        <f>IF(ISNUMBER('将来負担比率（分子）の構造'!J$53), IF('将来負担比率（分子）の構造'!J$53 &lt; 0, 0, '将来負担比率（分子）の構造'!J$53), NA())</f>
        <v>10880</v>
      </c>
      <c r="G67" s="181" t="e">
        <f>NA()</f>
        <v>#N/A</v>
      </c>
      <c r="H67" s="181" t="e">
        <f>NA()</f>
        <v>#N/A</v>
      </c>
      <c r="I67" s="181">
        <f>IF(ISNUMBER('将来負担比率（分子）の構造'!K$53), IF('将来負担比率（分子）の構造'!K$53 &lt; 0, 0, '将来負担比率（分子）の構造'!K$53), NA())</f>
        <v>8579</v>
      </c>
      <c r="J67" s="181" t="e">
        <f>NA()</f>
        <v>#N/A</v>
      </c>
      <c r="K67" s="181" t="e">
        <f>NA()</f>
        <v>#N/A</v>
      </c>
      <c r="L67" s="181">
        <f>IF(ISNUMBER('将来負担比率（分子）の構造'!L$53), IF('将来負担比率（分子）の構造'!L$53 &lt; 0, 0, '将来負担比率（分子）の構造'!L$53), NA())</f>
        <v>9590</v>
      </c>
      <c r="M67" s="181" t="e">
        <f>NA()</f>
        <v>#N/A</v>
      </c>
      <c r="N67" s="181" t="e">
        <f>NA()</f>
        <v>#N/A</v>
      </c>
      <c r="O67" s="181">
        <f>IF(ISNUMBER('将来負担比率（分子）の構造'!M$53), IF('将来負担比率（分子）の構造'!M$53 &lt; 0, 0, '将来負担比率（分子）の構造'!M$53), NA())</f>
        <v>15398</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12432</v>
      </c>
      <c r="C72" s="185">
        <f>基金残高に係る経年分析!G55</f>
        <v>9851</v>
      </c>
      <c r="D72" s="185">
        <f>基金残高に係る経年分析!H55</f>
        <v>7814</v>
      </c>
    </row>
    <row r="73" spans="1:16" x14ac:dyDescent="0.15">
      <c r="A73" s="184" t="s">
        <v>77</v>
      </c>
      <c r="B73" s="185">
        <f>基金残高に係る経年分析!F56</f>
        <v>437</v>
      </c>
      <c r="C73" s="185">
        <f>基金残高に係る経年分析!G56</f>
        <v>448</v>
      </c>
      <c r="D73" s="185">
        <f>基金残高に係る経年分析!H56</f>
        <v>450</v>
      </c>
    </row>
    <row r="74" spans="1:16" x14ac:dyDescent="0.15">
      <c r="A74" s="184" t="s">
        <v>78</v>
      </c>
      <c r="B74" s="185">
        <f>基金残高に係る経年分析!F57</f>
        <v>7585</v>
      </c>
      <c r="C74" s="185">
        <f>基金残高に係る経年分析!G57</f>
        <v>8093</v>
      </c>
      <c r="D74" s="185">
        <f>基金残高に係る経年分析!H57</f>
        <v>8087</v>
      </c>
    </row>
  </sheetData>
  <sheetProtection algorithmName="SHA-512" hashValue="8bcO9FqvrAOEUO+7IMBJaaq5LOlos856GSFVvk3bXVa3wpFknUqzAbacu97O47GW2s7+J4jeoxsGiAiP+v2I5w==" saltValue="jl3zJI7cvyhwXo+Tj7/R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214</v>
      </c>
      <c r="DI1" s="624"/>
      <c r="DJ1" s="624"/>
      <c r="DK1" s="624"/>
      <c r="DL1" s="624"/>
      <c r="DM1" s="624"/>
      <c r="DN1" s="625"/>
      <c r="DO1" s="226"/>
      <c r="DP1" s="623" t="s">
        <v>215</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217</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218</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219</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220</v>
      </c>
      <c r="S4" s="627"/>
      <c r="T4" s="627"/>
      <c r="U4" s="627"/>
      <c r="V4" s="627"/>
      <c r="W4" s="627"/>
      <c r="X4" s="627"/>
      <c r="Y4" s="628"/>
      <c r="Z4" s="626" t="s">
        <v>221</v>
      </c>
      <c r="AA4" s="627"/>
      <c r="AB4" s="627"/>
      <c r="AC4" s="628"/>
      <c r="AD4" s="626" t="s">
        <v>222</v>
      </c>
      <c r="AE4" s="627"/>
      <c r="AF4" s="627"/>
      <c r="AG4" s="627"/>
      <c r="AH4" s="627"/>
      <c r="AI4" s="627"/>
      <c r="AJ4" s="627"/>
      <c r="AK4" s="628"/>
      <c r="AL4" s="626" t="s">
        <v>221</v>
      </c>
      <c r="AM4" s="627"/>
      <c r="AN4" s="627"/>
      <c r="AO4" s="628"/>
      <c r="AP4" s="632" t="s">
        <v>223</v>
      </c>
      <c r="AQ4" s="632"/>
      <c r="AR4" s="632"/>
      <c r="AS4" s="632"/>
      <c r="AT4" s="632"/>
      <c r="AU4" s="632"/>
      <c r="AV4" s="632"/>
      <c r="AW4" s="632"/>
      <c r="AX4" s="632"/>
      <c r="AY4" s="632"/>
      <c r="AZ4" s="632"/>
      <c r="BA4" s="632"/>
      <c r="BB4" s="632"/>
      <c r="BC4" s="632"/>
      <c r="BD4" s="632"/>
      <c r="BE4" s="632"/>
      <c r="BF4" s="632"/>
      <c r="BG4" s="632" t="s">
        <v>224</v>
      </c>
      <c r="BH4" s="632"/>
      <c r="BI4" s="632"/>
      <c r="BJ4" s="632"/>
      <c r="BK4" s="632"/>
      <c r="BL4" s="632"/>
      <c r="BM4" s="632"/>
      <c r="BN4" s="632"/>
      <c r="BO4" s="632" t="s">
        <v>221</v>
      </c>
      <c r="BP4" s="632"/>
      <c r="BQ4" s="632"/>
      <c r="BR4" s="632"/>
      <c r="BS4" s="632" t="s">
        <v>225</v>
      </c>
      <c r="BT4" s="632"/>
      <c r="BU4" s="632"/>
      <c r="BV4" s="632"/>
      <c r="BW4" s="632"/>
      <c r="BX4" s="632"/>
      <c r="BY4" s="632"/>
      <c r="BZ4" s="632"/>
      <c r="CA4" s="632"/>
      <c r="CB4" s="632"/>
      <c r="CD4" s="629" t="s">
        <v>226</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227</v>
      </c>
      <c r="C5" s="634"/>
      <c r="D5" s="634"/>
      <c r="E5" s="634"/>
      <c r="F5" s="634"/>
      <c r="G5" s="634"/>
      <c r="H5" s="634"/>
      <c r="I5" s="634"/>
      <c r="J5" s="634"/>
      <c r="K5" s="634"/>
      <c r="L5" s="634"/>
      <c r="M5" s="634"/>
      <c r="N5" s="634"/>
      <c r="O5" s="634"/>
      <c r="P5" s="634"/>
      <c r="Q5" s="635"/>
      <c r="R5" s="636">
        <v>16141845</v>
      </c>
      <c r="S5" s="637"/>
      <c r="T5" s="637"/>
      <c r="U5" s="637"/>
      <c r="V5" s="637"/>
      <c r="W5" s="637"/>
      <c r="X5" s="637"/>
      <c r="Y5" s="638"/>
      <c r="Z5" s="639">
        <v>18.7</v>
      </c>
      <c r="AA5" s="639"/>
      <c r="AB5" s="639"/>
      <c r="AC5" s="639"/>
      <c r="AD5" s="640">
        <v>15392714</v>
      </c>
      <c r="AE5" s="640"/>
      <c r="AF5" s="640"/>
      <c r="AG5" s="640"/>
      <c r="AH5" s="640"/>
      <c r="AI5" s="640"/>
      <c r="AJ5" s="640"/>
      <c r="AK5" s="640"/>
      <c r="AL5" s="641">
        <v>44.2</v>
      </c>
      <c r="AM5" s="642"/>
      <c r="AN5" s="642"/>
      <c r="AO5" s="643"/>
      <c r="AP5" s="633" t="s">
        <v>228</v>
      </c>
      <c r="AQ5" s="634"/>
      <c r="AR5" s="634"/>
      <c r="AS5" s="634"/>
      <c r="AT5" s="634"/>
      <c r="AU5" s="634"/>
      <c r="AV5" s="634"/>
      <c r="AW5" s="634"/>
      <c r="AX5" s="634"/>
      <c r="AY5" s="634"/>
      <c r="AZ5" s="634"/>
      <c r="BA5" s="634"/>
      <c r="BB5" s="634"/>
      <c r="BC5" s="634"/>
      <c r="BD5" s="634"/>
      <c r="BE5" s="634"/>
      <c r="BF5" s="635"/>
      <c r="BG5" s="647">
        <v>15335762</v>
      </c>
      <c r="BH5" s="648"/>
      <c r="BI5" s="648"/>
      <c r="BJ5" s="648"/>
      <c r="BK5" s="648"/>
      <c r="BL5" s="648"/>
      <c r="BM5" s="648"/>
      <c r="BN5" s="649"/>
      <c r="BO5" s="650">
        <v>95</v>
      </c>
      <c r="BP5" s="650"/>
      <c r="BQ5" s="650"/>
      <c r="BR5" s="650"/>
      <c r="BS5" s="651">
        <v>145417</v>
      </c>
      <c r="BT5" s="651"/>
      <c r="BU5" s="651"/>
      <c r="BV5" s="651"/>
      <c r="BW5" s="651"/>
      <c r="BX5" s="651"/>
      <c r="BY5" s="651"/>
      <c r="BZ5" s="651"/>
      <c r="CA5" s="651"/>
      <c r="CB5" s="655"/>
      <c r="CD5" s="629" t="s">
        <v>223</v>
      </c>
      <c r="CE5" s="630"/>
      <c r="CF5" s="630"/>
      <c r="CG5" s="630"/>
      <c r="CH5" s="630"/>
      <c r="CI5" s="630"/>
      <c r="CJ5" s="630"/>
      <c r="CK5" s="630"/>
      <c r="CL5" s="630"/>
      <c r="CM5" s="630"/>
      <c r="CN5" s="630"/>
      <c r="CO5" s="630"/>
      <c r="CP5" s="630"/>
      <c r="CQ5" s="631"/>
      <c r="CR5" s="629" t="s">
        <v>229</v>
      </c>
      <c r="CS5" s="630"/>
      <c r="CT5" s="630"/>
      <c r="CU5" s="630"/>
      <c r="CV5" s="630"/>
      <c r="CW5" s="630"/>
      <c r="CX5" s="630"/>
      <c r="CY5" s="631"/>
      <c r="CZ5" s="629" t="s">
        <v>221</v>
      </c>
      <c r="DA5" s="630"/>
      <c r="DB5" s="630"/>
      <c r="DC5" s="631"/>
      <c r="DD5" s="629" t="s">
        <v>230</v>
      </c>
      <c r="DE5" s="630"/>
      <c r="DF5" s="630"/>
      <c r="DG5" s="630"/>
      <c r="DH5" s="630"/>
      <c r="DI5" s="630"/>
      <c r="DJ5" s="630"/>
      <c r="DK5" s="630"/>
      <c r="DL5" s="630"/>
      <c r="DM5" s="630"/>
      <c r="DN5" s="630"/>
      <c r="DO5" s="630"/>
      <c r="DP5" s="631"/>
      <c r="DQ5" s="629" t="s">
        <v>231</v>
      </c>
      <c r="DR5" s="630"/>
      <c r="DS5" s="630"/>
      <c r="DT5" s="630"/>
      <c r="DU5" s="630"/>
      <c r="DV5" s="630"/>
      <c r="DW5" s="630"/>
      <c r="DX5" s="630"/>
      <c r="DY5" s="630"/>
      <c r="DZ5" s="630"/>
      <c r="EA5" s="630"/>
      <c r="EB5" s="630"/>
      <c r="EC5" s="631"/>
    </row>
    <row r="6" spans="2:143" ht="11.25" customHeight="1" x14ac:dyDescent="0.15">
      <c r="B6" s="644" t="s">
        <v>232</v>
      </c>
      <c r="C6" s="645"/>
      <c r="D6" s="645"/>
      <c r="E6" s="645"/>
      <c r="F6" s="645"/>
      <c r="G6" s="645"/>
      <c r="H6" s="645"/>
      <c r="I6" s="645"/>
      <c r="J6" s="645"/>
      <c r="K6" s="645"/>
      <c r="L6" s="645"/>
      <c r="M6" s="645"/>
      <c r="N6" s="645"/>
      <c r="O6" s="645"/>
      <c r="P6" s="645"/>
      <c r="Q6" s="646"/>
      <c r="R6" s="647">
        <v>626266</v>
      </c>
      <c r="S6" s="648"/>
      <c r="T6" s="648"/>
      <c r="U6" s="648"/>
      <c r="V6" s="648"/>
      <c r="W6" s="648"/>
      <c r="X6" s="648"/>
      <c r="Y6" s="649"/>
      <c r="Z6" s="650">
        <v>0.7</v>
      </c>
      <c r="AA6" s="650"/>
      <c r="AB6" s="650"/>
      <c r="AC6" s="650"/>
      <c r="AD6" s="651">
        <v>626266</v>
      </c>
      <c r="AE6" s="651"/>
      <c r="AF6" s="651"/>
      <c r="AG6" s="651"/>
      <c r="AH6" s="651"/>
      <c r="AI6" s="651"/>
      <c r="AJ6" s="651"/>
      <c r="AK6" s="651"/>
      <c r="AL6" s="652">
        <v>1.8</v>
      </c>
      <c r="AM6" s="653"/>
      <c r="AN6" s="653"/>
      <c r="AO6" s="654"/>
      <c r="AP6" s="644" t="s">
        <v>233</v>
      </c>
      <c r="AQ6" s="645"/>
      <c r="AR6" s="645"/>
      <c r="AS6" s="645"/>
      <c r="AT6" s="645"/>
      <c r="AU6" s="645"/>
      <c r="AV6" s="645"/>
      <c r="AW6" s="645"/>
      <c r="AX6" s="645"/>
      <c r="AY6" s="645"/>
      <c r="AZ6" s="645"/>
      <c r="BA6" s="645"/>
      <c r="BB6" s="645"/>
      <c r="BC6" s="645"/>
      <c r="BD6" s="645"/>
      <c r="BE6" s="645"/>
      <c r="BF6" s="646"/>
      <c r="BG6" s="647">
        <v>15335762</v>
      </c>
      <c r="BH6" s="648"/>
      <c r="BI6" s="648"/>
      <c r="BJ6" s="648"/>
      <c r="BK6" s="648"/>
      <c r="BL6" s="648"/>
      <c r="BM6" s="648"/>
      <c r="BN6" s="649"/>
      <c r="BO6" s="650">
        <v>95</v>
      </c>
      <c r="BP6" s="650"/>
      <c r="BQ6" s="650"/>
      <c r="BR6" s="650"/>
      <c r="BS6" s="651">
        <v>145417</v>
      </c>
      <c r="BT6" s="651"/>
      <c r="BU6" s="651"/>
      <c r="BV6" s="651"/>
      <c r="BW6" s="651"/>
      <c r="BX6" s="651"/>
      <c r="BY6" s="651"/>
      <c r="BZ6" s="651"/>
      <c r="CA6" s="651"/>
      <c r="CB6" s="655"/>
      <c r="CD6" s="658" t="s">
        <v>234</v>
      </c>
      <c r="CE6" s="659"/>
      <c r="CF6" s="659"/>
      <c r="CG6" s="659"/>
      <c r="CH6" s="659"/>
      <c r="CI6" s="659"/>
      <c r="CJ6" s="659"/>
      <c r="CK6" s="659"/>
      <c r="CL6" s="659"/>
      <c r="CM6" s="659"/>
      <c r="CN6" s="659"/>
      <c r="CO6" s="659"/>
      <c r="CP6" s="659"/>
      <c r="CQ6" s="660"/>
      <c r="CR6" s="647">
        <v>348154</v>
      </c>
      <c r="CS6" s="648"/>
      <c r="CT6" s="648"/>
      <c r="CU6" s="648"/>
      <c r="CV6" s="648"/>
      <c r="CW6" s="648"/>
      <c r="CX6" s="648"/>
      <c r="CY6" s="649"/>
      <c r="CZ6" s="641">
        <v>0.4</v>
      </c>
      <c r="DA6" s="642"/>
      <c r="DB6" s="642"/>
      <c r="DC6" s="661"/>
      <c r="DD6" s="656" t="s">
        <v>235</v>
      </c>
      <c r="DE6" s="648"/>
      <c r="DF6" s="648"/>
      <c r="DG6" s="648"/>
      <c r="DH6" s="648"/>
      <c r="DI6" s="648"/>
      <c r="DJ6" s="648"/>
      <c r="DK6" s="648"/>
      <c r="DL6" s="648"/>
      <c r="DM6" s="648"/>
      <c r="DN6" s="648"/>
      <c r="DO6" s="648"/>
      <c r="DP6" s="649"/>
      <c r="DQ6" s="656">
        <v>348154</v>
      </c>
      <c r="DR6" s="648"/>
      <c r="DS6" s="648"/>
      <c r="DT6" s="648"/>
      <c r="DU6" s="648"/>
      <c r="DV6" s="648"/>
      <c r="DW6" s="648"/>
      <c r="DX6" s="648"/>
      <c r="DY6" s="648"/>
      <c r="DZ6" s="648"/>
      <c r="EA6" s="648"/>
      <c r="EB6" s="648"/>
      <c r="EC6" s="657"/>
    </row>
    <row r="7" spans="2:143" ht="11.25" customHeight="1" x14ac:dyDescent="0.15">
      <c r="B7" s="644" t="s">
        <v>236</v>
      </c>
      <c r="C7" s="645"/>
      <c r="D7" s="645"/>
      <c r="E7" s="645"/>
      <c r="F7" s="645"/>
      <c r="G7" s="645"/>
      <c r="H7" s="645"/>
      <c r="I7" s="645"/>
      <c r="J7" s="645"/>
      <c r="K7" s="645"/>
      <c r="L7" s="645"/>
      <c r="M7" s="645"/>
      <c r="N7" s="645"/>
      <c r="O7" s="645"/>
      <c r="P7" s="645"/>
      <c r="Q7" s="646"/>
      <c r="R7" s="647">
        <v>7847</v>
      </c>
      <c r="S7" s="648"/>
      <c r="T7" s="648"/>
      <c r="U7" s="648"/>
      <c r="V7" s="648"/>
      <c r="W7" s="648"/>
      <c r="X7" s="648"/>
      <c r="Y7" s="649"/>
      <c r="Z7" s="650">
        <v>0</v>
      </c>
      <c r="AA7" s="650"/>
      <c r="AB7" s="650"/>
      <c r="AC7" s="650"/>
      <c r="AD7" s="651">
        <v>7847</v>
      </c>
      <c r="AE7" s="651"/>
      <c r="AF7" s="651"/>
      <c r="AG7" s="651"/>
      <c r="AH7" s="651"/>
      <c r="AI7" s="651"/>
      <c r="AJ7" s="651"/>
      <c r="AK7" s="651"/>
      <c r="AL7" s="652">
        <v>0</v>
      </c>
      <c r="AM7" s="653"/>
      <c r="AN7" s="653"/>
      <c r="AO7" s="654"/>
      <c r="AP7" s="644" t="s">
        <v>237</v>
      </c>
      <c r="AQ7" s="645"/>
      <c r="AR7" s="645"/>
      <c r="AS7" s="645"/>
      <c r="AT7" s="645"/>
      <c r="AU7" s="645"/>
      <c r="AV7" s="645"/>
      <c r="AW7" s="645"/>
      <c r="AX7" s="645"/>
      <c r="AY7" s="645"/>
      <c r="AZ7" s="645"/>
      <c r="BA7" s="645"/>
      <c r="BB7" s="645"/>
      <c r="BC7" s="645"/>
      <c r="BD7" s="645"/>
      <c r="BE7" s="645"/>
      <c r="BF7" s="646"/>
      <c r="BG7" s="647">
        <v>6556453</v>
      </c>
      <c r="BH7" s="648"/>
      <c r="BI7" s="648"/>
      <c r="BJ7" s="648"/>
      <c r="BK7" s="648"/>
      <c r="BL7" s="648"/>
      <c r="BM7" s="648"/>
      <c r="BN7" s="649"/>
      <c r="BO7" s="650">
        <v>40.6</v>
      </c>
      <c r="BP7" s="650"/>
      <c r="BQ7" s="650"/>
      <c r="BR7" s="650"/>
      <c r="BS7" s="651">
        <v>145417</v>
      </c>
      <c r="BT7" s="651"/>
      <c r="BU7" s="651"/>
      <c r="BV7" s="651"/>
      <c r="BW7" s="651"/>
      <c r="BX7" s="651"/>
      <c r="BY7" s="651"/>
      <c r="BZ7" s="651"/>
      <c r="CA7" s="651"/>
      <c r="CB7" s="655"/>
      <c r="CD7" s="662" t="s">
        <v>238</v>
      </c>
      <c r="CE7" s="663"/>
      <c r="CF7" s="663"/>
      <c r="CG7" s="663"/>
      <c r="CH7" s="663"/>
      <c r="CI7" s="663"/>
      <c r="CJ7" s="663"/>
      <c r="CK7" s="663"/>
      <c r="CL7" s="663"/>
      <c r="CM7" s="663"/>
      <c r="CN7" s="663"/>
      <c r="CO7" s="663"/>
      <c r="CP7" s="663"/>
      <c r="CQ7" s="664"/>
      <c r="CR7" s="647">
        <v>19562132</v>
      </c>
      <c r="CS7" s="648"/>
      <c r="CT7" s="648"/>
      <c r="CU7" s="648"/>
      <c r="CV7" s="648"/>
      <c r="CW7" s="648"/>
      <c r="CX7" s="648"/>
      <c r="CY7" s="649"/>
      <c r="CZ7" s="650">
        <v>23.4</v>
      </c>
      <c r="DA7" s="650"/>
      <c r="DB7" s="650"/>
      <c r="DC7" s="650"/>
      <c r="DD7" s="656">
        <v>1149237</v>
      </c>
      <c r="DE7" s="648"/>
      <c r="DF7" s="648"/>
      <c r="DG7" s="648"/>
      <c r="DH7" s="648"/>
      <c r="DI7" s="648"/>
      <c r="DJ7" s="648"/>
      <c r="DK7" s="648"/>
      <c r="DL7" s="648"/>
      <c r="DM7" s="648"/>
      <c r="DN7" s="648"/>
      <c r="DO7" s="648"/>
      <c r="DP7" s="649"/>
      <c r="DQ7" s="656">
        <v>4440568</v>
      </c>
      <c r="DR7" s="648"/>
      <c r="DS7" s="648"/>
      <c r="DT7" s="648"/>
      <c r="DU7" s="648"/>
      <c r="DV7" s="648"/>
      <c r="DW7" s="648"/>
      <c r="DX7" s="648"/>
      <c r="DY7" s="648"/>
      <c r="DZ7" s="648"/>
      <c r="EA7" s="648"/>
      <c r="EB7" s="648"/>
      <c r="EC7" s="657"/>
    </row>
    <row r="8" spans="2:143" ht="11.25" customHeight="1" x14ac:dyDescent="0.15">
      <c r="B8" s="644" t="s">
        <v>239</v>
      </c>
      <c r="C8" s="645"/>
      <c r="D8" s="645"/>
      <c r="E8" s="645"/>
      <c r="F8" s="645"/>
      <c r="G8" s="645"/>
      <c r="H8" s="645"/>
      <c r="I8" s="645"/>
      <c r="J8" s="645"/>
      <c r="K8" s="645"/>
      <c r="L8" s="645"/>
      <c r="M8" s="645"/>
      <c r="N8" s="645"/>
      <c r="O8" s="645"/>
      <c r="P8" s="645"/>
      <c r="Q8" s="646"/>
      <c r="R8" s="647">
        <v>35747</v>
      </c>
      <c r="S8" s="648"/>
      <c r="T8" s="648"/>
      <c r="U8" s="648"/>
      <c r="V8" s="648"/>
      <c r="W8" s="648"/>
      <c r="X8" s="648"/>
      <c r="Y8" s="649"/>
      <c r="Z8" s="650">
        <v>0</v>
      </c>
      <c r="AA8" s="650"/>
      <c r="AB8" s="650"/>
      <c r="AC8" s="650"/>
      <c r="AD8" s="651">
        <v>35747</v>
      </c>
      <c r="AE8" s="651"/>
      <c r="AF8" s="651"/>
      <c r="AG8" s="651"/>
      <c r="AH8" s="651"/>
      <c r="AI8" s="651"/>
      <c r="AJ8" s="651"/>
      <c r="AK8" s="651"/>
      <c r="AL8" s="652">
        <v>0.1</v>
      </c>
      <c r="AM8" s="653"/>
      <c r="AN8" s="653"/>
      <c r="AO8" s="654"/>
      <c r="AP8" s="644" t="s">
        <v>240</v>
      </c>
      <c r="AQ8" s="645"/>
      <c r="AR8" s="645"/>
      <c r="AS8" s="645"/>
      <c r="AT8" s="645"/>
      <c r="AU8" s="645"/>
      <c r="AV8" s="645"/>
      <c r="AW8" s="645"/>
      <c r="AX8" s="645"/>
      <c r="AY8" s="645"/>
      <c r="AZ8" s="645"/>
      <c r="BA8" s="645"/>
      <c r="BB8" s="645"/>
      <c r="BC8" s="645"/>
      <c r="BD8" s="645"/>
      <c r="BE8" s="645"/>
      <c r="BF8" s="646"/>
      <c r="BG8" s="647">
        <v>220513</v>
      </c>
      <c r="BH8" s="648"/>
      <c r="BI8" s="648"/>
      <c r="BJ8" s="648"/>
      <c r="BK8" s="648"/>
      <c r="BL8" s="648"/>
      <c r="BM8" s="648"/>
      <c r="BN8" s="649"/>
      <c r="BO8" s="650">
        <v>1.4</v>
      </c>
      <c r="BP8" s="650"/>
      <c r="BQ8" s="650"/>
      <c r="BR8" s="650"/>
      <c r="BS8" s="656" t="s">
        <v>129</v>
      </c>
      <c r="BT8" s="648"/>
      <c r="BU8" s="648"/>
      <c r="BV8" s="648"/>
      <c r="BW8" s="648"/>
      <c r="BX8" s="648"/>
      <c r="BY8" s="648"/>
      <c r="BZ8" s="648"/>
      <c r="CA8" s="648"/>
      <c r="CB8" s="657"/>
      <c r="CD8" s="662" t="s">
        <v>241</v>
      </c>
      <c r="CE8" s="663"/>
      <c r="CF8" s="663"/>
      <c r="CG8" s="663"/>
      <c r="CH8" s="663"/>
      <c r="CI8" s="663"/>
      <c r="CJ8" s="663"/>
      <c r="CK8" s="663"/>
      <c r="CL8" s="663"/>
      <c r="CM8" s="663"/>
      <c r="CN8" s="663"/>
      <c r="CO8" s="663"/>
      <c r="CP8" s="663"/>
      <c r="CQ8" s="664"/>
      <c r="CR8" s="647">
        <v>19680898</v>
      </c>
      <c r="CS8" s="648"/>
      <c r="CT8" s="648"/>
      <c r="CU8" s="648"/>
      <c r="CV8" s="648"/>
      <c r="CW8" s="648"/>
      <c r="CX8" s="648"/>
      <c r="CY8" s="649"/>
      <c r="CZ8" s="650">
        <v>23.5</v>
      </c>
      <c r="DA8" s="650"/>
      <c r="DB8" s="650"/>
      <c r="DC8" s="650"/>
      <c r="DD8" s="656">
        <v>434150</v>
      </c>
      <c r="DE8" s="648"/>
      <c r="DF8" s="648"/>
      <c r="DG8" s="648"/>
      <c r="DH8" s="648"/>
      <c r="DI8" s="648"/>
      <c r="DJ8" s="648"/>
      <c r="DK8" s="648"/>
      <c r="DL8" s="648"/>
      <c r="DM8" s="648"/>
      <c r="DN8" s="648"/>
      <c r="DO8" s="648"/>
      <c r="DP8" s="649"/>
      <c r="DQ8" s="656">
        <v>9407789</v>
      </c>
      <c r="DR8" s="648"/>
      <c r="DS8" s="648"/>
      <c r="DT8" s="648"/>
      <c r="DU8" s="648"/>
      <c r="DV8" s="648"/>
      <c r="DW8" s="648"/>
      <c r="DX8" s="648"/>
      <c r="DY8" s="648"/>
      <c r="DZ8" s="648"/>
      <c r="EA8" s="648"/>
      <c r="EB8" s="648"/>
      <c r="EC8" s="657"/>
    </row>
    <row r="9" spans="2:143" ht="11.25" customHeight="1" x14ac:dyDescent="0.15">
      <c r="B9" s="644" t="s">
        <v>242</v>
      </c>
      <c r="C9" s="645"/>
      <c r="D9" s="645"/>
      <c r="E9" s="645"/>
      <c r="F9" s="645"/>
      <c r="G9" s="645"/>
      <c r="H9" s="645"/>
      <c r="I9" s="645"/>
      <c r="J9" s="645"/>
      <c r="K9" s="645"/>
      <c r="L9" s="645"/>
      <c r="M9" s="645"/>
      <c r="N9" s="645"/>
      <c r="O9" s="645"/>
      <c r="P9" s="645"/>
      <c r="Q9" s="646"/>
      <c r="R9" s="647">
        <v>40226</v>
      </c>
      <c r="S9" s="648"/>
      <c r="T9" s="648"/>
      <c r="U9" s="648"/>
      <c r="V9" s="648"/>
      <c r="W9" s="648"/>
      <c r="X9" s="648"/>
      <c r="Y9" s="649"/>
      <c r="Z9" s="650">
        <v>0</v>
      </c>
      <c r="AA9" s="650"/>
      <c r="AB9" s="650"/>
      <c r="AC9" s="650"/>
      <c r="AD9" s="651">
        <v>40226</v>
      </c>
      <c r="AE9" s="651"/>
      <c r="AF9" s="651"/>
      <c r="AG9" s="651"/>
      <c r="AH9" s="651"/>
      <c r="AI9" s="651"/>
      <c r="AJ9" s="651"/>
      <c r="AK9" s="651"/>
      <c r="AL9" s="652">
        <v>0.1</v>
      </c>
      <c r="AM9" s="653"/>
      <c r="AN9" s="653"/>
      <c r="AO9" s="654"/>
      <c r="AP9" s="644" t="s">
        <v>243</v>
      </c>
      <c r="AQ9" s="645"/>
      <c r="AR9" s="645"/>
      <c r="AS9" s="645"/>
      <c r="AT9" s="645"/>
      <c r="AU9" s="645"/>
      <c r="AV9" s="645"/>
      <c r="AW9" s="645"/>
      <c r="AX9" s="645"/>
      <c r="AY9" s="645"/>
      <c r="AZ9" s="645"/>
      <c r="BA9" s="645"/>
      <c r="BB9" s="645"/>
      <c r="BC9" s="645"/>
      <c r="BD9" s="645"/>
      <c r="BE9" s="645"/>
      <c r="BF9" s="646"/>
      <c r="BG9" s="647">
        <v>5349039</v>
      </c>
      <c r="BH9" s="648"/>
      <c r="BI9" s="648"/>
      <c r="BJ9" s="648"/>
      <c r="BK9" s="648"/>
      <c r="BL9" s="648"/>
      <c r="BM9" s="648"/>
      <c r="BN9" s="649"/>
      <c r="BO9" s="650">
        <v>33.1</v>
      </c>
      <c r="BP9" s="650"/>
      <c r="BQ9" s="650"/>
      <c r="BR9" s="650"/>
      <c r="BS9" s="656" t="s">
        <v>129</v>
      </c>
      <c r="BT9" s="648"/>
      <c r="BU9" s="648"/>
      <c r="BV9" s="648"/>
      <c r="BW9" s="648"/>
      <c r="BX9" s="648"/>
      <c r="BY9" s="648"/>
      <c r="BZ9" s="648"/>
      <c r="CA9" s="648"/>
      <c r="CB9" s="657"/>
      <c r="CD9" s="662" t="s">
        <v>244</v>
      </c>
      <c r="CE9" s="663"/>
      <c r="CF9" s="663"/>
      <c r="CG9" s="663"/>
      <c r="CH9" s="663"/>
      <c r="CI9" s="663"/>
      <c r="CJ9" s="663"/>
      <c r="CK9" s="663"/>
      <c r="CL9" s="663"/>
      <c r="CM9" s="663"/>
      <c r="CN9" s="663"/>
      <c r="CO9" s="663"/>
      <c r="CP9" s="663"/>
      <c r="CQ9" s="664"/>
      <c r="CR9" s="647">
        <v>11989263</v>
      </c>
      <c r="CS9" s="648"/>
      <c r="CT9" s="648"/>
      <c r="CU9" s="648"/>
      <c r="CV9" s="648"/>
      <c r="CW9" s="648"/>
      <c r="CX9" s="648"/>
      <c r="CY9" s="649"/>
      <c r="CZ9" s="650">
        <v>14.3</v>
      </c>
      <c r="DA9" s="650"/>
      <c r="DB9" s="650"/>
      <c r="DC9" s="650"/>
      <c r="DD9" s="656">
        <v>68361</v>
      </c>
      <c r="DE9" s="648"/>
      <c r="DF9" s="648"/>
      <c r="DG9" s="648"/>
      <c r="DH9" s="648"/>
      <c r="DI9" s="648"/>
      <c r="DJ9" s="648"/>
      <c r="DK9" s="648"/>
      <c r="DL9" s="648"/>
      <c r="DM9" s="648"/>
      <c r="DN9" s="648"/>
      <c r="DO9" s="648"/>
      <c r="DP9" s="649"/>
      <c r="DQ9" s="656">
        <v>9331712</v>
      </c>
      <c r="DR9" s="648"/>
      <c r="DS9" s="648"/>
      <c r="DT9" s="648"/>
      <c r="DU9" s="648"/>
      <c r="DV9" s="648"/>
      <c r="DW9" s="648"/>
      <c r="DX9" s="648"/>
      <c r="DY9" s="648"/>
      <c r="DZ9" s="648"/>
      <c r="EA9" s="648"/>
      <c r="EB9" s="648"/>
      <c r="EC9" s="657"/>
    </row>
    <row r="10" spans="2:143" ht="11.25" customHeight="1" x14ac:dyDescent="0.15">
      <c r="B10" s="644" t="s">
        <v>245</v>
      </c>
      <c r="C10" s="645"/>
      <c r="D10" s="645"/>
      <c r="E10" s="645"/>
      <c r="F10" s="645"/>
      <c r="G10" s="645"/>
      <c r="H10" s="645"/>
      <c r="I10" s="645"/>
      <c r="J10" s="645"/>
      <c r="K10" s="645"/>
      <c r="L10" s="645"/>
      <c r="M10" s="645"/>
      <c r="N10" s="645"/>
      <c r="O10" s="645"/>
      <c r="P10" s="645"/>
      <c r="Q10" s="646"/>
      <c r="R10" s="647" t="s">
        <v>129</v>
      </c>
      <c r="S10" s="648"/>
      <c r="T10" s="648"/>
      <c r="U10" s="648"/>
      <c r="V10" s="648"/>
      <c r="W10" s="648"/>
      <c r="X10" s="648"/>
      <c r="Y10" s="649"/>
      <c r="Z10" s="650" t="s">
        <v>235</v>
      </c>
      <c r="AA10" s="650"/>
      <c r="AB10" s="650"/>
      <c r="AC10" s="650"/>
      <c r="AD10" s="651" t="s">
        <v>235</v>
      </c>
      <c r="AE10" s="651"/>
      <c r="AF10" s="651"/>
      <c r="AG10" s="651"/>
      <c r="AH10" s="651"/>
      <c r="AI10" s="651"/>
      <c r="AJ10" s="651"/>
      <c r="AK10" s="651"/>
      <c r="AL10" s="652" t="s">
        <v>235</v>
      </c>
      <c r="AM10" s="653"/>
      <c r="AN10" s="653"/>
      <c r="AO10" s="654"/>
      <c r="AP10" s="644" t="s">
        <v>246</v>
      </c>
      <c r="AQ10" s="645"/>
      <c r="AR10" s="645"/>
      <c r="AS10" s="645"/>
      <c r="AT10" s="645"/>
      <c r="AU10" s="645"/>
      <c r="AV10" s="645"/>
      <c r="AW10" s="645"/>
      <c r="AX10" s="645"/>
      <c r="AY10" s="645"/>
      <c r="AZ10" s="645"/>
      <c r="BA10" s="645"/>
      <c r="BB10" s="645"/>
      <c r="BC10" s="645"/>
      <c r="BD10" s="645"/>
      <c r="BE10" s="645"/>
      <c r="BF10" s="646"/>
      <c r="BG10" s="647">
        <v>363293</v>
      </c>
      <c r="BH10" s="648"/>
      <c r="BI10" s="648"/>
      <c r="BJ10" s="648"/>
      <c r="BK10" s="648"/>
      <c r="BL10" s="648"/>
      <c r="BM10" s="648"/>
      <c r="BN10" s="649"/>
      <c r="BO10" s="650">
        <v>2.2999999999999998</v>
      </c>
      <c r="BP10" s="650"/>
      <c r="BQ10" s="650"/>
      <c r="BR10" s="650"/>
      <c r="BS10" s="656" t="s">
        <v>235</v>
      </c>
      <c r="BT10" s="648"/>
      <c r="BU10" s="648"/>
      <c r="BV10" s="648"/>
      <c r="BW10" s="648"/>
      <c r="BX10" s="648"/>
      <c r="BY10" s="648"/>
      <c r="BZ10" s="648"/>
      <c r="CA10" s="648"/>
      <c r="CB10" s="657"/>
      <c r="CD10" s="662" t="s">
        <v>247</v>
      </c>
      <c r="CE10" s="663"/>
      <c r="CF10" s="663"/>
      <c r="CG10" s="663"/>
      <c r="CH10" s="663"/>
      <c r="CI10" s="663"/>
      <c r="CJ10" s="663"/>
      <c r="CK10" s="663"/>
      <c r="CL10" s="663"/>
      <c r="CM10" s="663"/>
      <c r="CN10" s="663"/>
      <c r="CO10" s="663"/>
      <c r="CP10" s="663"/>
      <c r="CQ10" s="664"/>
      <c r="CR10" s="647">
        <v>57521</v>
      </c>
      <c r="CS10" s="648"/>
      <c r="CT10" s="648"/>
      <c r="CU10" s="648"/>
      <c r="CV10" s="648"/>
      <c r="CW10" s="648"/>
      <c r="CX10" s="648"/>
      <c r="CY10" s="649"/>
      <c r="CZ10" s="650">
        <v>0.1</v>
      </c>
      <c r="DA10" s="650"/>
      <c r="DB10" s="650"/>
      <c r="DC10" s="650"/>
      <c r="DD10" s="656" t="s">
        <v>129</v>
      </c>
      <c r="DE10" s="648"/>
      <c r="DF10" s="648"/>
      <c r="DG10" s="648"/>
      <c r="DH10" s="648"/>
      <c r="DI10" s="648"/>
      <c r="DJ10" s="648"/>
      <c r="DK10" s="648"/>
      <c r="DL10" s="648"/>
      <c r="DM10" s="648"/>
      <c r="DN10" s="648"/>
      <c r="DO10" s="648"/>
      <c r="DP10" s="649"/>
      <c r="DQ10" s="656">
        <v>17521</v>
      </c>
      <c r="DR10" s="648"/>
      <c r="DS10" s="648"/>
      <c r="DT10" s="648"/>
      <c r="DU10" s="648"/>
      <c r="DV10" s="648"/>
      <c r="DW10" s="648"/>
      <c r="DX10" s="648"/>
      <c r="DY10" s="648"/>
      <c r="DZ10" s="648"/>
      <c r="EA10" s="648"/>
      <c r="EB10" s="648"/>
      <c r="EC10" s="657"/>
    </row>
    <row r="11" spans="2:143" ht="11.25" customHeight="1" x14ac:dyDescent="0.15">
      <c r="B11" s="644" t="s">
        <v>248</v>
      </c>
      <c r="C11" s="645"/>
      <c r="D11" s="645"/>
      <c r="E11" s="645"/>
      <c r="F11" s="645"/>
      <c r="G11" s="645"/>
      <c r="H11" s="645"/>
      <c r="I11" s="645"/>
      <c r="J11" s="645"/>
      <c r="K11" s="645"/>
      <c r="L11" s="645"/>
      <c r="M11" s="645"/>
      <c r="N11" s="645"/>
      <c r="O11" s="645"/>
      <c r="P11" s="645"/>
      <c r="Q11" s="646"/>
      <c r="R11" s="647">
        <v>2900668</v>
      </c>
      <c r="S11" s="648"/>
      <c r="T11" s="648"/>
      <c r="U11" s="648"/>
      <c r="V11" s="648"/>
      <c r="W11" s="648"/>
      <c r="X11" s="648"/>
      <c r="Y11" s="649"/>
      <c r="Z11" s="652">
        <v>3.4</v>
      </c>
      <c r="AA11" s="653"/>
      <c r="AB11" s="653"/>
      <c r="AC11" s="665"/>
      <c r="AD11" s="656">
        <v>2900668</v>
      </c>
      <c r="AE11" s="648"/>
      <c r="AF11" s="648"/>
      <c r="AG11" s="648"/>
      <c r="AH11" s="648"/>
      <c r="AI11" s="648"/>
      <c r="AJ11" s="648"/>
      <c r="AK11" s="649"/>
      <c r="AL11" s="652">
        <v>8.3000000000000007</v>
      </c>
      <c r="AM11" s="653"/>
      <c r="AN11" s="653"/>
      <c r="AO11" s="654"/>
      <c r="AP11" s="644" t="s">
        <v>249</v>
      </c>
      <c r="AQ11" s="645"/>
      <c r="AR11" s="645"/>
      <c r="AS11" s="645"/>
      <c r="AT11" s="645"/>
      <c r="AU11" s="645"/>
      <c r="AV11" s="645"/>
      <c r="AW11" s="645"/>
      <c r="AX11" s="645"/>
      <c r="AY11" s="645"/>
      <c r="AZ11" s="645"/>
      <c r="BA11" s="645"/>
      <c r="BB11" s="645"/>
      <c r="BC11" s="645"/>
      <c r="BD11" s="645"/>
      <c r="BE11" s="645"/>
      <c r="BF11" s="646"/>
      <c r="BG11" s="647">
        <v>623608</v>
      </c>
      <c r="BH11" s="648"/>
      <c r="BI11" s="648"/>
      <c r="BJ11" s="648"/>
      <c r="BK11" s="648"/>
      <c r="BL11" s="648"/>
      <c r="BM11" s="648"/>
      <c r="BN11" s="649"/>
      <c r="BO11" s="650">
        <v>3.9</v>
      </c>
      <c r="BP11" s="650"/>
      <c r="BQ11" s="650"/>
      <c r="BR11" s="650"/>
      <c r="BS11" s="656">
        <v>145417</v>
      </c>
      <c r="BT11" s="648"/>
      <c r="BU11" s="648"/>
      <c r="BV11" s="648"/>
      <c r="BW11" s="648"/>
      <c r="BX11" s="648"/>
      <c r="BY11" s="648"/>
      <c r="BZ11" s="648"/>
      <c r="CA11" s="648"/>
      <c r="CB11" s="657"/>
      <c r="CD11" s="662" t="s">
        <v>250</v>
      </c>
      <c r="CE11" s="663"/>
      <c r="CF11" s="663"/>
      <c r="CG11" s="663"/>
      <c r="CH11" s="663"/>
      <c r="CI11" s="663"/>
      <c r="CJ11" s="663"/>
      <c r="CK11" s="663"/>
      <c r="CL11" s="663"/>
      <c r="CM11" s="663"/>
      <c r="CN11" s="663"/>
      <c r="CO11" s="663"/>
      <c r="CP11" s="663"/>
      <c r="CQ11" s="664"/>
      <c r="CR11" s="647">
        <v>3559100</v>
      </c>
      <c r="CS11" s="648"/>
      <c r="CT11" s="648"/>
      <c r="CU11" s="648"/>
      <c r="CV11" s="648"/>
      <c r="CW11" s="648"/>
      <c r="CX11" s="648"/>
      <c r="CY11" s="649"/>
      <c r="CZ11" s="650">
        <v>4.3</v>
      </c>
      <c r="DA11" s="650"/>
      <c r="DB11" s="650"/>
      <c r="DC11" s="650"/>
      <c r="DD11" s="656">
        <v>1330625</v>
      </c>
      <c r="DE11" s="648"/>
      <c r="DF11" s="648"/>
      <c r="DG11" s="648"/>
      <c r="DH11" s="648"/>
      <c r="DI11" s="648"/>
      <c r="DJ11" s="648"/>
      <c r="DK11" s="648"/>
      <c r="DL11" s="648"/>
      <c r="DM11" s="648"/>
      <c r="DN11" s="648"/>
      <c r="DO11" s="648"/>
      <c r="DP11" s="649"/>
      <c r="DQ11" s="656">
        <v>1744382</v>
      </c>
      <c r="DR11" s="648"/>
      <c r="DS11" s="648"/>
      <c r="DT11" s="648"/>
      <c r="DU11" s="648"/>
      <c r="DV11" s="648"/>
      <c r="DW11" s="648"/>
      <c r="DX11" s="648"/>
      <c r="DY11" s="648"/>
      <c r="DZ11" s="648"/>
      <c r="EA11" s="648"/>
      <c r="EB11" s="648"/>
      <c r="EC11" s="657"/>
    </row>
    <row r="12" spans="2:143" ht="11.25" customHeight="1" x14ac:dyDescent="0.15">
      <c r="B12" s="644" t="s">
        <v>251</v>
      </c>
      <c r="C12" s="645"/>
      <c r="D12" s="645"/>
      <c r="E12" s="645"/>
      <c r="F12" s="645"/>
      <c r="G12" s="645"/>
      <c r="H12" s="645"/>
      <c r="I12" s="645"/>
      <c r="J12" s="645"/>
      <c r="K12" s="645"/>
      <c r="L12" s="645"/>
      <c r="M12" s="645"/>
      <c r="N12" s="645"/>
      <c r="O12" s="645"/>
      <c r="P12" s="645"/>
      <c r="Q12" s="646"/>
      <c r="R12" s="647">
        <v>13921</v>
      </c>
      <c r="S12" s="648"/>
      <c r="T12" s="648"/>
      <c r="U12" s="648"/>
      <c r="V12" s="648"/>
      <c r="W12" s="648"/>
      <c r="X12" s="648"/>
      <c r="Y12" s="649"/>
      <c r="Z12" s="650">
        <v>0</v>
      </c>
      <c r="AA12" s="650"/>
      <c r="AB12" s="650"/>
      <c r="AC12" s="650"/>
      <c r="AD12" s="651">
        <v>13921</v>
      </c>
      <c r="AE12" s="651"/>
      <c r="AF12" s="651"/>
      <c r="AG12" s="651"/>
      <c r="AH12" s="651"/>
      <c r="AI12" s="651"/>
      <c r="AJ12" s="651"/>
      <c r="AK12" s="651"/>
      <c r="AL12" s="652">
        <v>0</v>
      </c>
      <c r="AM12" s="653"/>
      <c r="AN12" s="653"/>
      <c r="AO12" s="654"/>
      <c r="AP12" s="644" t="s">
        <v>252</v>
      </c>
      <c r="AQ12" s="645"/>
      <c r="AR12" s="645"/>
      <c r="AS12" s="645"/>
      <c r="AT12" s="645"/>
      <c r="AU12" s="645"/>
      <c r="AV12" s="645"/>
      <c r="AW12" s="645"/>
      <c r="AX12" s="645"/>
      <c r="AY12" s="645"/>
      <c r="AZ12" s="645"/>
      <c r="BA12" s="645"/>
      <c r="BB12" s="645"/>
      <c r="BC12" s="645"/>
      <c r="BD12" s="645"/>
      <c r="BE12" s="645"/>
      <c r="BF12" s="646"/>
      <c r="BG12" s="647">
        <v>7292890</v>
      </c>
      <c r="BH12" s="648"/>
      <c r="BI12" s="648"/>
      <c r="BJ12" s="648"/>
      <c r="BK12" s="648"/>
      <c r="BL12" s="648"/>
      <c r="BM12" s="648"/>
      <c r="BN12" s="649"/>
      <c r="BO12" s="650">
        <v>45.2</v>
      </c>
      <c r="BP12" s="650"/>
      <c r="BQ12" s="650"/>
      <c r="BR12" s="650"/>
      <c r="BS12" s="656" t="s">
        <v>253</v>
      </c>
      <c r="BT12" s="648"/>
      <c r="BU12" s="648"/>
      <c r="BV12" s="648"/>
      <c r="BW12" s="648"/>
      <c r="BX12" s="648"/>
      <c r="BY12" s="648"/>
      <c r="BZ12" s="648"/>
      <c r="CA12" s="648"/>
      <c r="CB12" s="657"/>
      <c r="CD12" s="662" t="s">
        <v>254</v>
      </c>
      <c r="CE12" s="663"/>
      <c r="CF12" s="663"/>
      <c r="CG12" s="663"/>
      <c r="CH12" s="663"/>
      <c r="CI12" s="663"/>
      <c r="CJ12" s="663"/>
      <c r="CK12" s="663"/>
      <c r="CL12" s="663"/>
      <c r="CM12" s="663"/>
      <c r="CN12" s="663"/>
      <c r="CO12" s="663"/>
      <c r="CP12" s="663"/>
      <c r="CQ12" s="664"/>
      <c r="CR12" s="647">
        <v>2667799</v>
      </c>
      <c r="CS12" s="648"/>
      <c r="CT12" s="648"/>
      <c r="CU12" s="648"/>
      <c r="CV12" s="648"/>
      <c r="CW12" s="648"/>
      <c r="CX12" s="648"/>
      <c r="CY12" s="649"/>
      <c r="CZ12" s="650">
        <v>3.2</v>
      </c>
      <c r="DA12" s="650"/>
      <c r="DB12" s="650"/>
      <c r="DC12" s="650"/>
      <c r="DD12" s="656">
        <v>128640</v>
      </c>
      <c r="DE12" s="648"/>
      <c r="DF12" s="648"/>
      <c r="DG12" s="648"/>
      <c r="DH12" s="648"/>
      <c r="DI12" s="648"/>
      <c r="DJ12" s="648"/>
      <c r="DK12" s="648"/>
      <c r="DL12" s="648"/>
      <c r="DM12" s="648"/>
      <c r="DN12" s="648"/>
      <c r="DO12" s="648"/>
      <c r="DP12" s="649"/>
      <c r="DQ12" s="656">
        <v>1514841</v>
      </c>
      <c r="DR12" s="648"/>
      <c r="DS12" s="648"/>
      <c r="DT12" s="648"/>
      <c r="DU12" s="648"/>
      <c r="DV12" s="648"/>
      <c r="DW12" s="648"/>
      <c r="DX12" s="648"/>
      <c r="DY12" s="648"/>
      <c r="DZ12" s="648"/>
      <c r="EA12" s="648"/>
      <c r="EB12" s="648"/>
      <c r="EC12" s="657"/>
    </row>
    <row r="13" spans="2:143" ht="11.25" customHeight="1" x14ac:dyDescent="0.15">
      <c r="B13" s="644" t="s">
        <v>255</v>
      </c>
      <c r="C13" s="645"/>
      <c r="D13" s="645"/>
      <c r="E13" s="645"/>
      <c r="F13" s="645"/>
      <c r="G13" s="645"/>
      <c r="H13" s="645"/>
      <c r="I13" s="645"/>
      <c r="J13" s="645"/>
      <c r="K13" s="645"/>
      <c r="L13" s="645"/>
      <c r="M13" s="645"/>
      <c r="N13" s="645"/>
      <c r="O13" s="645"/>
      <c r="P13" s="645"/>
      <c r="Q13" s="646"/>
      <c r="R13" s="647" t="s">
        <v>129</v>
      </c>
      <c r="S13" s="648"/>
      <c r="T13" s="648"/>
      <c r="U13" s="648"/>
      <c r="V13" s="648"/>
      <c r="W13" s="648"/>
      <c r="X13" s="648"/>
      <c r="Y13" s="649"/>
      <c r="Z13" s="650" t="s">
        <v>235</v>
      </c>
      <c r="AA13" s="650"/>
      <c r="AB13" s="650"/>
      <c r="AC13" s="650"/>
      <c r="AD13" s="651" t="s">
        <v>235</v>
      </c>
      <c r="AE13" s="651"/>
      <c r="AF13" s="651"/>
      <c r="AG13" s="651"/>
      <c r="AH13" s="651"/>
      <c r="AI13" s="651"/>
      <c r="AJ13" s="651"/>
      <c r="AK13" s="651"/>
      <c r="AL13" s="652" t="s">
        <v>129</v>
      </c>
      <c r="AM13" s="653"/>
      <c r="AN13" s="653"/>
      <c r="AO13" s="654"/>
      <c r="AP13" s="644" t="s">
        <v>256</v>
      </c>
      <c r="AQ13" s="645"/>
      <c r="AR13" s="645"/>
      <c r="AS13" s="645"/>
      <c r="AT13" s="645"/>
      <c r="AU13" s="645"/>
      <c r="AV13" s="645"/>
      <c r="AW13" s="645"/>
      <c r="AX13" s="645"/>
      <c r="AY13" s="645"/>
      <c r="AZ13" s="645"/>
      <c r="BA13" s="645"/>
      <c r="BB13" s="645"/>
      <c r="BC13" s="645"/>
      <c r="BD13" s="645"/>
      <c r="BE13" s="645"/>
      <c r="BF13" s="646"/>
      <c r="BG13" s="647">
        <v>7263363</v>
      </c>
      <c r="BH13" s="648"/>
      <c r="BI13" s="648"/>
      <c r="BJ13" s="648"/>
      <c r="BK13" s="648"/>
      <c r="BL13" s="648"/>
      <c r="BM13" s="648"/>
      <c r="BN13" s="649"/>
      <c r="BO13" s="650">
        <v>45</v>
      </c>
      <c r="BP13" s="650"/>
      <c r="BQ13" s="650"/>
      <c r="BR13" s="650"/>
      <c r="BS13" s="656" t="s">
        <v>235</v>
      </c>
      <c r="BT13" s="648"/>
      <c r="BU13" s="648"/>
      <c r="BV13" s="648"/>
      <c r="BW13" s="648"/>
      <c r="BX13" s="648"/>
      <c r="BY13" s="648"/>
      <c r="BZ13" s="648"/>
      <c r="CA13" s="648"/>
      <c r="CB13" s="657"/>
      <c r="CD13" s="662" t="s">
        <v>257</v>
      </c>
      <c r="CE13" s="663"/>
      <c r="CF13" s="663"/>
      <c r="CG13" s="663"/>
      <c r="CH13" s="663"/>
      <c r="CI13" s="663"/>
      <c r="CJ13" s="663"/>
      <c r="CK13" s="663"/>
      <c r="CL13" s="663"/>
      <c r="CM13" s="663"/>
      <c r="CN13" s="663"/>
      <c r="CO13" s="663"/>
      <c r="CP13" s="663"/>
      <c r="CQ13" s="664"/>
      <c r="CR13" s="647">
        <v>8170421</v>
      </c>
      <c r="CS13" s="648"/>
      <c r="CT13" s="648"/>
      <c r="CU13" s="648"/>
      <c r="CV13" s="648"/>
      <c r="CW13" s="648"/>
      <c r="CX13" s="648"/>
      <c r="CY13" s="649"/>
      <c r="CZ13" s="650">
        <v>9.8000000000000007</v>
      </c>
      <c r="DA13" s="650"/>
      <c r="DB13" s="650"/>
      <c r="DC13" s="650"/>
      <c r="DD13" s="656">
        <v>3797806</v>
      </c>
      <c r="DE13" s="648"/>
      <c r="DF13" s="648"/>
      <c r="DG13" s="648"/>
      <c r="DH13" s="648"/>
      <c r="DI13" s="648"/>
      <c r="DJ13" s="648"/>
      <c r="DK13" s="648"/>
      <c r="DL13" s="648"/>
      <c r="DM13" s="648"/>
      <c r="DN13" s="648"/>
      <c r="DO13" s="648"/>
      <c r="DP13" s="649"/>
      <c r="DQ13" s="656">
        <v>4008675</v>
      </c>
      <c r="DR13" s="648"/>
      <c r="DS13" s="648"/>
      <c r="DT13" s="648"/>
      <c r="DU13" s="648"/>
      <c r="DV13" s="648"/>
      <c r="DW13" s="648"/>
      <c r="DX13" s="648"/>
      <c r="DY13" s="648"/>
      <c r="DZ13" s="648"/>
      <c r="EA13" s="648"/>
      <c r="EB13" s="648"/>
      <c r="EC13" s="657"/>
    </row>
    <row r="14" spans="2:143" ht="11.25" customHeight="1" x14ac:dyDescent="0.15">
      <c r="B14" s="644" t="s">
        <v>258</v>
      </c>
      <c r="C14" s="645"/>
      <c r="D14" s="645"/>
      <c r="E14" s="645"/>
      <c r="F14" s="645"/>
      <c r="G14" s="645"/>
      <c r="H14" s="645"/>
      <c r="I14" s="645"/>
      <c r="J14" s="645"/>
      <c r="K14" s="645"/>
      <c r="L14" s="645"/>
      <c r="M14" s="645"/>
      <c r="N14" s="645"/>
      <c r="O14" s="645"/>
      <c r="P14" s="645"/>
      <c r="Q14" s="646"/>
      <c r="R14" s="647" t="s">
        <v>235</v>
      </c>
      <c r="S14" s="648"/>
      <c r="T14" s="648"/>
      <c r="U14" s="648"/>
      <c r="V14" s="648"/>
      <c r="W14" s="648"/>
      <c r="X14" s="648"/>
      <c r="Y14" s="649"/>
      <c r="Z14" s="650" t="s">
        <v>129</v>
      </c>
      <c r="AA14" s="650"/>
      <c r="AB14" s="650"/>
      <c r="AC14" s="650"/>
      <c r="AD14" s="651" t="s">
        <v>129</v>
      </c>
      <c r="AE14" s="651"/>
      <c r="AF14" s="651"/>
      <c r="AG14" s="651"/>
      <c r="AH14" s="651"/>
      <c r="AI14" s="651"/>
      <c r="AJ14" s="651"/>
      <c r="AK14" s="651"/>
      <c r="AL14" s="652" t="s">
        <v>129</v>
      </c>
      <c r="AM14" s="653"/>
      <c r="AN14" s="653"/>
      <c r="AO14" s="654"/>
      <c r="AP14" s="644" t="s">
        <v>259</v>
      </c>
      <c r="AQ14" s="645"/>
      <c r="AR14" s="645"/>
      <c r="AS14" s="645"/>
      <c r="AT14" s="645"/>
      <c r="AU14" s="645"/>
      <c r="AV14" s="645"/>
      <c r="AW14" s="645"/>
      <c r="AX14" s="645"/>
      <c r="AY14" s="645"/>
      <c r="AZ14" s="645"/>
      <c r="BA14" s="645"/>
      <c r="BB14" s="645"/>
      <c r="BC14" s="645"/>
      <c r="BD14" s="645"/>
      <c r="BE14" s="645"/>
      <c r="BF14" s="646"/>
      <c r="BG14" s="647">
        <v>466332</v>
      </c>
      <c r="BH14" s="648"/>
      <c r="BI14" s="648"/>
      <c r="BJ14" s="648"/>
      <c r="BK14" s="648"/>
      <c r="BL14" s="648"/>
      <c r="BM14" s="648"/>
      <c r="BN14" s="649"/>
      <c r="BO14" s="650">
        <v>2.9</v>
      </c>
      <c r="BP14" s="650"/>
      <c r="BQ14" s="650"/>
      <c r="BR14" s="650"/>
      <c r="BS14" s="656" t="s">
        <v>129</v>
      </c>
      <c r="BT14" s="648"/>
      <c r="BU14" s="648"/>
      <c r="BV14" s="648"/>
      <c r="BW14" s="648"/>
      <c r="BX14" s="648"/>
      <c r="BY14" s="648"/>
      <c r="BZ14" s="648"/>
      <c r="CA14" s="648"/>
      <c r="CB14" s="657"/>
      <c r="CD14" s="662" t="s">
        <v>260</v>
      </c>
      <c r="CE14" s="663"/>
      <c r="CF14" s="663"/>
      <c r="CG14" s="663"/>
      <c r="CH14" s="663"/>
      <c r="CI14" s="663"/>
      <c r="CJ14" s="663"/>
      <c r="CK14" s="663"/>
      <c r="CL14" s="663"/>
      <c r="CM14" s="663"/>
      <c r="CN14" s="663"/>
      <c r="CO14" s="663"/>
      <c r="CP14" s="663"/>
      <c r="CQ14" s="664"/>
      <c r="CR14" s="647">
        <v>2323873</v>
      </c>
      <c r="CS14" s="648"/>
      <c r="CT14" s="648"/>
      <c r="CU14" s="648"/>
      <c r="CV14" s="648"/>
      <c r="CW14" s="648"/>
      <c r="CX14" s="648"/>
      <c r="CY14" s="649"/>
      <c r="CZ14" s="650">
        <v>2.8</v>
      </c>
      <c r="DA14" s="650"/>
      <c r="DB14" s="650"/>
      <c r="DC14" s="650"/>
      <c r="DD14" s="656">
        <v>211417</v>
      </c>
      <c r="DE14" s="648"/>
      <c r="DF14" s="648"/>
      <c r="DG14" s="648"/>
      <c r="DH14" s="648"/>
      <c r="DI14" s="648"/>
      <c r="DJ14" s="648"/>
      <c r="DK14" s="648"/>
      <c r="DL14" s="648"/>
      <c r="DM14" s="648"/>
      <c r="DN14" s="648"/>
      <c r="DO14" s="648"/>
      <c r="DP14" s="649"/>
      <c r="DQ14" s="656">
        <v>2113427</v>
      </c>
      <c r="DR14" s="648"/>
      <c r="DS14" s="648"/>
      <c r="DT14" s="648"/>
      <c r="DU14" s="648"/>
      <c r="DV14" s="648"/>
      <c r="DW14" s="648"/>
      <c r="DX14" s="648"/>
      <c r="DY14" s="648"/>
      <c r="DZ14" s="648"/>
      <c r="EA14" s="648"/>
      <c r="EB14" s="648"/>
      <c r="EC14" s="657"/>
    </row>
    <row r="15" spans="2:143" ht="11.25" customHeight="1" x14ac:dyDescent="0.15">
      <c r="B15" s="644" t="s">
        <v>261</v>
      </c>
      <c r="C15" s="645"/>
      <c r="D15" s="645"/>
      <c r="E15" s="645"/>
      <c r="F15" s="645"/>
      <c r="G15" s="645"/>
      <c r="H15" s="645"/>
      <c r="I15" s="645"/>
      <c r="J15" s="645"/>
      <c r="K15" s="645"/>
      <c r="L15" s="645"/>
      <c r="M15" s="645"/>
      <c r="N15" s="645"/>
      <c r="O15" s="645"/>
      <c r="P15" s="645"/>
      <c r="Q15" s="646"/>
      <c r="R15" s="647" t="s">
        <v>129</v>
      </c>
      <c r="S15" s="648"/>
      <c r="T15" s="648"/>
      <c r="U15" s="648"/>
      <c r="V15" s="648"/>
      <c r="W15" s="648"/>
      <c r="X15" s="648"/>
      <c r="Y15" s="649"/>
      <c r="Z15" s="650" t="s">
        <v>129</v>
      </c>
      <c r="AA15" s="650"/>
      <c r="AB15" s="650"/>
      <c r="AC15" s="650"/>
      <c r="AD15" s="651" t="s">
        <v>253</v>
      </c>
      <c r="AE15" s="651"/>
      <c r="AF15" s="651"/>
      <c r="AG15" s="651"/>
      <c r="AH15" s="651"/>
      <c r="AI15" s="651"/>
      <c r="AJ15" s="651"/>
      <c r="AK15" s="651"/>
      <c r="AL15" s="652" t="s">
        <v>129</v>
      </c>
      <c r="AM15" s="653"/>
      <c r="AN15" s="653"/>
      <c r="AO15" s="654"/>
      <c r="AP15" s="644" t="s">
        <v>262</v>
      </c>
      <c r="AQ15" s="645"/>
      <c r="AR15" s="645"/>
      <c r="AS15" s="645"/>
      <c r="AT15" s="645"/>
      <c r="AU15" s="645"/>
      <c r="AV15" s="645"/>
      <c r="AW15" s="645"/>
      <c r="AX15" s="645"/>
      <c r="AY15" s="645"/>
      <c r="AZ15" s="645"/>
      <c r="BA15" s="645"/>
      <c r="BB15" s="645"/>
      <c r="BC15" s="645"/>
      <c r="BD15" s="645"/>
      <c r="BE15" s="645"/>
      <c r="BF15" s="646"/>
      <c r="BG15" s="647">
        <v>1020087</v>
      </c>
      <c r="BH15" s="648"/>
      <c r="BI15" s="648"/>
      <c r="BJ15" s="648"/>
      <c r="BK15" s="648"/>
      <c r="BL15" s="648"/>
      <c r="BM15" s="648"/>
      <c r="BN15" s="649"/>
      <c r="BO15" s="650">
        <v>6.3</v>
      </c>
      <c r="BP15" s="650"/>
      <c r="BQ15" s="650"/>
      <c r="BR15" s="650"/>
      <c r="BS15" s="656" t="s">
        <v>235</v>
      </c>
      <c r="BT15" s="648"/>
      <c r="BU15" s="648"/>
      <c r="BV15" s="648"/>
      <c r="BW15" s="648"/>
      <c r="BX15" s="648"/>
      <c r="BY15" s="648"/>
      <c r="BZ15" s="648"/>
      <c r="CA15" s="648"/>
      <c r="CB15" s="657"/>
      <c r="CD15" s="662" t="s">
        <v>263</v>
      </c>
      <c r="CE15" s="663"/>
      <c r="CF15" s="663"/>
      <c r="CG15" s="663"/>
      <c r="CH15" s="663"/>
      <c r="CI15" s="663"/>
      <c r="CJ15" s="663"/>
      <c r="CK15" s="663"/>
      <c r="CL15" s="663"/>
      <c r="CM15" s="663"/>
      <c r="CN15" s="663"/>
      <c r="CO15" s="663"/>
      <c r="CP15" s="663"/>
      <c r="CQ15" s="664"/>
      <c r="CR15" s="647">
        <v>8175218</v>
      </c>
      <c r="CS15" s="648"/>
      <c r="CT15" s="648"/>
      <c r="CU15" s="648"/>
      <c r="CV15" s="648"/>
      <c r="CW15" s="648"/>
      <c r="CX15" s="648"/>
      <c r="CY15" s="649"/>
      <c r="CZ15" s="650">
        <v>9.8000000000000007</v>
      </c>
      <c r="DA15" s="650"/>
      <c r="DB15" s="650"/>
      <c r="DC15" s="650"/>
      <c r="DD15" s="656">
        <v>1876363</v>
      </c>
      <c r="DE15" s="648"/>
      <c r="DF15" s="648"/>
      <c r="DG15" s="648"/>
      <c r="DH15" s="648"/>
      <c r="DI15" s="648"/>
      <c r="DJ15" s="648"/>
      <c r="DK15" s="648"/>
      <c r="DL15" s="648"/>
      <c r="DM15" s="648"/>
      <c r="DN15" s="648"/>
      <c r="DO15" s="648"/>
      <c r="DP15" s="649"/>
      <c r="DQ15" s="656">
        <v>5489911</v>
      </c>
      <c r="DR15" s="648"/>
      <c r="DS15" s="648"/>
      <c r="DT15" s="648"/>
      <c r="DU15" s="648"/>
      <c r="DV15" s="648"/>
      <c r="DW15" s="648"/>
      <c r="DX15" s="648"/>
      <c r="DY15" s="648"/>
      <c r="DZ15" s="648"/>
      <c r="EA15" s="648"/>
      <c r="EB15" s="648"/>
      <c r="EC15" s="657"/>
    </row>
    <row r="16" spans="2:143" ht="11.25" customHeight="1" x14ac:dyDescent="0.15">
      <c r="B16" s="644" t="s">
        <v>264</v>
      </c>
      <c r="C16" s="645"/>
      <c r="D16" s="645"/>
      <c r="E16" s="645"/>
      <c r="F16" s="645"/>
      <c r="G16" s="645"/>
      <c r="H16" s="645"/>
      <c r="I16" s="645"/>
      <c r="J16" s="645"/>
      <c r="K16" s="645"/>
      <c r="L16" s="645"/>
      <c r="M16" s="645"/>
      <c r="N16" s="645"/>
      <c r="O16" s="645"/>
      <c r="P16" s="645"/>
      <c r="Q16" s="646"/>
      <c r="R16" s="647">
        <v>52659</v>
      </c>
      <c r="S16" s="648"/>
      <c r="T16" s="648"/>
      <c r="U16" s="648"/>
      <c r="V16" s="648"/>
      <c r="W16" s="648"/>
      <c r="X16" s="648"/>
      <c r="Y16" s="649"/>
      <c r="Z16" s="650">
        <v>0.1</v>
      </c>
      <c r="AA16" s="650"/>
      <c r="AB16" s="650"/>
      <c r="AC16" s="650"/>
      <c r="AD16" s="651">
        <v>52659</v>
      </c>
      <c r="AE16" s="651"/>
      <c r="AF16" s="651"/>
      <c r="AG16" s="651"/>
      <c r="AH16" s="651"/>
      <c r="AI16" s="651"/>
      <c r="AJ16" s="651"/>
      <c r="AK16" s="651"/>
      <c r="AL16" s="652">
        <v>0.2</v>
      </c>
      <c r="AM16" s="653"/>
      <c r="AN16" s="653"/>
      <c r="AO16" s="654"/>
      <c r="AP16" s="644" t="s">
        <v>265</v>
      </c>
      <c r="AQ16" s="645"/>
      <c r="AR16" s="645"/>
      <c r="AS16" s="645"/>
      <c r="AT16" s="645"/>
      <c r="AU16" s="645"/>
      <c r="AV16" s="645"/>
      <c r="AW16" s="645"/>
      <c r="AX16" s="645"/>
      <c r="AY16" s="645"/>
      <c r="AZ16" s="645"/>
      <c r="BA16" s="645"/>
      <c r="BB16" s="645"/>
      <c r="BC16" s="645"/>
      <c r="BD16" s="645"/>
      <c r="BE16" s="645"/>
      <c r="BF16" s="646"/>
      <c r="BG16" s="647" t="s">
        <v>129</v>
      </c>
      <c r="BH16" s="648"/>
      <c r="BI16" s="648"/>
      <c r="BJ16" s="648"/>
      <c r="BK16" s="648"/>
      <c r="BL16" s="648"/>
      <c r="BM16" s="648"/>
      <c r="BN16" s="649"/>
      <c r="BO16" s="650" t="s">
        <v>235</v>
      </c>
      <c r="BP16" s="650"/>
      <c r="BQ16" s="650"/>
      <c r="BR16" s="650"/>
      <c r="BS16" s="656" t="s">
        <v>235</v>
      </c>
      <c r="BT16" s="648"/>
      <c r="BU16" s="648"/>
      <c r="BV16" s="648"/>
      <c r="BW16" s="648"/>
      <c r="BX16" s="648"/>
      <c r="BY16" s="648"/>
      <c r="BZ16" s="648"/>
      <c r="CA16" s="648"/>
      <c r="CB16" s="657"/>
      <c r="CD16" s="662" t="s">
        <v>266</v>
      </c>
      <c r="CE16" s="663"/>
      <c r="CF16" s="663"/>
      <c r="CG16" s="663"/>
      <c r="CH16" s="663"/>
      <c r="CI16" s="663"/>
      <c r="CJ16" s="663"/>
      <c r="CK16" s="663"/>
      <c r="CL16" s="663"/>
      <c r="CM16" s="663"/>
      <c r="CN16" s="663"/>
      <c r="CO16" s="663"/>
      <c r="CP16" s="663"/>
      <c r="CQ16" s="664"/>
      <c r="CR16" s="647">
        <v>702006</v>
      </c>
      <c r="CS16" s="648"/>
      <c r="CT16" s="648"/>
      <c r="CU16" s="648"/>
      <c r="CV16" s="648"/>
      <c r="CW16" s="648"/>
      <c r="CX16" s="648"/>
      <c r="CY16" s="649"/>
      <c r="CZ16" s="650">
        <v>0.8</v>
      </c>
      <c r="DA16" s="650"/>
      <c r="DB16" s="650"/>
      <c r="DC16" s="650"/>
      <c r="DD16" s="656" t="s">
        <v>129</v>
      </c>
      <c r="DE16" s="648"/>
      <c r="DF16" s="648"/>
      <c r="DG16" s="648"/>
      <c r="DH16" s="648"/>
      <c r="DI16" s="648"/>
      <c r="DJ16" s="648"/>
      <c r="DK16" s="648"/>
      <c r="DL16" s="648"/>
      <c r="DM16" s="648"/>
      <c r="DN16" s="648"/>
      <c r="DO16" s="648"/>
      <c r="DP16" s="649"/>
      <c r="DQ16" s="656">
        <v>514</v>
      </c>
      <c r="DR16" s="648"/>
      <c r="DS16" s="648"/>
      <c r="DT16" s="648"/>
      <c r="DU16" s="648"/>
      <c r="DV16" s="648"/>
      <c r="DW16" s="648"/>
      <c r="DX16" s="648"/>
      <c r="DY16" s="648"/>
      <c r="DZ16" s="648"/>
      <c r="EA16" s="648"/>
      <c r="EB16" s="648"/>
      <c r="EC16" s="657"/>
    </row>
    <row r="17" spans="2:133" ht="11.25" customHeight="1" x14ac:dyDescent="0.15">
      <c r="B17" s="644" t="s">
        <v>267</v>
      </c>
      <c r="C17" s="645"/>
      <c r="D17" s="645"/>
      <c r="E17" s="645"/>
      <c r="F17" s="645"/>
      <c r="G17" s="645"/>
      <c r="H17" s="645"/>
      <c r="I17" s="645"/>
      <c r="J17" s="645"/>
      <c r="K17" s="645"/>
      <c r="L17" s="645"/>
      <c r="M17" s="645"/>
      <c r="N17" s="645"/>
      <c r="O17" s="645"/>
      <c r="P17" s="645"/>
      <c r="Q17" s="646"/>
      <c r="R17" s="647">
        <v>95192</v>
      </c>
      <c r="S17" s="648"/>
      <c r="T17" s="648"/>
      <c r="U17" s="648"/>
      <c r="V17" s="648"/>
      <c r="W17" s="648"/>
      <c r="X17" s="648"/>
      <c r="Y17" s="649"/>
      <c r="Z17" s="650">
        <v>0.1</v>
      </c>
      <c r="AA17" s="650"/>
      <c r="AB17" s="650"/>
      <c r="AC17" s="650"/>
      <c r="AD17" s="651">
        <v>95192</v>
      </c>
      <c r="AE17" s="651"/>
      <c r="AF17" s="651"/>
      <c r="AG17" s="651"/>
      <c r="AH17" s="651"/>
      <c r="AI17" s="651"/>
      <c r="AJ17" s="651"/>
      <c r="AK17" s="651"/>
      <c r="AL17" s="652">
        <v>0.3</v>
      </c>
      <c r="AM17" s="653"/>
      <c r="AN17" s="653"/>
      <c r="AO17" s="654"/>
      <c r="AP17" s="644" t="s">
        <v>268</v>
      </c>
      <c r="AQ17" s="645"/>
      <c r="AR17" s="645"/>
      <c r="AS17" s="645"/>
      <c r="AT17" s="645"/>
      <c r="AU17" s="645"/>
      <c r="AV17" s="645"/>
      <c r="AW17" s="645"/>
      <c r="AX17" s="645"/>
      <c r="AY17" s="645"/>
      <c r="AZ17" s="645"/>
      <c r="BA17" s="645"/>
      <c r="BB17" s="645"/>
      <c r="BC17" s="645"/>
      <c r="BD17" s="645"/>
      <c r="BE17" s="645"/>
      <c r="BF17" s="646"/>
      <c r="BG17" s="647" t="s">
        <v>235</v>
      </c>
      <c r="BH17" s="648"/>
      <c r="BI17" s="648"/>
      <c r="BJ17" s="648"/>
      <c r="BK17" s="648"/>
      <c r="BL17" s="648"/>
      <c r="BM17" s="648"/>
      <c r="BN17" s="649"/>
      <c r="BO17" s="650" t="s">
        <v>129</v>
      </c>
      <c r="BP17" s="650"/>
      <c r="BQ17" s="650"/>
      <c r="BR17" s="650"/>
      <c r="BS17" s="656" t="s">
        <v>129</v>
      </c>
      <c r="BT17" s="648"/>
      <c r="BU17" s="648"/>
      <c r="BV17" s="648"/>
      <c r="BW17" s="648"/>
      <c r="BX17" s="648"/>
      <c r="BY17" s="648"/>
      <c r="BZ17" s="648"/>
      <c r="CA17" s="648"/>
      <c r="CB17" s="657"/>
      <c r="CD17" s="662" t="s">
        <v>269</v>
      </c>
      <c r="CE17" s="663"/>
      <c r="CF17" s="663"/>
      <c r="CG17" s="663"/>
      <c r="CH17" s="663"/>
      <c r="CI17" s="663"/>
      <c r="CJ17" s="663"/>
      <c r="CK17" s="663"/>
      <c r="CL17" s="663"/>
      <c r="CM17" s="663"/>
      <c r="CN17" s="663"/>
      <c r="CO17" s="663"/>
      <c r="CP17" s="663"/>
      <c r="CQ17" s="664"/>
      <c r="CR17" s="647">
        <v>6472627</v>
      </c>
      <c r="CS17" s="648"/>
      <c r="CT17" s="648"/>
      <c r="CU17" s="648"/>
      <c r="CV17" s="648"/>
      <c r="CW17" s="648"/>
      <c r="CX17" s="648"/>
      <c r="CY17" s="649"/>
      <c r="CZ17" s="650">
        <v>7.7</v>
      </c>
      <c r="DA17" s="650"/>
      <c r="DB17" s="650"/>
      <c r="DC17" s="650"/>
      <c r="DD17" s="656" t="s">
        <v>129</v>
      </c>
      <c r="DE17" s="648"/>
      <c r="DF17" s="648"/>
      <c r="DG17" s="648"/>
      <c r="DH17" s="648"/>
      <c r="DI17" s="648"/>
      <c r="DJ17" s="648"/>
      <c r="DK17" s="648"/>
      <c r="DL17" s="648"/>
      <c r="DM17" s="648"/>
      <c r="DN17" s="648"/>
      <c r="DO17" s="648"/>
      <c r="DP17" s="649"/>
      <c r="DQ17" s="656">
        <v>6344940</v>
      </c>
      <c r="DR17" s="648"/>
      <c r="DS17" s="648"/>
      <c r="DT17" s="648"/>
      <c r="DU17" s="648"/>
      <c r="DV17" s="648"/>
      <c r="DW17" s="648"/>
      <c r="DX17" s="648"/>
      <c r="DY17" s="648"/>
      <c r="DZ17" s="648"/>
      <c r="EA17" s="648"/>
      <c r="EB17" s="648"/>
      <c r="EC17" s="657"/>
    </row>
    <row r="18" spans="2:133" ht="11.25" customHeight="1" x14ac:dyDescent="0.15">
      <c r="B18" s="644" t="s">
        <v>270</v>
      </c>
      <c r="C18" s="645"/>
      <c r="D18" s="645"/>
      <c r="E18" s="645"/>
      <c r="F18" s="645"/>
      <c r="G18" s="645"/>
      <c r="H18" s="645"/>
      <c r="I18" s="645"/>
      <c r="J18" s="645"/>
      <c r="K18" s="645"/>
      <c r="L18" s="645"/>
      <c r="M18" s="645"/>
      <c r="N18" s="645"/>
      <c r="O18" s="645"/>
      <c r="P18" s="645"/>
      <c r="Q18" s="646"/>
      <c r="R18" s="647">
        <v>145206</v>
      </c>
      <c r="S18" s="648"/>
      <c r="T18" s="648"/>
      <c r="U18" s="648"/>
      <c r="V18" s="648"/>
      <c r="W18" s="648"/>
      <c r="X18" s="648"/>
      <c r="Y18" s="649"/>
      <c r="Z18" s="650">
        <v>0.2</v>
      </c>
      <c r="AA18" s="650"/>
      <c r="AB18" s="650"/>
      <c r="AC18" s="650"/>
      <c r="AD18" s="651">
        <v>145206</v>
      </c>
      <c r="AE18" s="651"/>
      <c r="AF18" s="651"/>
      <c r="AG18" s="651"/>
      <c r="AH18" s="651"/>
      <c r="AI18" s="651"/>
      <c r="AJ18" s="651"/>
      <c r="AK18" s="651"/>
      <c r="AL18" s="652">
        <v>0.4</v>
      </c>
      <c r="AM18" s="653"/>
      <c r="AN18" s="653"/>
      <c r="AO18" s="654"/>
      <c r="AP18" s="644" t="s">
        <v>271</v>
      </c>
      <c r="AQ18" s="645"/>
      <c r="AR18" s="645"/>
      <c r="AS18" s="645"/>
      <c r="AT18" s="645"/>
      <c r="AU18" s="645"/>
      <c r="AV18" s="645"/>
      <c r="AW18" s="645"/>
      <c r="AX18" s="645"/>
      <c r="AY18" s="645"/>
      <c r="AZ18" s="645"/>
      <c r="BA18" s="645"/>
      <c r="BB18" s="645"/>
      <c r="BC18" s="645"/>
      <c r="BD18" s="645"/>
      <c r="BE18" s="645"/>
      <c r="BF18" s="646"/>
      <c r="BG18" s="647" t="s">
        <v>129</v>
      </c>
      <c r="BH18" s="648"/>
      <c r="BI18" s="648"/>
      <c r="BJ18" s="648"/>
      <c r="BK18" s="648"/>
      <c r="BL18" s="648"/>
      <c r="BM18" s="648"/>
      <c r="BN18" s="649"/>
      <c r="BO18" s="650" t="s">
        <v>235</v>
      </c>
      <c r="BP18" s="650"/>
      <c r="BQ18" s="650"/>
      <c r="BR18" s="650"/>
      <c r="BS18" s="656" t="s">
        <v>129</v>
      </c>
      <c r="BT18" s="648"/>
      <c r="BU18" s="648"/>
      <c r="BV18" s="648"/>
      <c r="BW18" s="648"/>
      <c r="BX18" s="648"/>
      <c r="BY18" s="648"/>
      <c r="BZ18" s="648"/>
      <c r="CA18" s="648"/>
      <c r="CB18" s="657"/>
      <c r="CD18" s="662" t="s">
        <v>272</v>
      </c>
      <c r="CE18" s="663"/>
      <c r="CF18" s="663"/>
      <c r="CG18" s="663"/>
      <c r="CH18" s="663"/>
      <c r="CI18" s="663"/>
      <c r="CJ18" s="663"/>
      <c r="CK18" s="663"/>
      <c r="CL18" s="663"/>
      <c r="CM18" s="663"/>
      <c r="CN18" s="663"/>
      <c r="CO18" s="663"/>
      <c r="CP18" s="663"/>
      <c r="CQ18" s="664"/>
      <c r="CR18" s="647" t="s">
        <v>235</v>
      </c>
      <c r="CS18" s="648"/>
      <c r="CT18" s="648"/>
      <c r="CU18" s="648"/>
      <c r="CV18" s="648"/>
      <c r="CW18" s="648"/>
      <c r="CX18" s="648"/>
      <c r="CY18" s="649"/>
      <c r="CZ18" s="650" t="s">
        <v>129</v>
      </c>
      <c r="DA18" s="650"/>
      <c r="DB18" s="650"/>
      <c r="DC18" s="650"/>
      <c r="DD18" s="656" t="s">
        <v>235</v>
      </c>
      <c r="DE18" s="648"/>
      <c r="DF18" s="648"/>
      <c r="DG18" s="648"/>
      <c r="DH18" s="648"/>
      <c r="DI18" s="648"/>
      <c r="DJ18" s="648"/>
      <c r="DK18" s="648"/>
      <c r="DL18" s="648"/>
      <c r="DM18" s="648"/>
      <c r="DN18" s="648"/>
      <c r="DO18" s="648"/>
      <c r="DP18" s="649"/>
      <c r="DQ18" s="656" t="s">
        <v>235</v>
      </c>
      <c r="DR18" s="648"/>
      <c r="DS18" s="648"/>
      <c r="DT18" s="648"/>
      <c r="DU18" s="648"/>
      <c r="DV18" s="648"/>
      <c r="DW18" s="648"/>
      <c r="DX18" s="648"/>
      <c r="DY18" s="648"/>
      <c r="DZ18" s="648"/>
      <c r="EA18" s="648"/>
      <c r="EB18" s="648"/>
      <c r="EC18" s="657"/>
    </row>
    <row r="19" spans="2:133" ht="11.25" customHeight="1" x14ac:dyDescent="0.15">
      <c r="B19" s="644" t="s">
        <v>273</v>
      </c>
      <c r="C19" s="645"/>
      <c r="D19" s="645"/>
      <c r="E19" s="645"/>
      <c r="F19" s="645"/>
      <c r="G19" s="645"/>
      <c r="H19" s="645"/>
      <c r="I19" s="645"/>
      <c r="J19" s="645"/>
      <c r="K19" s="645"/>
      <c r="L19" s="645"/>
      <c r="M19" s="645"/>
      <c r="N19" s="645"/>
      <c r="O19" s="645"/>
      <c r="P19" s="645"/>
      <c r="Q19" s="646"/>
      <c r="R19" s="647">
        <v>110304</v>
      </c>
      <c r="S19" s="648"/>
      <c r="T19" s="648"/>
      <c r="U19" s="648"/>
      <c r="V19" s="648"/>
      <c r="W19" s="648"/>
      <c r="X19" s="648"/>
      <c r="Y19" s="649"/>
      <c r="Z19" s="650">
        <v>0.1</v>
      </c>
      <c r="AA19" s="650"/>
      <c r="AB19" s="650"/>
      <c r="AC19" s="650"/>
      <c r="AD19" s="651">
        <v>110304</v>
      </c>
      <c r="AE19" s="651"/>
      <c r="AF19" s="651"/>
      <c r="AG19" s="651"/>
      <c r="AH19" s="651"/>
      <c r="AI19" s="651"/>
      <c r="AJ19" s="651"/>
      <c r="AK19" s="651"/>
      <c r="AL19" s="652">
        <v>0.3</v>
      </c>
      <c r="AM19" s="653"/>
      <c r="AN19" s="653"/>
      <c r="AO19" s="654"/>
      <c r="AP19" s="644" t="s">
        <v>274</v>
      </c>
      <c r="AQ19" s="645"/>
      <c r="AR19" s="645"/>
      <c r="AS19" s="645"/>
      <c r="AT19" s="645"/>
      <c r="AU19" s="645"/>
      <c r="AV19" s="645"/>
      <c r="AW19" s="645"/>
      <c r="AX19" s="645"/>
      <c r="AY19" s="645"/>
      <c r="AZ19" s="645"/>
      <c r="BA19" s="645"/>
      <c r="BB19" s="645"/>
      <c r="BC19" s="645"/>
      <c r="BD19" s="645"/>
      <c r="BE19" s="645"/>
      <c r="BF19" s="646"/>
      <c r="BG19" s="647">
        <v>806083</v>
      </c>
      <c r="BH19" s="648"/>
      <c r="BI19" s="648"/>
      <c r="BJ19" s="648"/>
      <c r="BK19" s="648"/>
      <c r="BL19" s="648"/>
      <c r="BM19" s="648"/>
      <c r="BN19" s="649"/>
      <c r="BO19" s="650">
        <v>5</v>
      </c>
      <c r="BP19" s="650"/>
      <c r="BQ19" s="650"/>
      <c r="BR19" s="650"/>
      <c r="BS19" s="656" t="s">
        <v>129</v>
      </c>
      <c r="BT19" s="648"/>
      <c r="BU19" s="648"/>
      <c r="BV19" s="648"/>
      <c r="BW19" s="648"/>
      <c r="BX19" s="648"/>
      <c r="BY19" s="648"/>
      <c r="BZ19" s="648"/>
      <c r="CA19" s="648"/>
      <c r="CB19" s="657"/>
      <c r="CD19" s="662" t="s">
        <v>275</v>
      </c>
      <c r="CE19" s="663"/>
      <c r="CF19" s="663"/>
      <c r="CG19" s="663"/>
      <c r="CH19" s="663"/>
      <c r="CI19" s="663"/>
      <c r="CJ19" s="663"/>
      <c r="CK19" s="663"/>
      <c r="CL19" s="663"/>
      <c r="CM19" s="663"/>
      <c r="CN19" s="663"/>
      <c r="CO19" s="663"/>
      <c r="CP19" s="663"/>
      <c r="CQ19" s="664"/>
      <c r="CR19" s="647" t="s">
        <v>129</v>
      </c>
      <c r="CS19" s="648"/>
      <c r="CT19" s="648"/>
      <c r="CU19" s="648"/>
      <c r="CV19" s="648"/>
      <c r="CW19" s="648"/>
      <c r="CX19" s="648"/>
      <c r="CY19" s="649"/>
      <c r="CZ19" s="650" t="s">
        <v>235</v>
      </c>
      <c r="DA19" s="650"/>
      <c r="DB19" s="650"/>
      <c r="DC19" s="650"/>
      <c r="DD19" s="656" t="s">
        <v>235</v>
      </c>
      <c r="DE19" s="648"/>
      <c r="DF19" s="648"/>
      <c r="DG19" s="648"/>
      <c r="DH19" s="648"/>
      <c r="DI19" s="648"/>
      <c r="DJ19" s="648"/>
      <c r="DK19" s="648"/>
      <c r="DL19" s="648"/>
      <c r="DM19" s="648"/>
      <c r="DN19" s="648"/>
      <c r="DO19" s="648"/>
      <c r="DP19" s="649"/>
      <c r="DQ19" s="656" t="s">
        <v>129</v>
      </c>
      <c r="DR19" s="648"/>
      <c r="DS19" s="648"/>
      <c r="DT19" s="648"/>
      <c r="DU19" s="648"/>
      <c r="DV19" s="648"/>
      <c r="DW19" s="648"/>
      <c r="DX19" s="648"/>
      <c r="DY19" s="648"/>
      <c r="DZ19" s="648"/>
      <c r="EA19" s="648"/>
      <c r="EB19" s="648"/>
      <c r="EC19" s="657"/>
    </row>
    <row r="20" spans="2:133" ht="11.25" customHeight="1" x14ac:dyDescent="0.15">
      <c r="B20" s="644" t="s">
        <v>276</v>
      </c>
      <c r="C20" s="645"/>
      <c r="D20" s="645"/>
      <c r="E20" s="645"/>
      <c r="F20" s="645"/>
      <c r="G20" s="645"/>
      <c r="H20" s="645"/>
      <c r="I20" s="645"/>
      <c r="J20" s="645"/>
      <c r="K20" s="645"/>
      <c r="L20" s="645"/>
      <c r="M20" s="645"/>
      <c r="N20" s="645"/>
      <c r="O20" s="645"/>
      <c r="P20" s="645"/>
      <c r="Q20" s="646"/>
      <c r="R20" s="647">
        <v>24885</v>
      </c>
      <c r="S20" s="648"/>
      <c r="T20" s="648"/>
      <c r="U20" s="648"/>
      <c r="V20" s="648"/>
      <c r="W20" s="648"/>
      <c r="X20" s="648"/>
      <c r="Y20" s="649"/>
      <c r="Z20" s="650">
        <v>0</v>
      </c>
      <c r="AA20" s="650"/>
      <c r="AB20" s="650"/>
      <c r="AC20" s="650"/>
      <c r="AD20" s="651">
        <v>24885</v>
      </c>
      <c r="AE20" s="651"/>
      <c r="AF20" s="651"/>
      <c r="AG20" s="651"/>
      <c r="AH20" s="651"/>
      <c r="AI20" s="651"/>
      <c r="AJ20" s="651"/>
      <c r="AK20" s="651"/>
      <c r="AL20" s="652">
        <v>0.1</v>
      </c>
      <c r="AM20" s="653"/>
      <c r="AN20" s="653"/>
      <c r="AO20" s="654"/>
      <c r="AP20" s="644" t="s">
        <v>277</v>
      </c>
      <c r="AQ20" s="645"/>
      <c r="AR20" s="645"/>
      <c r="AS20" s="645"/>
      <c r="AT20" s="645"/>
      <c r="AU20" s="645"/>
      <c r="AV20" s="645"/>
      <c r="AW20" s="645"/>
      <c r="AX20" s="645"/>
      <c r="AY20" s="645"/>
      <c r="AZ20" s="645"/>
      <c r="BA20" s="645"/>
      <c r="BB20" s="645"/>
      <c r="BC20" s="645"/>
      <c r="BD20" s="645"/>
      <c r="BE20" s="645"/>
      <c r="BF20" s="646"/>
      <c r="BG20" s="647">
        <v>806083</v>
      </c>
      <c r="BH20" s="648"/>
      <c r="BI20" s="648"/>
      <c r="BJ20" s="648"/>
      <c r="BK20" s="648"/>
      <c r="BL20" s="648"/>
      <c r="BM20" s="648"/>
      <c r="BN20" s="649"/>
      <c r="BO20" s="650">
        <v>5</v>
      </c>
      <c r="BP20" s="650"/>
      <c r="BQ20" s="650"/>
      <c r="BR20" s="650"/>
      <c r="BS20" s="656" t="s">
        <v>235</v>
      </c>
      <c r="BT20" s="648"/>
      <c r="BU20" s="648"/>
      <c r="BV20" s="648"/>
      <c r="BW20" s="648"/>
      <c r="BX20" s="648"/>
      <c r="BY20" s="648"/>
      <c r="BZ20" s="648"/>
      <c r="CA20" s="648"/>
      <c r="CB20" s="657"/>
      <c r="CD20" s="662" t="s">
        <v>278</v>
      </c>
      <c r="CE20" s="663"/>
      <c r="CF20" s="663"/>
      <c r="CG20" s="663"/>
      <c r="CH20" s="663"/>
      <c r="CI20" s="663"/>
      <c r="CJ20" s="663"/>
      <c r="CK20" s="663"/>
      <c r="CL20" s="663"/>
      <c r="CM20" s="663"/>
      <c r="CN20" s="663"/>
      <c r="CO20" s="663"/>
      <c r="CP20" s="663"/>
      <c r="CQ20" s="664"/>
      <c r="CR20" s="647">
        <v>83709012</v>
      </c>
      <c r="CS20" s="648"/>
      <c r="CT20" s="648"/>
      <c r="CU20" s="648"/>
      <c r="CV20" s="648"/>
      <c r="CW20" s="648"/>
      <c r="CX20" s="648"/>
      <c r="CY20" s="649"/>
      <c r="CZ20" s="650">
        <v>100</v>
      </c>
      <c r="DA20" s="650"/>
      <c r="DB20" s="650"/>
      <c r="DC20" s="650"/>
      <c r="DD20" s="656">
        <v>8996599</v>
      </c>
      <c r="DE20" s="648"/>
      <c r="DF20" s="648"/>
      <c r="DG20" s="648"/>
      <c r="DH20" s="648"/>
      <c r="DI20" s="648"/>
      <c r="DJ20" s="648"/>
      <c r="DK20" s="648"/>
      <c r="DL20" s="648"/>
      <c r="DM20" s="648"/>
      <c r="DN20" s="648"/>
      <c r="DO20" s="648"/>
      <c r="DP20" s="649"/>
      <c r="DQ20" s="656">
        <v>44762434</v>
      </c>
      <c r="DR20" s="648"/>
      <c r="DS20" s="648"/>
      <c r="DT20" s="648"/>
      <c r="DU20" s="648"/>
      <c r="DV20" s="648"/>
      <c r="DW20" s="648"/>
      <c r="DX20" s="648"/>
      <c r="DY20" s="648"/>
      <c r="DZ20" s="648"/>
      <c r="EA20" s="648"/>
      <c r="EB20" s="648"/>
      <c r="EC20" s="657"/>
    </row>
    <row r="21" spans="2:133" ht="11.25" customHeight="1" x14ac:dyDescent="0.15">
      <c r="B21" s="644" t="s">
        <v>279</v>
      </c>
      <c r="C21" s="645"/>
      <c r="D21" s="645"/>
      <c r="E21" s="645"/>
      <c r="F21" s="645"/>
      <c r="G21" s="645"/>
      <c r="H21" s="645"/>
      <c r="I21" s="645"/>
      <c r="J21" s="645"/>
      <c r="K21" s="645"/>
      <c r="L21" s="645"/>
      <c r="M21" s="645"/>
      <c r="N21" s="645"/>
      <c r="O21" s="645"/>
      <c r="P21" s="645"/>
      <c r="Q21" s="646"/>
      <c r="R21" s="647">
        <v>10017</v>
      </c>
      <c r="S21" s="648"/>
      <c r="T21" s="648"/>
      <c r="U21" s="648"/>
      <c r="V21" s="648"/>
      <c r="W21" s="648"/>
      <c r="X21" s="648"/>
      <c r="Y21" s="649"/>
      <c r="Z21" s="650">
        <v>0</v>
      </c>
      <c r="AA21" s="650"/>
      <c r="AB21" s="650"/>
      <c r="AC21" s="650"/>
      <c r="AD21" s="651">
        <v>10017</v>
      </c>
      <c r="AE21" s="651"/>
      <c r="AF21" s="651"/>
      <c r="AG21" s="651"/>
      <c r="AH21" s="651"/>
      <c r="AI21" s="651"/>
      <c r="AJ21" s="651"/>
      <c r="AK21" s="651"/>
      <c r="AL21" s="652">
        <v>0</v>
      </c>
      <c r="AM21" s="653"/>
      <c r="AN21" s="653"/>
      <c r="AO21" s="654"/>
      <c r="AP21" s="666" t="s">
        <v>280</v>
      </c>
      <c r="AQ21" s="667"/>
      <c r="AR21" s="667"/>
      <c r="AS21" s="667"/>
      <c r="AT21" s="667"/>
      <c r="AU21" s="667"/>
      <c r="AV21" s="667"/>
      <c r="AW21" s="667"/>
      <c r="AX21" s="667"/>
      <c r="AY21" s="667"/>
      <c r="AZ21" s="667"/>
      <c r="BA21" s="667"/>
      <c r="BB21" s="667"/>
      <c r="BC21" s="667"/>
      <c r="BD21" s="667"/>
      <c r="BE21" s="667"/>
      <c r="BF21" s="668"/>
      <c r="BG21" s="647">
        <v>56952</v>
      </c>
      <c r="BH21" s="648"/>
      <c r="BI21" s="648"/>
      <c r="BJ21" s="648"/>
      <c r="BK21" s="648"/>
      <c r="BL21" s="648"/>
      <c r="BM21" s="648"/>
      <c r="BN21" s="649"/>
      <c r="BO21" s="650">
        <v>0.4</v>
      </c>
      <c r="BP21" s="650"/>
      <c r="BQ21" s="650"/>
      <c r="BR21" s="650"/>
      <c r="BS21" s="656" t="s">
        <v>129</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281</v>
      </c>
      <c r="C22" s="645"/>
      <c r="D22" s="645"/>
      <c r="E22" s="645"/>
      <c r="F22" s="645"/>
      <c r="G22" s="645"/>
      <c r="H22" s="645"/>
      <c r="I22" s="645"/>
      <c r="J22" s="645"/>
      <c r="K22" s="645"/>
      <c r="L22" s="645"/>
      <c r="M22" s="645"/>
      <c r="N22" s="645"/>
      <c r="O22" s="645"/>
      <c r="P22" s="645"/>
      <c r="Q22" s="646"/>
      <c r="R22" s="647">
        <v>19319866</v>
      </c>
      <c r="S22" s="648"/>
      <c r="T22" s="648"/>
      <c r="U22" s="648"/>
      <c r="V22" s="648"/>
      <c r="W22" s="648"/>
      <c r="X22" s="648"/>
      <c r="Y22" s="649"/>
      <c r="Z22" s="650">
        <v>22.3</v>
      </c>
      <c r="AA22" s="650"/>
      <c r="AB22" s="650"/>
      <c r="AC22" s="650"/>
      <c r="AD22" s="651">
        <v>15463059</v>
      </c>
      <c r="AE22" s="651"/>
      <c r="AF22" s="651"/>
      <c r="AG22" s="651"/>
      <c r="AH22" s="651"/>
      <c r="AI22" s="651"/>
      <c r="AJ22" s="651"/>
      <c r="AK22" s="651"/>
      <c r="AL22" s="652">
        <v>44.4</v>
      </c>
      <c r="AM22" s="653"/>
      <c r="AN22" s="653"/>
      <c r="AO22" s="654"/>
      <c r="AP22" s="666" t="s">
        <v>282</v>
      </c>
      <c r="AQ22" s="667"/>
      <c r="AR22" s="667"/>
      <c r="AS22" s="667"/>
      <c r="AT22" s="667"/>
      <c r="AU22" s="667"/>
      <c r="AV22" s="667"/>
      <c r="AW22" s="667"/>
      <c r="AX22" s="667"/>
      <c r="AY22" s="667"/>
      <c r="AZ22" s="667"/>
      <c r="BA22" s="667"/>
      <c r="BB22" s="667"/>
      <c r="BC22" s="667"/>
      <c r="BD22" s="667"/>
      <c r="BE22" s="667"/>
      <c r="BF22" s="668"/>
      <c r="BG22" s="647" t="s">
        <v>235</v>
      </c>
      <c r="BH22" s="648"/>
      <c r="BI22" s="648"/>
      <c r="BJ22" s="648"/>
      <c r="BK22" s="648"/>
      <c r="BL22" s="648"/>
      <c r="BM22" s="648"/>
      <c r="BN22" s="649"/>
      <c r="BO22" s="650" t="s">
        <v>129</v>
      </c>
      <c r="BP22" s="650"/>
      <c r="BQ22" s="650"/>
      <c r="BR22" s="650"/>
      <c r="BS22" s="656" t="s">
        <v>235</v>
      </c>
      <c r="BT22" s="648"/>
      <c r="BU22" s="648"/>
      <c r="BV22" s="648"/>
      <c r="BW22" s="648"/>
      <c r="BX22" s="648"/>
      <c r="BY22" s="648"/>
      <c r="BZ22" s="648"/>
      <c r="CA22" s="648"/>
      <c r="CB22" s="657"/>
      <c r="CD22" s="629" t="s">
        <v>283</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284</v>
      </c>
      <c r="C23" s="645"/>
      <c r="D23" s="645"/>
      <c r="E23" s="645"/>
      <c r="F23" s="645"/>
      <c r="G23" s="645"/>
      <c r="H23" s="645"/>
      <c r="I23" s="645"/>
      <c r="J23" s="645"/>
      <c r="K23" s="645"/>
      <c r="L23" s="645"/>
      <c r="M23" s="645"/>
      <c r="N23" s="645"/>
      <c r="O23" s="645"/>
      <c r="P23" s="645"/>
      <c r="Q23" s="646"/>
      <c r="R23" s="647">
        <v>15463059</v>
      </c>
      <c r="S23" s="648"/>
      <c r="T23" s="648"/>
      <c r="U23" s="648"/>
      <c r="V23" s="648"/>
      <c r="W23" s="648"/>
      <c r="X23" s="648"/>
      <c r="Y23" s="649"/>
      <c r="Z23" s="650">
        <v>17.899999999999999</v>
      </c>
      <c r="AA23" s="650"/>
      <c r="AB23" s="650"/>
      <c r="AC23" s="650"/>
      <c r="AD23" s="651">
        <v>15463059</v>
      </c>
      <c r="AE23" s="651"/>
      <c r="AF23" s="651"/>
      <c r="AG23" s="651"/>
      <c r="AH23" s="651"/>
      <c r="AI23" s="651"/>
      <c r="AJ23" s="651"/>
      <c r="AK23" s="651"/>
      <c r="AL23" s="652">
        <v>44.4</v>
      </c>
      <c r="AM23" s="653"/>
      <c r="AN23" s="653"/>
      <c r="AO23" s="654"/>
      <c r="AP23" s="666" t="s">
        <v>285</v>
      </c>
      <c r="AQ23" s="667"/>
      <c r="AR23" s="667"/>
      <c r="AS23" s="667"/>
      <c r="AT23" s="667"/>
      <c r="AU23" s="667"/>
      <c r="AV23" s="667"/>
      <c r="AW23" s="667"/>
      <c r="AX23" s="667"/>
      <c r="AY23" s="667"/>
      <c r="AZ23" s="667"/>
      <c r="BA23" s="667"/>
      <c r="BB23" s="667"/>
      <c r="BC23" s="667"/>
      <c r="BD23" s="667"/>
      <c r="BE23" s="667"/>
      <c r="BF23" s="668"/>
      <c r="BG23" s="647">
        <v>749131</v>
      </c>
      <c r="BH23" s="648"/>
      <c r="BI23" s="648"/>
      <c r="BJ23" s="648"/>
      <c r="BK23" s="648"/>
      <c r="BL23" s="648"/>
      <c r="BM23" s="648"/>
      <c r="BN23" s="649"/>
      <c r="BO23" s="650">
        <v>4.5999999999999996</v>
      </c>
      <c r="BP23" s="650"/>
      <c r="BQ23" s="650"/>
      <c r="BR23" s="650"/>
      <c r="BS23" s="656" t="s">
        <v>129</v>
      </c>
      <c r="BT23" s="648"/>
      <c r="BU23" s="648"/>
      <c r="BV23" s="648"/>
      <c r="BW23" s="648"/>
      <c r="BX23" s="648"/>
      <c r="BY23" s="648"/>
      <c r="BZ23" s="648"/>
      <c r="CA23" s="648"/>
      <c r="CB23" s="657"/>
      <c r="CD23" s="629" t="s">
        <v>223</v>
      </c>
      <c r="CE23" s="630"/>
      <c r="CF23" s="630"/>
      <c r="CG23" s="630"/>
      <c r="CH23" s="630"/>
      <c r="CI23" s="630"/>
      <c r="CJ23" s="630"/>
      <c r="CK23" s="630"/>
      <c r="CL23" s="630"/>
      <c r="CM23" s="630"/>
      <c r="CN23" s="630"/>
      <c r="CO23" s="630"/>
      <c r="CP23" s="630"/>
      <c r="CQ23" s="631"/>
      <c r="CR23" s="629" t="s">
        <v>286</v>
      </c>
      <c r="CS23" s="630"/>
      <c r="CT23" s="630"/>
      <c r="CU23" s="630"/>
      <c r="CV23" s="630"/>
      <c r="CW23" s="630"/>
      <c r="CX23" s="630"/>
      <c r="CY23" s="631"/>
      <c r="CZ23" s="629" t="s">
        <v>287</v>
      </c>
      <c r="DA23" s="630"/>
      <c r="DB23" s="630"/>
      <c r="DC23" s="631"/>
      <c r="DD23" s="629" t="s">
        <v>288</v>
      </c>
      <c r="DE23" s="630"/>
      <c r="DF23" s="630"/>
      <c r="DG23" s="630"/>
      <c r="DH23" s="630"/>
      <c r="DI23" s="630"/>
      <c r="DJ23" s="630"/>
      <c r="DK23" s="631"/>
      <c r="DL23" s="678" t="s">
        <v>289</v>
      </c>
      <c r="DM23" s="679"/>
      <c r="DN23" s="679"/>
      <c r="DO23" s="679"/>
      <c r="DP23" s="679"/>
      <c r="DQ23" s="679"/>
      <c r="DR23" s="679"/>
      <c r="DS23" s="679"/>
      <c r="DT23" s="679"/>
      <c r="DU23" s="679"/>
      <c r="DV23" s="680"/>
      <c r="DW23" s="629" t="s">
        <v>290</v>
      </c>
      <c r="DX23" s="630"/>
      <c r="DY23" s="630"/>
      <c r="DZ23" s="630"/>
      <c r="EA23" s="630"/>
      <c r="EB23" s="630"/>
      <c r="EC23" s="631"/>
    </row>
    <row r="24" spans="2:133" ht="11.25" customHeight="1" x14ac:dyDescent="0.15">
      <c r="B24" s="644" t="s">
        <v>291</v>
      </c>
      <c r="C24" s="645"/>
      <c r="D24" s="645"/>
      <c r="E24" s="645"/>
      <c r="F24" s="645"/>
      <c r="G24" s="645"/>
      <c r="H24" s="645"/>
      <c r="I24" s="645"/>
      <c r="J24" s="645"/>
      <c r="K24" s="645"/>
      <c r="L24" s="645"/>
      <c r="M24" s="645"/>
      <c r="N24" s="645"/>
      <c r="O24" s="645"/>
      <c r="P24" s="645"/>
      <c r="Q24" s="646"/>
      <c r="R24" s="647">
        <v>1446242</v>
      </c>
      <c r="S24" s="648"/>
      <c r="T24" s="648"/>
      <c r="U24" s="648"/>
      <c r="V24" s="648"/>
      <c r="W24" s="648"/>
      <c r="X24" s="648"/>
      <c r="Y24" s="649"/>
      <c r="Z24" s="650">
        <v>1.7</v>
      </c>
      <c r="AA24" s="650"/>
      <c r="AB24" s="650"/>
      <c r="AC24" s="650"/>
      <c r="AD24" s="651" t="s">
        <v>253</v>
      </c>
      <c r="AE24" s="651"/>
      <c r="AF24" s="651"/>
      <c r="AG24" s="651"/>
      <c r="AH24" s="651"/>
      <c r="AI24" s="651"/>
      <c r="AJ24" s="651"/>
      <c r="AK24" s="651"/>
      <c r="AL24" s="652" t="s">
        <v>235</v>
      </c>
      <c r="AM24" s="653"/>
      <c r="AN24" s="653"/>
      <c r="AO24" s="654"/>
      <c r="AP24" s="666" t="s">
        <v>292</v>
      </c>
      <c r="AQ24" s="667"/>
      <c r="AR24" s="667"/>
      <c r="AS24" s="667"/>
      <c r="AT24" s="667"/>
      <c r="AU24" s="667"/>
      <c r="AV24" s="667"/>
      <c r="AW24" s="667"/>
      <c r="AX24" s="667"/>
      <c r="AY24" s="667"/>
      <c r="AZ24" s="667"/>
      <c r="BA24" s="667"/>
      <c r="BB24" s="667"/>
      <c r="BC24" s="667"/>
      <c r="BD24" s="667"/>
      <c r="BE24" s="667"/>
      <c r="BF24" s="668"/>
      <c r="BG24" s="647" t="s">
        <v>129</v>
      </c>
      <c r="BH24" s="648"/>
      <c r="BI24" s="648"/>
      <c r="BJ24" s="648"/>
      <c r="BK24" s="648"/>
      <c r="BL24" s="648"/>
      <c r="BM24" s="648"/>
      <c r="BN24" s="649"/>
      <c r="BO24" s="650" t="s">
        <v>235</v>
      </c>
      <c r="BP24" s="650"/>
      <c r="BQ24" s="650"/>
      <c r="BR24" s="650"/>
      <c r="BS24" s="656" t="s">
        <v>235</v>
      </c>
      <c r="BT24" s="648"/>
      <c r="BU24" s="648"/>
      <c r="BV24" s="648"/>
      <c r="BW24" s="648"/>
      <c r="BX24" s="648"/>
      <c r="BY24" s="648"/>
      <c r="BZ24" s="648"/>
      <c r="CA24" s="648"/>
      <c r="CB24" s="657"/>
      <c r="CD24" s="658" t="s">
        <v>293</v>
      </c>
      <c r="CE24" s="659"/>
      <c r="CF24" s="659"/>
      <c r="CG24" s="659"/>
      <c r="CH24" s="659"/>
      <c r="CI24" s="659"/>
      <c r="CJ24" s="659"/>
      <c r="CK24" s="659"/>
      <c r="CL24" s="659"/>
      <c r="CM24" s="659"/>
      <c r="CN24" s="659"/>
      <c r="CO24" s="659"/>
      <c r="CP24" s="659"/>
      <c r="CQ24" s="660"/>
      <c r="CR24" s="636">
        <v>28170169</v>
      </c>
      <c r="CS24" s="637"/>
      <c r="CT24" s="637"/>
      <c r="CU24" s="637"/>
      <c r="CV24" s="637"/>
      <c r="CW24" s="637"/>
      <c r="CX24" s="637"/>
      <c r="CY24" s="638"/>
      <c r="CZ24" s="641">
        <v>33.700000000000003</v>
      </c>
      <c r="DA24" s="642"/>
      <c r="DB24" s="642"/>
      <c r="DC24" s="661"/>
      <c r="DD24" s="686">
        <v>18470289</v>
      </c>
      <c r="DE24" s="637"/>
      <c r="DF24" s="637"/>
      <c r="DG24" s="637"/>
      <c r="DH24" s="637"/>
      <c r="DI24" s="637"/>
      <c r="DJ24" s="637"/>
      <c r="DK24" s="638"/>
      <c r="DL24" s="686">
        <v>17770391</v>
      </c>
      <c r="DM24" s="637"/>
      <c r="DN24" s="637"/>
      <c r="DO24" s="637"/>
      <c r="DP24" s="637"/>
      <c r="DQ24" s="637"/>
      <c r="DR24" s="637"/>
      <c r="DS24" s="637"/>
      <c r="DT24" s="637"/>
      <c r="DU24" s="637"/>
      <c r="DV24" s="638"/>
      <c r="DW24" s="641">
        <v>49</v>
      </c>
      <c r="DX24" s="642"/>
      <c r="DY24" s="642"/>
      <c r="DZ24" s="642"/>
      <c r="EA24" s="642"/>
      <c r="EB24" s="642"/>
      <c r="EC24" s="643"/>
    </row>
    <row r="25" spans="2:133" ht="11.25" customHeight="1" x14ac:dyDescent="0.15">
      <c r="B25" s="644" t="s">
        <v>294</v>
      </c>
      <c r="C25" s="645"/>
      <c r="D25" s="645"/>
      <c r="E25" s="645"/>
      <c r="F25" s="645"/>
      <c r="G25" s="645"/>
      <c r="H25" s="645"/>
      <c r="I25" s="645"/>
      <c r="J25" s="645"/>
      <c r="K25" s="645"/>
      <c r="L25" s="645"/>
      <c r="M25" s="645"/>
      <c r="N25" s="645"/>
      <c r="O25" s="645"/>
      <c r="P25" s="645"/>
      <c r="Q25" s="646"/>
      <c r="R25" s="647">
        <v>2410565</v>
      </c>
      <c r="S25" s="648"/>
      <c r="T25" s="648"/>
      <c r="U25" s="648"/>
      <c r="V25" s="648"/>
      <c r="W25" s="648"/>
      <c r="X25" s="648"/>
      <c r="Y25" s="649"/>
      <c r="Z25" s="650">
        <v>2.8</v>
      </c>
      <c r="AA25" s="650"/>
      <c r="AB25" s="650"/>
      <c r="AC25" s="650"/>
      <c r="AD25" s="651" t="s">
        <v>235</v>
      </c>
      <c r="AE25" s="651"/>
      <c r="AF25" s="651"/>
      <c r="AG25" s="651"/>
      <c r="AH25" s="651"/>
      <c r="AI25" s="651"/>
      <c r="AJ25" s="651"/>
      <c r="AK25" s="651"/>
      <c r="AL25" s="652" t="s">
        <v>129</v>
      </c>
      <c r="AM25" s="653"/>
      <c r="AN25" s="653"/>
      <c r="AO25" s="654"/>
      <c r="AP25" s="666" t="s">
        <v>295</v>
      </c>
      <c r="AQ25" s="667"/>
      <c r="AR25" s="667"/>
      <c r="AS25" s="667"/>
      <c r="AT25" s="667"/>
      <c r="AU25" s="667"/>
      <c r="AV25" s="667"/>
      <c r="AW25" s="667"/>
      <c r="AX25" s="667"/>
      <c r="AY25" s="667"/>
      <c r="AZ25" s="667"/>
      <c r="BA25" s="667"/>
      <c r="BB25" s="667"/>
      <c r="BC25" s="667"/>
      <c r="BD25" s="667"/>
      <c r="BE25" s="667"/>
      <c r="BF25" s="668"/>
      <c r="BG25" s="647" t="s">
        <v>129</v>
      </c>
      <c r="BH25" s="648"/>
      <c r="BI25" s="648"/>
      <c r="BJ25" s="648"/>
      <c r="BK25" s="648"/>
      <c r="BL25" s="648"/>
      <c r="BM25" s="648"/>
      <c r="BN25" s="649"/>
      <c r="BO25" s="650" t="s">
        <v>235</v>
      </c>
      <c r="BP25" s="650"/>
      <c r="BQ25" s="650"/>
      <c r="BR25" s="650"/>
      <c r="BS25" s="656" t="s">
        <v>235</v>
      </c>
      <c r="BT25" s="648"/>
      <c r="BU25" s="648"/>
      <c r="BV25" s="648"/>
      <c r="BW25" s="648"/>
      <c r="BX25" s="648"/>
      <c r="BY25" s="648"/>
      <c r="BZ25" s="648"/>
      <c r="CA25" s="648"/>
      <c r="CB25" s="657"/>
      <c r="CD25" s="662" t="s">
        <v>296</v>
      </c>
      <c r="CE25" s="663"/>
      <c r="CF25" s="663"/>
      <c r="CG25" s="663"/>
      <c r="CH25" s="663"/>
      <c r="CI25" s="663"/>
      <c r="CJ25" s="663"/>
      <c r="CK25" s="663"/>
      <c r="CL25" s="663"/>
      <c r="CM25" s="663"/>
      <c r="CN25" s="663"/>
      <c r="CO25" s="663"/>
      <c r="CP25" s="663"/>
      <c r="CQ25" s="664"/>
      <c r="CR25" s="647">
        <v>9103871</v>
      </c>
      <c r="CS25" s="683"/>
      <c r="CT25" s="683"/>
      <c r="CU25" s="683"/>
      <c r="CV25" s="683"/>
      <c r="CW25" s="683"/>
      <c r="CX25" s="683"/>
      <c r="CY25" s="684"/>
      <c r="CZ25" s="652">
        <v>10.9</v>
      </c>
      <c r="DA25" s="681"/>
      <c r="DB25" s="681"/>
      <c r="DC25" s="685"/>
      <c r="DD25" s="656">
        <v>8473805</v>
      </c>
      <c r="DE25" s="683"/>
      <c r="DF25" s="683"/>
      <c r="DG25" s="683"/>
      <c r="DH25" s="683"/>
      <c r="DI25" s="683"/>
      <c r="DJ25" s="683"/>
      <c r="DK25" s="684"/>
      <c r="DL25" s="656">
        <v>7791655</v>
      </c>
      <c r="DM25" s="683"/>
      <c r="DN25" s="683"/>
      <c r="DO25" s="683"/>
      <c r="DP25" s="683"/>
      <c r="DQ25" s="683"/>
      <c r="DR25" s="683"/>
      <c r="DS25" s="683"/>
      <c r="DT25" s="683"/>
      <c r="DU25" s="683"/>
      <c r="DV25" s="684"/>
      <c r="DW25" s="652">
        <v>21.5</v>
      </c>
      <c r="DX25" s="681"/>
      <c r="DY25" s="681"/>
      <c r="DZ25" s="681"/>
      <c r="EA25" s="681"/>
      <c r="EB25" s="681"/>
      <c r="EC25" s="682"/>
    </row>
    <row r="26" spans="2:133" ht="11.25" customHeight="1" x14ac:dyDescent="0.15">
      <c r="B26" s="644" t="s">
        <v>297</v>
      </c>
      <c r="C26" s="645"/>
      <c r="D26" s="645"/>
      <c r="E26" s="645"/>
      <c r="F26" s="645"/>
      <c r="G26" s="645"/>
      <c r="H26" s="645"/>
      <c r="I26" s="645"/>
      <c r="J26" s="645"/>
      <c r="K26" s="645"/>
      <c r="L26" s="645"/>
      <c r="M26" s="645"/>
      <c r="N26" s="645"/>
      <c r="O26" s="645"/>
      <c r="P26" s="645"/>
      <c r="Q26" s="646"/>
      <c r="R26" s="647">
        <v>39379443</v>
      </c>
      <c r="S26" s="648"/>
      <c r="T26" s="648"/>
      <c r="U26" s="648"/>
      <c r="V26" s="648"/>
      <c r="W26" s="648"/>
      <c r="X26" s="648"/>
      <c r="Y26" s="649"/>
      <c r="Z26" s="650">
        <v>45.5</v>
      </c>
      <c r="AA26" s="650"/>
      <c r="AB26" s="650"/>
      <c r="AC26" s="650"/>
      <c r="AD26" s="651">
        <v>34773505</v>
      </c>
      <c r="AE26" s="651"/>
      <c r="AF26" s="651"/>
      <c r="AG26" s="651"/>
      <c r="AH26" s="651"/>
      <c r="AI26" s="651"/>
      <c r="AJ26" s="651"/>
      <c r="AK26" s="651"/>
      <c r="AL26" s="652">
        <v>99.9</v>
      </c>
      <c r="AM26" s="653"/>
      <c r="AN26" s="653"/>
      <c r="AO26" s="654"/>
      <c r="AP26" s="666" t="s">
        <v>298</v>
      </c>
      <c r="AQ26" s="687"/>
      <c r="AR26" s="687"/>
      <c r="AS26" s="687"/>
      <c r="AT26" s="687"/>
      <c r="AU26" s="687"/>
      <c r="AV26" s="687"/>
      <c r="AW26" s="687"/>
      <c r="AX26" s="687"/>
      <c r="AY26" s="687"/>
      <c r="AZ26" s="687"/>
      <c r="BA26" s="687"/>
      <c r="BB26" s="687"/>
      <c r="BC26" s="687"/>
      <c r="BD26" s="687"/>
      <c r="BE26" s="687"/>
      <c r="BF26" s="668"/>
      <c r="BG26" s="647" t="s">
        <v>129</v>
      </c>
      <c r="BH26" s="648"/>
      <c r="BI26" s="648"/>
      <c r="BJ26" s="648"/>
      <c r="BK26" s="648"/>
      <c r="BL26" s="648"/>
      <c r="BM26" s="648"/>
      <c r="BN26" s="649"/>
      <c r="BO26" s="650" t="s">
        <v>129</v>
      </c>
      <c r="BP26" s="650"/>
      <c r="BQ26" s="650"/>
      <c r="BR26" s="650"/>
      <c r="BS26" s="656" t="s">
        <v>235</v>
      </c>
      <c r="BT26" s="648"/>
      <c r="BU26" s="648"/>
      <c r="BV26" s="648"/>
      <c r="BW26" s="648"/>
      <c r="BX26" s="648"/>
      <c r="BY26" s="648"/>
      <c r="BZ26" s="648"/>
      <c r="CA26" s="648"/>
      <c r="CB26" s="657"/>
      <c r="CD26" s="662" t="s">
        <v>299</v>
      </c>
      <c r="CE26" s="663"/>
      <c r="CF26" s="663"/>
      <c r="CG26" s="663"/>
      <c r="CH26" s="663"/>
      <c r="CI26" s="663"/>
      <c r="CJ26" s="663"/>
      <c r="CK26" s="663"/>
      <c r="CL26" s="663"/>
      <c r="CM26" s="663"/>
      <c r="CN26" s="663"/>
      <c r="CO26" s="663"/>
      <c r="CP26" s="663"/>
      <c r="CQ26" s="664"/>
      <c r="CR26" s="647">
        <v>4996440</v>
      </c>
      <c r="CS26" s="648"/>
      <c r="CT26" s="648"/>
      <c r="CU26" s="648"/>
      <c r="CV26" s="648"/>
      <c r="CW26" s="648"/>
      <c r="CX26" s="648"/>
      <c r="CY26" s="649"/>
      <c r="CZ26" s="652">
        <v>6</v>
      </c>
      <c r="DA26" s="681"/>
      <c r="DB26" s="681"/>
      <c r="DC26" s="685"/>
      <c r="DD26" s="656">
        <v>4688134</v>
      </c>
      <c r="DE26" s="648"/>
      <c r="DF26" s="648"/>
      <c r="DG26" s="648"/>
      <c r="DH26" s="648"/>
      <c r="DI26" s="648"/>
      <c r="DJ26" s="648"/>
      <c r="DK26" s="649"/>
      <c r="DL26" s="656" t="s">
        <v>235</v>
      </c>
      <c r="DM26" s="648"/>
      <c r="DN26" s="648"/>
      <c r="DO26" s="648"/>
      <c r="DP26" s="648"/>
      <c r="DQ26" s="648"/>
      <c r="DR26" s="648"/>
      <c r="DS26" s="648"/>
      <c r="DT26" s="648"/>
      <c r="DU26" s="648"/>
      <c r="DV26" s="649"/>
      <c r="DW26" s="652" t="s">
        <v>235</v>
      </c>
      <c r="DX26" s="681"/>
      <c r="DY26" s="681"/>
      <c r="DZ26" s="681"/>
      <c r="EA26" s="681"/>
      <c r="EB26" s="681"/>
      <c r="EC26" s="682"/>
    </row>
    <row r="27" spans="2:133" ht="11.25" customHeight="1" x14ac:dyDescent="0.15">
      <c r="B27" s="644" t="s">
        <v>300</v>
      </c>
      <c r="C27" s="645"/>
      <c r="D27" s="645"/>
      <c r="E27" s="645"/>
      <c r="F27" s="645"/>
      <c r="G27" s="645"/>
      <c r="H27" s="645"/>
      <c r="I27" s="645"/>
      <c r="J27" s="645"/>
      <c r="K27" s="645"/>
      <c r="L27" s="645"/>
      <c r="M27" s="645"/>
      <c r="N27" s="645"/>
      <c r="O27" s="645"/>
      <c r="P27" s="645"/>
      <c r="Q27" s="646"/>
      <c r="R27" s="647">
        <v>18439</v>
      </c>
      <c r="S27" s="648"/>
      <c r="T27" s="648"/>
      <c r="U27" s="648"/>
      <c r="V27" s="648"/>
      <c r="W27" s="648"/>
      <c r="X27" s="648"/>
      <c r="Y27" s="649"/>
      <c r="Z27" s="650">
        <v>0</v>
      </c>
      <c r="AA27" s="650"/>
      <c r="AB27" s="650"/>
      <c r="AC27" s="650"/>
      <c r="AD27" s="651">
        <v>18439</v>
      </c>
      <c r="AE27" s="651"/>
      <c r="AF27" s="651"/>
      <c r="AG27" s="651"/>
      <c r="AH27" s="651"/>
      <c r="AI27" s="651"/>
      <c r="AJ27" s="651"/>
      <c r="AK27" s="651"/>
      <c r="AL27" s="652">
        <v>0.1</v>
      </c>
      <c r="AM27" s="653"/>
      <c r="AN27" s="653"/>
      <c r="AO27" s="654"/>
      <c r="AP27" s="644" t="s">
        <v>301</v>
      </c>
      <c r="AQ27" s="645"/>
      <c r="AR27" s="645"/>
      <c r="AS27" s="645"/>
      <c r="AT27" s="645"/>
      <c r="AU27" s="645"/>
      <c r="AV27" s="645"/>
      <c r="AW27" s="645"/>
      <c r="AX27" s="645"/>
      <c r="AY27" s="645"/>
      <c r="AZ27" s="645"/>
      <c r="BA27" s="645"/>
      <c r="BB27" s="645"/>
      <c r="BC27" s="645"/>
      <c r="BD27" s="645"/>
      <c r="BE27" s="645"/>
      <c r="BF27" s="646"/>
      <c r="BG27" s="647">
        <v>16141845</v>
      </c>
      <c r="BH27" s="648"/>
      <c r="BI27" s="648"/>
      <c r="BJ27" s="648"/>
      <c r="BK27" s="648"/>
      <c r="BL27" s="648"/>
      <c r="BM27" s="648"/>
      <c r="BN27" s="649"/>
      <c r="BO27" s="650">
        <v>100</v>
      </c>
      <c r="BP27" s="650"/>
      <c r="BQ27" s="650"/>
      <c r="BR27" s="650"/>
      <c r="BS27" s="656">
        <v>145417</v>
      </c>
      <c r="BT27" s="648"/>
      <c r="BU27" s="648"/>
      <c r="BV27" s="648"/>
      <c r="BW27" s="648"/>
      <c r="BX27" s="648"/>
      <c r="BY27" s="648"/>
      <c r="BZ27" s="648"/>
      <c r="CA27" s="648"/>
      <c r="CB27" s="657"/>
      <c r="CD27" s="662" t="s">
        <v>302</v>
      </c>
      <c r="CE27" s="663"/>
      <c r="CF27" s="663"/>
      <c r="CG27" s="663"/>
      <c r="CH27" s="663"/>
      <c r="CI27" s="663"/>
      <c r="CJ27" s="663"/>
      <c r="CK27" s="663"/>
      <c r="CL27" s="663"/>
      <c r="CM27" s="663"/>
      <c r="CN27" s="663"/>
      <c r="CO27" s="663"/>
      <c r="CP27" s="663"/>
      <c r="CQ27" s="664"/>
      <c r="CR27" s="647">
        <v>12593671</v>
      </c>
      <c r="CS27" s="683"/>
      <c r="CT27" s="683"/>
      <c r="CU27" s="683"/>
      <c r="CV27" s="683"/>
      <c r="CW27" s="683"/>
      <c r="CX27" s="683"/>
      <c r="CY27" s="684"/>
      <c r="CZ27" s="652">
        <v>15</v>
      </c>
      <c r="DA27" s="681"/>
      <c r="DB27" s="681"/>
      <c r="DC27" s="685"/>
      <c r="DD27" s="656">
        <v>3651544</v>
      </c>
      <c r="DE27" s="683"/>
      <c r="DF27" s="683"/>
      <c r="DG27" s="683"/>
      <c r="DH27" s="683"/>
      <c r="DI27" s="683"/>
      <c r="DJ27" s="683"/>
      <c r="DK27" s="684"/>
      <c r="DL27" s="656">
        <v>3633796</v>
      </c>
      <c r="DM27" s="683"/>
      <c r="DN27" s="683"/>
      <c r="DO27" s="683"/>
      <c r="DP27" s="683"/>
      <c r="DQ27" s="683"/>
      <c r="DR27" s="683"/>
      <c r="DS27" s="683"/>
      <c r="DT27" s="683"/>
      <c r="DU27" s="683"/>
      <c r="DV27" s="684"/>
      <c r="DW27" s="652">
        <v>10</v>
      </c>
      <c r="DX27" s="681"/>
      <c r="DY27" s="681"/>
      <c r="DZ27" s="681"/>
      <c r="EA27" s="681"/>
      <c r="EB27" s="681"/>
      <c r="EC27" s="682"/>
    </row>
    <row r="28" spans="2:133" ht="11.25" customHeight="1" x14ac:dyDescent="0.15">
      <c r="B28" s="644" t="s">
        <v>303</v>
      </c>
      <c r="C28" s="645"/>
      <c r="D28" s="645"/>
      <c r="E28" s="645"/>
      <c r="F28" s="645"/>
      <c r="G28" s="645"/>
      <c r="H28" s="645"/>
      <c r="I28" s="645"/>
      <c r="J28" s="645"/>
      <c r="K28" s="645"/>
      <c r="L28" s="645"/>
      <c r="M28" s="645"/>
      <c r="N28" s="645"/>
      <c r="O28" s="645"/>
      <c r="P28" s="645"/>
      <c r="Q28" s="646"/>
      <c r="R28" s="647">
        <v>425004</v>
      </c>
      <c r="S28" s="648"/>
      <c r="T28" s="648"/>
      <c r="U28" s="648"/>
      <c r="V28" s="648"/>
      <c r="W28" s="648"/>
      <c r="X28" s="648"/>
      <c r="Y28" s="649"/>
      <c r="Z28" s="650">
        <v>0.5</v>
      </c>
      <c r="AA28" s="650"/>
      <c r="AB28" s="650"/>
      <c r="AC28" s="650"/>
      <c r="AD28" s="651" t="s">
        <v>235</v>
      </c>
      <c r="AE28" s="651"/>
      <c r="AF28" s="651"/>
      <c r="AG28" s="651"/>
      <c r="AH28" s="651"/>
      <c r="AI28" s="651"/>
      <c r="AJ28" s="651"/>
      <c r="AK28" s="651"/>
      <c r="AL28" s="652" t="s">
        <v>235</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304</v>
      </c>
      <c r="CE28" s="663"/>
      <c r="CF28" s="663"/>
      <c r="CG28" s="663"/>
      <c r="CH28" s="663"/>
      <c r="CI28" s="663"/>
      <c r="CJ28" s="663"/>
      <c r="CK28" s="663"/>
      <c r="CL28" s="663"/>
      <c r="CM28" s="663"/>
      <c r="CN28" s="663"/>
      <c r="CO28" s="663"/>
      <c r="CP28" s="663"/>
      <c r="CQ28" s="664"/>
      <c r="CR28" s="647">
        <v>6472627</v>
      </c>
      <c r="CS28" s="648"/>
      <c r="CT28" s="648"/>
      <c r="CU28" s="648"/>
      <c r="CV28" s="648"/>
      <c r="CW28" s="648"/>
      <c r="CX28" s="648"/>
      <c r="CY28" s="649"/>
      <c r="CZ28" s="652">
        <v>7.7</v>
      </c>
      <c r="DA28" s="681"/>
      <c r="DB28" s="681"/>
      <c r="DC28" s="685"/>
      <c r="DD28" s="656">
        <v>6344940</v>
      </c>
      <c r="DE28" s="648"/>
      <c r="DF28" s="648"/>
      <c r="DG28" s="648"/>
      <c r="DH28" s="648"/>
      <c r="DI28" s="648"/>
      <c r="DJ28" s="648"/>
      <c r="DK28" s="649"/>
      <c r="DL28" s="656">
        <v>6344940</v>
      </c>
      <c r="DM28" s="648"/>
      <c r="DN28" s="648"/>
      <c r="DO28" s="648"/>
      <c r="DP28" s="648"/>
      <c r="DQ28" s="648"/>
      <c r="DR28" s="648"/>
      <c r="DS28" s="648"/>
      <c r="DT28" s="648"/>
      <c r="DU28" s="648"/>
      <c r="DV28" s="649"/>
      <c r="DW28" s="652">
        <v>17.5</v>
      </c>
      <c r="DX28" s="681"/>
      <c r="DY28" s="681"/>
      <c r="DZ28" s="681"/>
      <c r="EA28" s="681"/>
      <c r="EB28" s="681"/>
      <c r="EC28" s="682"/>
    </row>
    <row r="29" spans="2:133" ht="11.25" customHeight="1" x14ac:dyDescent="0.15">
      <c r="B29" s="644" t="s">
        <v>305</v>
      </c>
      <c r="C29" s="645"/>
      <c r="D29" s="645"/>
      <c r="E29" s="645"/>
      <c r="F29" s="645"/>
      <c r="G29" s="645"/>
      <c r="H29" s="645"/>
      <c r="I29" s="645"/>
      <c r="J29" s="645"/>
      <c r="K29" s="645"/>
      <c r="L29" s="645"/>
      <c r="M29" s="645"/>
      <c r="N29" s="645"/>
      <c r="O29" s="645"/>
      <c r="P29" s="645"/>
      <c r="Q29" s="646"/>
      <c r="R29" s="647">
        <v>462136</v>
      </c>
      <c r="S29" s="648"/>
      <c r="T29" s="648"/>
      <c r="U29" s="648"/>
      <c r="V29" s="648"/>
      <c r="W29" s="648"/>
      <c r="X29" s="648"/>
      <c r="Y29" s="649"/>
      <c r="Z29" s="650">
        <v>0.5</v>
      </c>
      <c r="AA29" s="650"/>
      <c r="AB29" s="650"/>
      <c r="AC29" s="650"/>
      <c r="AD29" s="651">
        <v>27</v>
      </c>
      <c r="AE29" s="651"/>
      <c r="AF29" s="651"/>
      <c r="AG29" s="651"/>
      <c r="AH29" s="651"/>
      <c r="AI29" s="651"/>
      <c r="AJ29" s="651"/>
      <c r="AK29" s="651"/>
      <c r="AL29" s="652">
        <v>0</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1" t="s">
        <v>306</v>
      </c>
      <c r="CE29" s="692"/>
      <c r="CF29" s="662" t="s">
        <v>69</v>
      </c>
      <c r="CG29" s="663"/>
      <c r="CH29" s="663"/>
      <c r="CI29" s="663"/>
      <c r="CJ29" s="663"/>
      <c r="CK29" s="663"/>
      <c r="CL29" s="663"/>
      <c r="CM29" s="663"/>
      <c r="CN29" s="663"/>
      <c r="CO29" s="663"/>
      <c r="CP29" s="663"/>
      <c r="CQ29" s="664"/>
      <c r="CR29" s="647">
        <v>6469693</v>
      </c>
      <c r="CS29" s="683"/>
      <c r="CT29" s="683"/>
      <c r="CU29" s="683"/>
      <c r="CV29" s="683"/>
      <c r="CW29" s="683"/>
      <c r="CX29" s="683"/>
      <c r="CY29" s="684"/>
      <c r="CZ29" s="652">
        <v>7.7</v>
      </c>
      <c r="DA29" s="681"/>
      <c r="DB29" s="681"/>
      <c r="DC29" s="685"/>
      <c r="DD29" s="656">
        <v>6342006</v>
      </c>
      <c r="DE29" s="683"/>
      <c r="DF29" s="683"/>
      <c r="DG29" s="683"/>
      <c r="DH29" s="683"/>
      <c r="DI29" s="683"/>
      <c r="DJ29" s="683"/>
      <c r="DK29" s="684"/>
      <c r="DL29" s="656">
        <v>6342006</v>
      </c>
      <c r="DM29" s="683"/>
      <c r="DN29" s="683"/>
      <c r="DO29" s="683"/>
      <c r="DP29" s="683"/>
      <c r="DQ29" s="683"/>
      <c r="DR29" s="683"/>
      <c r="DS29" s="683"/>
      <c r="DT29" s="683"/>
      <c r="DU29" s="683"/>
      <c r="DV29" s="684"/>
      <c r="DW29" s="652">
        <v>17.5</v>
      </c>
      <c r="DX29" s="681"/>
      <c r="DY29" s="681"/>
      <c r="DZ29" s="681"/>
      <c r="EA29" s="681"/>
      <c r="EB29" s="681"/>
      <c r="EC29" s="682"/>
    </row>
    <row r="30" spans="2:133" ht="11.25" customHeight="1" x14ac:dyDescent="0.15">
      <c r="B30" s="644" t="s">
        <v>307</v>
      </c>
      <c r="C30" s="645"/>
      <c r="D30" s="645"/>
      <c r="E30" s="645"/>
      <c r="F30" s="645"/>
      <c r="G30" s="645"/>
      <c r="H30" s="645"/>
      <c r="I30" s="645"/>
      <c r="J30" s="645"/>
      <c r="K30" s="645"/>
      <c r="L30" s="645"/>
      <c r="M30" s="645"/>
      <c r="N30" s="645"/>
      <c r="O30" s="645"/>
      <c r="P30" s="645"/>
      <c r="Q30" s="646"/>
      <c r="R30" s="647">
        <v>77745</v>
      </c>
      <c r="S30" s="648"/>
      <c r="T30" s="648"/>
      <c r="U30" s="648"/>
      <c r="V30" s="648"/>
      <c r="W30" s="648"/>
      <c r="X30" s="648"/>
      <c r="Y30" s="649"/>
      <c r="Z30" s="650">
        <v>0.1</v>
      </c>
      <c r="AA30" s="650"/>
      <c r="AB30" s="650"/>
      <c r="AC30" s="650"/>
      <c r="AD30" s="651" t="s">
        <v>129</v>
      </c>
      <c r="AE30" s="651"/>
      <c r="AF30" s="651"/>
      <c r="AG30" s="651"/>
      <c r="AH30" s="651"/>
      <c r="AI30" s="651"/>
      <c r="AJ30" s="651"/>
      <c r="AK30" s="651"/>
      <c r="AL30" s="652" t="s">
        <v>129</v>
      </c>
      <c r="AM30" s="653"/>
      <c r="AN30" s="653"/>
      <c r="AO30" s="654"/>
      <c r="AP30" s="626" t="s">
        <v>223</v>
      </c>
      <c r="AQ30" s="627"/>
      <c r="AR30" s="627"/>
      <c r="AS30" s="627"/>
      <c r="AT30" s="627"/>
      <c r="AU30" s="627"/>
      <c r="AV30" s="627"/>
      <c r="AW30" s="627"/>
      <c r="AX30" s="627"/>
      <c r="AY30" s="627"/>
      <c r="AZ30" s="627"/>
      <c r="BA30" s="627"/>
      <c r="BB30" s="627"/>
      <c r="BC30" s="627"/>
      <c r="BD30" s="627"/>
      <c r="BE30" s="627"/>
      <c r="BF30" s="628"/>
      <c r="BG30" s="626" t="s">
        <v>308</v>
      </c>
      <c r="BH30" s="700"/>
      <c r="BI30" s="700"/>
      <c r="BJ30" s="700"/>
      <c r="BK30" s="700"/>
      <c r="BL30" s="700"/>
      <c r="BM30" s="700"/>
      <c r="BN30" s="700"/>
      <c r="BO30" s="700"/>
      <c r="BP30" s="700"/>
      <c r="BQ30" s="701"/>
      <c r="BR30" s="626" t="s">
        <v>309</v>
      </c>
      <c r="BS30" s="700"/>
      <c r="BT30" s="700"/>
      <c r="BU30" s="700"/>
      <c r="BV30" s="700"/>
      <c r="BW30" s="700"/>
      <c r="BX30" s="700"/>
      <c r="BY30" s="700"/>
      <c r="BZ30" s="700"/>
      <c r="CA30" s="700"/>
      <c r="CB30" s="701"/>
      <c r="CD30" s="693"/>
      <c r="CE30" s="694"/>
      <c r="CF30" s="662" t="s">
        <v>310</v>
      </c>
      <c r="CG30" s="663"/>
      <c r="CH30" s="663"/>
      <c r="CI30" s="663"/>
      <c r="CJ30" s="663"/>
      <c r="CK30" s="663"/>
      <c r="CL30" s="663"/>
      <c r="CM30" s="663"/>
      <c r="CN30" s="663"/>
      <c r="CO30" s="663"/>
      <c r="CP30" s="663"/>
      <c r="CQ30" s="664"/>
      <c r="CR30" s="647">
        <v>6183944</v>
      </c>
      <c r="CS30" s="648"/>
      <c r="CT30" s="648"/>
      <c r="CU30" s="648"/>
      <c r="CV30" s="648"/>
      <c r="CW30" s="648"/>
      <c r="CX30" s="648"/>
      <c r="CY30" s="649"/>
      <c r="CZ30" s="652">
        <v>7.4</v>
      </c>
      <c r="DA30" s="681"/>
      <c r="DB30" s="681"/>
      <c r="DC30" s="685"/>
      <c r="DD30" s="656">
        <v>6070934</v>
      </c>
      <c r="DE30" s="648"/>
      <c r="DF30" s="648"/>
      <c r="DG30" s="648"/>
      <c r="DH30" s="648"/>
      <c r="DI30" s="648"/>
      <c r="DJ30" s="648"/>
      <c r="DK30" s="649"/>
      <c r="DL30" s="656">
        <v>6070934</v>
      </c>
      <c r="DM30" s="648"/>
      <c r="DN30" s="648"/>
      <c r="DO30" s="648"/>
      <c r="DP30" s="648"/>
      <c r="DQ30" s="648"/>
      <c r="DR30" s="648"/>
      <c r="DS30" s="648"/>
      <c r="DT30" s="648"/>
      <c r="DU30" s="648"/>
      <c r="DV30" s="649"/>
      <c r="DW30" s="652">
        <v>16.7</v>
      </c>
      <c r="DX30" s="681"/>
      <c r="DY30" s="681"/>
      <c r="DZ30" s="681"/>
      <c r="EA30" s="681"/>
      <c r="EB30" s="681"/>
      <c r="EC30" s="682"/>
    </row>
    <row r="31" spans="2:133" ht="11.25" customHeight="1" x14ac:dyDescent="0.15">
      <c r="B31" s="644" t="s">
        <v>311</v>
      </c>
      <c r="C31" s="645"/>
      <c r="D31" s="645"/>
      <c r="E31" s="645"/>
      <c r="F31" s="645"/>
      <c r="G31" s="645"/>
      <c r="H31" s="645"/>
      <c r="I31" s="645"/>
      <c r="J31" s="645"/>
      <c r="K31" s="645"/>
      <c r="L31" s="645"/>
      <c r="M31" s="645"/>
      <c r="N31" s="645"/>
      <c r="O31" s="645"/>
      <c r="P31" s="645"/>
      <c r="Q31" s="646"/>
      <c r="R31" s="647">
        <v>26557889</v>
      </c>
      <c r="S31" s="648"/>
      <c r="T31" s="648"/>
      <c r="U31" s="648"/>
      <c r="V31" s="648"/>
      <c r="W31" s="648"/>
      <c r="X31" s="648"/>
      <c r="Y31" s="649"/>
      <c r="Z31" s="650">
        <v>30.7</v>
      </c>
      <c r="AA31" s="650"/>
      <c r="AB31" s="650"/>
      <c r="AC31" s="650"/>
      <c r="AD31" s="651" t="s">
        <v>129</v>
      </c>
      <c r="AE31" s="651"/>
      <c r="AF31" s="651"/>
      <c r="AG31" s="651"/>
      <c r="AH31" s="651"/>
      <c r="AI31" s="651"/>
      <c r="AJ31" s="651"/>
      <c r="AK31" s="651"/>
      <c r="AL31" s="652" t="s">
        <v>235</v>
      </c>
      <c r="AM31" s="653"/>
      <c r="AN31" s="653"/>
      <c r="AO31" s="654"/>
      <c r="AP31" s="704" t="s">
        <v>312</v>
      </c>
      <c r="AQ31" s="705"/>
      <c r="AR31" s="705"/>
      <c r="AS31" s="705"/>
      <c r="AT31" s="710" t="s">
        <v>313</v>
      </c>
      <c r="AU31" s="231"/>
      <c r="AV31" s="231"/>
      <c r="AW31" s="231"/>
      <c r="AX31" s="633" t="s">
        <v>187</v>
      </c>
      <c r="AY31" s="634"/>
      <c r="AZ31" s="634"/>
      <c r="BA31" s="634"/>
      <c r="BB31" s="634"/>
      <c r="BC31" s="634"/>
      <c r="BD31" s="634"/>
      <c r="BE31" s="634"/>
      <c r="BF31" s="635"/>
      <c r="BG31" s="715">
        <v>98.5</v>
      </c>
      <c r="BH31" s="702"/>
      <c r="BI31" s="702"/>
      <c r="BJ31" s="702"/>
      <c r="BK31" s="702"/>
      <c r="BL31" s="702"/>
      <c r="BM31" s="642">
        <v>94.4</v>
      </c>
      <c r="BN31" s="702"/>
      <c r="BO31" s="702"/>
      <c r="BP31" s="702"/>
      <c r="BQ31" s="703"/>
      <c r="BR31" s="715">
        <v>98.5</v>
      </c>
      <c r="BS31" s="702"/>
      <c r="BT31" s="702"/>
      <c r="BU31" s="702"/>
      <c r="BV31" s="702"/>
      <c r="BW31" s="702"/>
      <c r="BX31" s="642">
        <v>94.6</v>
      </c>
      <c r="BY31" s="702"/>
      <c r="BZ31" s="702"/>
      <c r="CA31" s="702"/>
      <c r="CB31" s="703"/>
      <c r="CD31" s="693"/>
      <c r="CE31" s="694"/>
      <c r="CF31" s="662" t="s">
        <v>314</v>
      </c>
      <c r="CG31" s="663"/>
      <c r="CH31" s="663"/>
      <c r="CI31" s="663"/>
      <c r="CJ31" s="663"/>
      <c r="CK31" s="663"/>
      <c r="CL31" s="663"/>
      <c r="CM31" s="663"/>
      <c r="CN31" s="663"/>
      <c r="CO31" s="663"/>
      <c r="CP31" s="663"/>
      <c r="CQ31" s="664"/>
      <c r="CR31" s="647">
        <v>285749</v>
      </c>
      <c r="CS31" s="683"/>
      <c r="CT31" s="683"/>
      <c r="CU31" s="683"/>
      <c r="CV31" s="683"/>
      <c r="CW31" s="683"/>
      <c r="CX31" s="683"/>
      <c r="CY31" s="684"/>
      <c r="CZ31" s="652">
        <v>0.3</v>
      </c>
      <c r="DA31" s="681"/>
      <c r="DB31" s="681"/>
      <c r="DC31" s="685"/>
      <c r="DD31" s="656">
        <v>271072</v>
      </c>
      <c r="DE31" s="683"/>
      <c r="DF31" s="683"/>
      <c r="DG31" s="683"/>
      <c r="DH31" s="683"/>
      <c r="DI31" s="683"/>
      <c r="DJ31" s="683"/>
      <c r="DK31" s="684"/>
      <c r="DL31" s="656">
        <v>271072</v>
      </c>
      <c r="DM31" s="683"/>
      <c r="DN31" s="683"/>
      <c r="DO31" s="683"/>
      <c r="DP31" s="683"/>
      <c r="DQ31" s="683"/>
      <c r="DR31" s="683"/>
      <c r="DS31" s="683"/>
      <c r="DT31" s="683"/>
      <c r="DU31" s="683"/>
      <c r="DV31" s="684"/>
      <c r="DW31" s="652">
        <v>0.7</v>
      </c>
      <c r="DX31" s="681"/>
      <c r="DY31" s="681"/>
      <c r="DZ31" s="681"/>
      <c r="EA31" s="681"/>
      <c r="EB31" s="681"/>
      <c r="EC31" s="682"/>
    </row>
    <row r="32" spans="2:133" ht="11.25" customHeight="1" x14ac:dyDescent="0.15">
      <c r="B32" s="697" t="s">
        <v>315</v>
      </c>
      <c r="C32" s="698"/>
      <c r="D32" s="698"/>
      <c r="E32" s="698"/>
      <c r="F32" s="698"/>
      <c r="G32" s="698"/>
      <c r="H32" s="698"/>
      <c r="I32" s="698"/>
      <c r="J32" s="698"/>
      <c r="K32" s="698"/>
      <c r="L32" s="698"/>
      <c r="M32" s="698"/>
      <c r="N32" s="698"/>
      <c r="O32" s="698"/>
      <c r="P32" s="698"/>
      <c r="Q32" s="699"/>
      <c r="R32" s="647" t="s">
        <v>129</v>
      </c>
      <c r="S32" s="648"/>
      <c r="T32" s="648"/>
      <c r="U32" s="648"/>
      <c r="V32" s="648"/>
      <c r="W32" s="648"/>
      <c r="X32" s="648"/>
      <c r="Y32" s="649"/>
      <c r="Z32" s="650" t="s">
        <v>129</v>
      </c>
      <c r="AA32" s="650"/>
      <c r="AB32" s="650"/>
      <c r="AC32" s="650"/>
      <c r="AD32" s="651" t="s">
        <v>235</v>
      </c>
      <c r="AE32" s="651"/>
      <c r="AF32" s="651"/>
      <c r="AG32" s="651"/>
      <c r="AH32" s="651"/>
      <c r="AI32" s="651"/>
      <c r="AJ32" s="651"/>
      <c r="AK32" s="651"/>
      <c r="AL32" s="652" t="s">
        <v>129</v>
      </c>
      <c r="AM32" s="653"/>
      <c r="AN32" s="653"/>
      <c r="AO32" s="654"/>
      <c r="AP32" s="706"/>
      <c r="AQ32" s="707"/>
      <c r="AR32" s="707"/>
      <c r="AS32" s="707"/>
      <c r="AT32" s="711"/>
      <c r="AU32" s="230" t="s">
        <v>316</v>
      </c>
      <c r="AV32" s="230"/>
      <c r="AW32" s="230"/>
      <c r="AX32" s="644" t="s">
        <v>317</v>
      </c>
      <c r="AY32" s="645"/>
      <c r="AZ32" s="645"/>
      <c r="BA32" s="645"/>
      <c r="BB32" s="645"/>
      <c r="BC32" s="645"/>
      <c r="BD32" s="645"/>
      <c r="BE32" s="645"/>
      <c r="BF32" s="646"/>
      <c r="BG32" s="716">
        <v>99</v>
      </c>
      <c r="BH32" s="683"/>
      <c r="BI32" s="683"/>
      <c r="BJ32" s="683"/>
      <c r="BK32" s="683"/>
      <c r="BL32" s="683"/>
      <c r="BM32" s="653">
        <v>95.5</v>
      </c>
      <c r="BN32" s="713"/>
      <c r="BO32" s="713"/>
      <c r="BP32" s="713"/>
      <c r="BQ32" s="714"/>
      <c r="BR32" s="716">
        <v>98.8</v>
      </c>
      <c r="BS32" s="683"/>
      <c r="BT32" s="683"/>
      <c r="BU32" s="683"/>
      <c r="BV32" s="683"/>
      <c r="BW32" s="683"/>
      <c r="BX32" s="653">
        <v>95.5</v>
      </c>
      <c r="BY32" s="713"/>
      <c r="BZ32" s="713"/>
      <c r="CA32" s="713"/>
      <c r="CB32" s="714"/>
      <c r="CD32" s="695"/>
      <c r="CE32" s="696"/>
      <c r="CF32" s="662" t="s">
        <v>318</v>
      </c>
      <c r="CG32" s="663"/>
      <c r="CH32" s="663"/>
      <c r="CI32" s="663"/>
      <c r="CJ32" s="663"/>
      <c r="CK32" s="663"/>
      <c r="CL32" s="663"/>
      <c r="CM32" s="663"/>
      <c r="CN32" s="663"/>
      <c r="CO32" s="663"/>
      <c r="CP32" s="663"/>
      <c r="CQ32" s="664"/>
      <c r="CR32" s="647">
        <v>2934</v>
      </c>
      <c r="CS32" s="648"/>
      <c r="CT32" s="648"/>
      <c r="CU32" s="648"/>
      <c r="CV32" s="648"/>
      <c r="CW32" s="648"/>
      <c r="CX32" s="648"/>
      <c r="CY32" s="649"/>
      <c r="CZ32" s="652">
        <v>0</v>
      </c>
      <c r="DA32" s="681"/>
      <c r="DB32" s="681"/>
      <c r="DC32" s="685"/>
      <c r="DD32" s="656">
        <v>2934</v>
      </c>
      <c r="DE32" s="648"/>
      <c r="DF32" s="648"/>
      <c r="DG32" s="648"/>
      <c r="DH32" s="648"/>
      <c r="DI32" s="648"/>
      <c r="DJ32" s="648"/>
      <c r="DK32" s="649"/>
      <c r="DL32" s="656">
        <v>2934</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15">
      <c r="B33" s="644" t="s">
        <v>319</v>
      </c>
      <c r="C33" s="645"/>
      <c r="D33" s="645"/>
      <c r="E33" s="645"/>
      <c r="F33" s="645"/>
      <c r="G33" s="645"/>
      <c r="H33" s="645"/>
      <c r="I33" s="645"/>
      <c r="J33" s="645"/>
      <c r="K33" s="645"/>
      <c r="L33" s="645"/>
      <c r="M33" s="645"/>
      <c r="N33" s="645"/>
      <c r="O33" s="645"/>
      <c r="P33" s="645"/>
      <c r="Q33" s="646"/>
      <c r="R33" s="647">
        <v>5330330</v>
      </c>
      <c r="S33" s="648"/>
      <c r="T33" s="648"/>
      <c r="U33" s="648"/>
      <c r="V33" s="648"/>
      <c r="W33" s="648"/>
      <c r="X33" s="648"/>
      <c r="Y33" s="649"/>
      <c r="Z33" s="650">
        <v>6.2</v>
      </c>
      <c r="AA33" s="650"/>
      <c r="AB33" s="650"/>
      <c r="AC33" s="650"/>
      <c r="AD33" s="651" t="s">
        <v>129</v>
      </c>
      <c r="AE33" s="651"/>
      <c r="AF33" s="651"/>
      <c r="AG33" s="651"/>
      <c r="AH33" s="651"/>
      <c r="AI33" s="651"/>
      <c r="AJ33" s="651"/>
      <c r="AK33" s="651"/>
      <c r="AL33" s="652" t="s">
        <v>129</v>
      </c>
      <c r="AM33" s="653"/>
      <c r="AN33" s="653"/>
      <c r="AO33" s="654"/>
      <c r="AP33" s="708"/>
      <c r="AQ33" s="709"/>
      <c r="AR33" s="709"/>
      <c r="AS33" s="709"/>
      <c r="AT33" s="712"/>
      <c r="AU33" s="232"/>
      <c r="AV33" s="232"/>
      <c r="AW33" s="232"/>
      <c r="AX33" s="688" t="s">
        <v>320</v>
      </c>
      <c r="AY33" s="689"/>
      <c r="AZ33" s="689"/>
      <c r="BA33" s="689"/>
      <c r="BB33" s="689"/>
      <c r="BC33" s="689"/>
      <c r="BD33" s="689"/>
      <c r="BE33" s="689"/>
      <c r="BF33" s="690"/>
      <c r="BG33" s="717">
        <v>97.9</v>
      </c>
      <c r="BH33" s="718"/>
      <c r="BI33" s="718"/>
      <c r="BJ33" s="718"/>
      <c r="BK33" s="718"/>
      <c r="BL33" s="718"/>
      <c r="BM33" s="719">
        <v>92.9</v>
      </c>
      <c r="BN33" s="718"/>
      <c r="BO33" s="718"/>
      <c r="BP33" s="718"/>
      <c r="BQ33" s="720"/>
      <c r="BR33" s="717">
        <v>97.9</v>
      </c>
      <c r="BS33" s="718"/>
      <c r="BT33" s="718"/>
      <c r="BU33" s="718"/>
      <c r="BV33" s="718"/>
      <c r="BW33" s="718"/>
      <c r="BX33" s="719">
        <v>93.5</v>
      </c>
      <c r="BY33" s="718"/>
      <c r="BZ33" s="718"/>
      <c r="CA33" s="718"/>
      <c r="CB33" s="720"/>
      <c r="CD33" s="662" t="s">
        <v>321</v>
      </c>
      <c r="CE33" s="663"/>
      <c r="CF33" s="663"/>
      <c r="CG33" s="663"/>
      <c r="CH33" s="663"/>
      <c r="CI33" s="663"/>
      <c r="CJ33" s="663"/>
      <c r="CK33" s="663"/>
      <c r="CL33" s="663"/>
      <c r="CM33" s="663"/>
      <c r="CN33" s="663"/>
      <c r="CO33" s="663"/>
      <c r="CP33" s="663"/>
      <c r="CQ33" s="664"/>
      <c r="CR33" s="647">
        <v>45840238</v>
      </c>
      <c r="CS33" s="683"/>
      <c r="CT33" s="683"/>
      <c r="CU33" s="683"/>
      <c r="CV33" s="683"/>
      <c r="CW33" s="683"/>
      <c r="CX33" s="683"/>
      <c r="CY33" s="684"/>
      <c r="CZ33" s="652">
        <v>54.8</v>
      </c>
      <c r="DA33" s="681"/>
      <c r="DB33" s="681"/>
      <c r="DC33" s="685"/>
      <c r="DD33" s="656">
        <v>25026204</v>
      </c>
      <c r="DE33" s="683"/>
      <c r="DF33" s="683"/>
      <c r="DG33" s="683"/>
      <c r="DH33" s="683"/>
      <c r="DI33" s="683"/>
      <c r="DJ33" s="683"/>
      <c r="DK33" s="684"/>
      <c r="DL33" s="656">
        <v>16501538</v>
      </c>
      <c r="DM33" s="683"/>
      <c r="DN33" s="683"/>
      <c r="DO33" s="683"/>
      <c r="DP33" s="683"/>
      <c r="DQ33" s="683"/>
      <c r="DR33" s="683"/>
      <c r="DS33" s="683"/>
      <c r="DT33" s="683"/>
      <c r="DU33" s="683"/>
      <c r="DV33" s="684"/>
      <c r="DW33" s="652">
        <v>45.5</v>
      </c>
      <c r="DX33" s="681"/>
      <c r="DY33" s="681"/>
      <c r="DZ33" s="681"/>
      <c r="EA33" s="681"/>
      <c r="EB33" s="681"/>
      <c r="EC33" s="682"/>
    </row>
    <row r="34" spans="2:133" ht="11.25" customHeight="1" x14ac:dyDescent="0.15">
      <c r="B34" s="644" t="s">
        <v>322</v>
      </c>
      <c r="C34" s="645"/>
      <c r="D34" s="645"/>
      <c r="E34" s="645"/>
      <c r="F34" s="645"/>
      <c r="G34" s="645"/>
      <c r="H34" s="645"/>
      <c r="I34" s="645"/>
      <c r="J34" s="645"/>
      <c r="K34" s="645"/>
      <c r="L34" s="645"/>
      <c r="M34" s="645"/>
      <c r="N34" s="645"/>
      <c r="O34" s="645"/>
      <c r="P34" s="645"/>
      <c r="Q34" s="646"/>
      <c r="R34" s="647">
        <v>139768</v>
      </c>
      <c r="S34" s="648"/>
      <c r="T34" s="648"/>
      <c r="U34" s="648"/>
      <c r="V34" s="648"/>
      <c r="W34" s="648"/>
      <c r="X34" s="648"/>
      <c r="Y34" s="649"/>
      <c r="Z34" s="650">
        <v>0.2</v>
      </c>
      <c r="AA34" s="650"/>
      <c r="AB34" s="650"/>
      <c r="AC34" s="650"/>
      <c r="AD34" s="651">
        <v>7589</v>
      </c>
      <c r="AE34" s="651"/>
      <c r="AF34" s="651"/>
      <c r="AG34" s="651"/>
      <c r="AH34" s="651"/>
      <c r="AI34" s="651"/>
      <c r="AJ34" s="651"/>
      <c r="AK34" s="651"/>
      <c r="AL34" s="652">
        <v>0</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323</v>
      </c>
      <c r="CE34" s="663"/>
      <c r="CF34" s="663"/>
      <c r="CG34" s="663"/>
      <c r="CH34" s="663"/>
      <c r="CI34" s="663"/>
      <c r="CJ34" s="663"/>
      <c r="CK34" s="663"/>
      <c r="CL34" s="663"/>
      <c r="CM34" s="663"/>
      <c r="CN34" s="663"/>
      <c r="CO34" s="663"/>
      <c r="CP34" s="663"/>
      <c r="CQ34" s="664"/>
      <c r="CR34" s="647">
        <v>9942934</v>
      </c>
      <c r="CS34" s="648"/>
      <c r="CT34" s="648"/>
      <c r="CU34" s="648"/>
      <c r="CV34" s="648"/>
      <c r="CW34" s="648"/>
      <c r="CX34" s="648"/>
      <c r="CY34" s="649"/>
      <c r="CZ34" s="652">
        <v>11.9</v>
      </c>
      <c r="DA34" s="681"/>
      <c r="DB34" s="681"/>
      <c r="DC34" s="685"/>
      <c r="DD34" s="656">
        <v>5934222</v>
      </c>
      <c r="DE34" s="648"/>
      <c r="DF34" s="648"/>
      <c r="DG34" s="648"/>
      <c r="DH34" s="648"/>
      <c r="DI34" s="648"/>
      <c r="DJ34" s="648"/>
      <c r="DK34" s="649"/>
      <c r="DL34" s="656">
        <v>4232539</v>
      </c>
      <c r="DM34" s="648"/>
      <c r="DN34" s="648"/>
      <c r="DO34" s="648"/>
      <c r="DP34" s="648"/>
      <c r="DQ34" s="648"/>
      <c r="DR34" s="648"/>
      <c r="DS34" s="648"/>
      <c r="DT34" s="648"/>
      <c r="DU34" s="648"/>
      <c r="DV34" s="649"/>
      <c r="DW34" s="652">
        <v>11.7</v>
      </c>
      <c r="DX34" s="681"/>
      <c r="DY34" s="681"/>
      <c r="DZ34" s="681"/>
      <c r="EA34" s="681"/>
      <c r="EB34" s="681"/>
      <c r="EC34" s="682"/>
    </row>
    <row r="35" spans="2:133" ht="11.25" customHeight="1" x14ac:dyDescent="0.15">
      <c r="B35" s="644" t="s">
        <v>324</v>
      </c>
      <c r="C35" s="645"/>
      <c r="D35" s="645"/>
      <c r="E35" s="645"/>
      <c r="F35" s="645"/>
      <c r="G35" s="645"/>
      <c r="H35" s="645"/>
      <c r="I35" s="645"/>
      <c r="J35" s="645"/>
      <c r="K35" s="645"/>
      <c r="L35" s="645"/>
      <c r="M35" s="645"/>
      <c r="N35" s="645"/>
      <c r="O35" s="645"/>
      <c r="P35" s="645"/>
      <c r="Q35" s="646"/>
      <c r="R35" s="647">
        <v>570606</v>
      </c>
      <c r="S35" s="648"/>
      <c r="T35" s="648"/>
      <c r="U35" s="648"/>
      <c r="V35" s="648"/>
      <c r="W35" s="648"/>
      <c r="X35" s="648"/>
      <c r="Y35" s="649"/>
      <c r="Z35" s="650">
        <v>0.7</v>
      </c>
      <c r="AA35" s="650"/>
      <c r="AB35" s="650"/>
      <c r="AC35" s="650"/>
      <c r="AD35" s="651" t="s">
        <v>235</v>
      </c>
      <c r="AE35" s="651"/>
      <c r="AF35" s="651"/>
      <c r="AG35" s="651"/>
      <c r="AH35" s="651"/>
      <c r="AI35" s="651"/>
      <c r="AJ35" s="651"/>
      <c r="AK35" s="651"/>
      <c r="AL35" s="652" t="s">
        <v>235</v>
      </c>
      <c r="AM35" s="653"/>
      <c r="AN35" s="653"/>
      <c r="AO35" s="654"/>
      <c r="AP35" s="235"/>
      <c r="AQ35" s="626" t="s">
        <v>325</v>
      </c>
      <c r="AR35" s="627"/>
      <c r="AS35" s="627"/>
      <c r="AT35" s="627"/>
      <c r="AU35" s="627"/>
      <c r="AV35" s="627"/>
      <c r="AW35" s="627"/>
      <c r="AX35" s="627"/>
      <c r="AY35" s="627"/>
      <c r="AZ35" s="627"/>
      <c r="BA35" s="627"/>
      <c r="BB35" s="627"/>
      <c r="BC35" s="627"/>
      <c r="BD35" s="627"/>
      <c r="BE35" s="627"/>
      <c r="BF35" s="628"/>
      <c r="BG35" s="626" t="s">
        <v>326</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327</v>
      </c>
      <c r="CE35" s="663"/>
      <c r="CF35" s="663"/>
      <c r="CG35" s="663"/>
      <c r="CH35" s="663"/>
      <c r="CI35" s="663"/>
      <c r="CJ35" s="663"/>
      <c r="CK35" s="663"/>
      <c r="CL35" s="663"/>
      <c r="CM35" s="663"/>
      <c r="CN35" s="663"/>
      <c r="CO35" s="663"/>
      <c r="CP35" s="663"/>
      <c r="CQ35" s="664"/>
      <c r="CR35" s="647">
        <v>1516222</v>
      </c>
      <c r="CS35" s="683"/>
      <c r="CT35" s="683"/>
      <c r="CU35" s="683"/>
      <c r="CV35" s="683"/>
      <c r="CW35" s="683"/>
      <c r="CX35" s="683"/>
      <c r="CY35" s="684"/>
      <c r="CZ35" s="652">
        <v>1.8</v>
      </c>
      <c r="DA35" s="681"/>
      <c r="DB35" s="681"/>
      <c r="DC35" s="685"/>
      <c r="DD35" s="656">
        <v>1120510</v>
      </c>
      <c r="DE35" s="683"/>
      <c r="DF35" s="683"/>
      <c r="DG35" s="683"/>
      <c r="DH35" s="683"/>
      <c r="DI35" s="683"/>
      <c r="DJ35" s="683"/>
      <c r="DK35" s="684"/>
      <c r="DL35" s="656">
        <v>648838</v>
      </c>
      <c r="DM35" s="683"/>
      <c r="DN35" s="683"/>
      <c r="DO35" s="683"/>
      <c r="DP35" s="683"/>
      <c r="DQ35" s="683"/>
      <c r="DR35" s="683"/>
      <c r="DS35" s="683"/>
      <c r="DT35" s="683"/>
      <c r="DU35" s="683"/>
      <c r="DV35" s="684"/>
      <c r="DW35" s="652">
        <v>1.8</v>
      </c>
      <c r="DX35" s="681"/>
      <c r="DY35" s="681"/>
      <c r="DZ35" s="681"/>
      <c r="EA35" s="681"/>
      <c r="EB35" s="681"/>
      <c r="EC35" s="682"/>
    </row>
    <row r="36" spans="2:133" ht="11.25" customHeight="1" x14ac:dyDescent="0.15">
      <c r="B36" s="644" t="s">
        <v>328</v>
      </c>
      <c r="C36" s="645"/>
      <c r="D36" s="645"/>
      <c r="E36" s="645"/>
      <c r="F36" s="645"/>
      <c r="G36" s="645"/>
      <c r="H36" s="645"/>
      <c r="I36" s="645"/>
      <c r="J36" s="645"/>
      <c r="K36" s="645"/>
      <c r="L36" s="645"/>
      <c r="M36" s="645"/>
      <c r="N36" s="645"/>
      <c r="O36" s="645"/>
      <c r="P36" s="645"/>
      <c r="Q36" s="646"/>
      <c r="R36" s="647">
        <v>3736936</v>
      </c>
      <c r="S36" s="648"/>
      <c r="T36" s="648"/>
      <c r="U36" s="648"/>
      <c r="V36" s="648"/>
      <c r="W36" s="648"/>
      <c r="X36" s="648"/>
      <c r="Y36" s="649"/>
      <c r="Z36" s="650">
        <v>4.3</v>
      </c>
      <c r="AA36" s="650"/>
      <c r="AB36" s="650"/>
      <c r="AC36" s="650"/>
      <c r="AD36" s="651" t="s">
        <v>129</v>
      </c>
      <c r="AE36" s="651"/>
      <c r="AF36" s="651"/>
      <c r="AG36" s="651"/>
      <c r="AH36" s="651"/>
      <c r="AI36" s="651"/>
      <c r="AJ36" s="651"/>
      <c r="AK36" s="651"/>
      <c r="AL36" s="652" t="s">
        <v>129</v>
      </c>
      <c r="AM36" s="653"/>
      <c r="AN36" s="653"/>
      <c r="AO36" s="654"/>
      <c r="AP36" s="235"/>
      <c r="AQ36" s="721" t="s">
        <v>329</v>
      </c>
      <c r="AR36" s="722"/>
      <c r="AS36" s="722"/>
      <c r="AT36" s="722"/>
      <c r="AU36" s="722"/>
      <c r="AV36" s="722"/>
      <c r="AW36" s="722"/>
      <c r="AX36" s="722"/>
      <c r="AY36" s="723"/>
      <c r="AZ36" s="636">
        <v>10492938</v>
      </c>
      <c r="BA36" s="637"/>
      <c r="BB36" s="637"/>
      <c r="BC36" s="637"/>
      <c r="BD36" s="637"/>
      <c r="BE36" s="637"/>
      <c r="BF36" s="724"/>
      <c r="BG36" s="658" t="s">
        <v>330</v>
      </c>
      <c r="BH36" s="659"/>
      <c r="BI36" s="659"/>
      <c r="BJ36" s="659"/>
      <c r="BK36" s="659"/>
      <c r="BL36" s="659"/>
      <c r="BM36" s="659"/>
      <c r="BN36" s="659"/>
      <c r="BO36" s="659"/>
      <c r="BP36" s="659"/>
      <c r="BQ36" s="659"/>
      <c r="BR36" s="659"/>
      <c r="BS36" s="659"/>
      <c r="BT36" s="659"/>
      <c r="BU36" s="660"/>
      <c r="BV36" s="636">
        <v>426543</v>
      </c>
      <c r="BW36" s="637"/>
      <c r="BX36" s="637"/>
      <c r="BY36" s="637"/>
      <c r="BZ36" s="637"/>
      <c r="CA36" s="637"/>
      <c r="CB36" s="724"/>
      <c r="CD36" s="662" t="s">
        <v>331</v>
      </c>
      <c r="CE36" s="663"/>
      <c r="CF36" s="663"/>
      <c r="CG36" s="663"/>
      <c r="CH36" s="663"/>
      <c r="CI36" s="663"/>
      <c r="CJ36" s="663"/>
      <c r="CK36" s="663"/>
      <c r="CL36" s="663"/>
      <c r="CM36" s="663"/>
      <c r="CN36" s="663"/>
      <c r="CO36" s="663"/>
      <c r="CP36" s="663"/>
      <c r="CQ36" s="664"/>
      <c r="CR36" s="647">
        <v>28228842</v>
      </c>
      <c r="CS36" s="648"/>
      <c r="CT36" s="648"/>
      <c r="CU36" s="648"/>
      <c r="CV36" s="648"/>
      <c r="CW36" s="648"/>
      <c r="CX36" s="648"/>
      <c r="CY36" s="649"/>
      <c r="CZ36" s="652">
        <v>33.700000000000003</v>
      </c>
      <c r="DA36" s="681"/>
      <c r="DB36" s="681"/>
      <c r="DC36" s="685"/>
      <c r="DD36" s="656">
        <v>14006344</v>
      </c>
      <c r="DE36" s="648"/>
      <c r="DF36" s="648"/>
      <c r="DG36" s="648"/>
      <c r="DH36" s="648"/>
      <c r="DI36" s="648"/>
      <c r="DJ36" s="648"/>
      <c r="DK36" s="649"/>
      <c r="DL36" s="656">
        <v>8170480</v>
      </c>
      <c r="DM36" s="648"/>
      <c r="DN36" s="648"/>
      <c r="DO36" s="648"/>
      <c r="DP36" s="648"/>
      <c r="DQ36" s="648"/>
      <c r="DR36" s="648"/>
      <c r="DS36" s="648"/>
      <c r="DT36" s="648"/>
      <c r="DU36" s="648"/>
      <c r="DV36" s="649"/>
      <c r="DW36" s="652">
        <v>22.5</v>
      </c>
      <c r="DX36" s="681"/>
      <c r="DY36" s="681"/>
      <c r="DZ36" s="681"/>
      <c r="EA36" s="681"/>
      <c r="EB36" s="681"/>
      <c r="EC36" s="682"/>
    </row>
    <row r="37" spans="2:133" ht="11.25" customHeight="1" x14ac:dyDescent="0.15">
      <c r="B37" s="644" t="s">
        <v>332</v>
      </c>
      <c r="C37" s="645"/>
      <c r="D37" s="645"/>
      <c r="E37" s="645"/>
      <c r="F37" s="645"/>
      <c r="G37" s="645"/>
      <c r="H37" s="645"/>
      <c r="I37" s="645"/>
      <c r="J37" s="645"/>
      <c r="K37" s="645"/>
      <c r="L37" s="645"/>
      <c r="M37" s="645"/>
      <c r="N37" s="645"/>
      <c r="O37" s="645"/>
      <c r="P37" s="645"/>
      <c r="Q37" s="646"/>
      <c r="R37" s="647">
        <v>1545836</v>
      </c>
      <c r="S37" s="648"/>
      <c r="T37" s="648"/>
      <c r="U37" s="648"/>
      <c r="V37" s="648"/>
      <c r="W37" s="648"/>
      <c r="X37" s="648"/>
      <c r="Y37" s="649"/>
      <c r="Z37" s="650">
        <v>1.8</v>
      </c>
      <c r="AA37" s="650"/>
      <c r="AB37" s="650"/>
      <c r="AC37" s="650"/>
      <c r="AD37" s="651" t="s">
        <v>235</v>
      </c>
      <c r="AE37" s="651"/>
      <c r="AF37" s="651"/>
      <c r="AG37" s="651"/>
      <c r="AH37" s="651"/>
      <c r="AI37" s="651"/>
      <c r="AJ37" s="651"/>
      <c r="AK37" s="651"/>
      <c r="AL37" s="652" t="s">
        <v>129</v>
      </c>
      <c r="AM37" s="653"/>
      <c r="AN37" s="653"/>
      <c r="AO37" s="654"/>
      <c r="AQ37" s="725" t="s">
        <v>333</v>
      </c>
      <c r="AR37" s="726"/>
      <c r="AS37" s="726"/>
      <c r="AT37" s="726"/>
      <c r="AU37" s="726"/>
      <c r="AV37" s="726"/>
      <c r="AW37" s="726"/>
      <c r="AX37" s="726"/>
      <c r="AY37" s="727"/>
      <c r="AZ37" s="647">
        <v>3314767</v>
      </c>
      <c r="BA37" s="648"/>
      <c r="BB37" s="648"/>
      <c r="BC37" s="648"/>
      <c r="BD37" s="683"/>
      <c r="BE37" s="683"/>
      <c r="BF37" s="714"/>
      <c r="BG37" s="662" t="s">
        <v>334</v>
      </c>
      <c r="BH37" s="663"/>
      <c r="BI37" s="663"/>
      <c r="BJ37" s="663"/>
      <c r="BK37" s="663"/>
      <c r="BL37" s="663"/>
      <c r="BM37" s="663"/>
      <c r="BN37" s="663"/>
      <c r="BO37" s="663"/>
      <c r="BP37" s="663"/>
      <c r="BQ37" s="663"/>
      <c r="BR37" s="663"/>
      <c r="BS37" s="663"/>
      <c r="BT37" s="663"/>
      <c r="BU37" s="664"/>
      <c r="BV37" s="647">
        <v>294739</v>
      </c>
      <c r="BW37" s="648"/>
      <c r="BX37" s="648"/>
      <c r="BY37" s="648"/>
      <c r="BZ37" s="648"/>
      <c r="CA37" s="648"/>
      <c r="CB37" s="657"/>
      <c r="CD37" s="662" t="s">
        <v>335</v>
      </c>
      <c r="CE37" s="663"/>
      <c r="CF37" s="663"/>
      <c r="CG37" s="663"/>
      <c r="CH37" s="663"/>
      <c r="CI37" s="663"/>
      <c r="CJ37" s="663"/>
      <c r="CK37" s="663"/>
      <c r="CL37" s="663"/>
      <c r="CM37" s="663"/>
      <c r="CN37" s="663"/>
      <c r="CO37" s="663"/>
      <c r="CP37" s="663"/>
      <c r="CQ37" s="664"/>
      <c r="CR37" s="647">
        <v>6353149</v>
      </c>
      <c r="CS37" s="683"/>
      <c r="CT37" s="683"/>
      <c r="CU37" s="683"/>
      <c r="CV37" s="683"/>
      <c r="CW37" s="683"/>
      <c r="CX37" s="683"/>
      <c r="CY37" s="684"/>
      <c r="CZ37" s="652">
        <v>7.6</v>
      </c>
      <c r="DA37" s="681"/>
      <c r="DB37" s="681"/>
      <c r="DC37" s="685"/>
      <c r="DD37" s="656">
        <v>6326849</v>
      </c>
      <c r="DE37" s="683"/>
      <c r="DF37" s="683"/>
      <c r="DG37" s="683"/>
      <c r="DH37" s="683"/>
      <c r="DI37" s="683"/>
      <c r="DJ37" s="683"/>
      <c r="DK37" s="684"/>
      <c r="DL37" s="656">
        <v>3560691</v>
      </c>
      <c r="DM37" s="683"/>
      <c r="DN37" s="683"/>
      <c r="DO37" s="683"/>
      <c r="DP37" s="683"/>
      <c r="DQ37" s="683"/>
      <c r="DR37" s="683"/>
      <c r="DS37" s="683"/>
      <c r="DT37" s="683"/>
      <c r="DU37" s="683"/>
      <c r="DV37" s="684"/>
      <c r="DW37" s="652">
        <v>9.8000000000000007</v>
      </c>
      <c r="DX37" s="681"/>
      <c r="DY37" s="681"/>
      <c r="DZ37" s="681"/>
      <c r="EA37" s="681"/>
      <c r="EB37" s="681"/>
      <c r="EC37" s="682"/>
    </row>
    <row r="38" spans="2:133" ht="11.25" customHeight="1" x14ac:dyDescent="0.15">
      <c r="B38" s="644" t="s">
        <v>336</v>
      </c>
      <c r="C38" s="645"/>
      <c r="D38" s="645"/>
      <c r="E38" s="645"/>
      <c r="F38" s="645"/>
      <c r="G38" s="645"/>
      <c r="H38" s="645"/>
      <c r="I38" s="645"/>
      <c r="J38" s="645"/>
      <c r="K38" s="645"/>
      <c r="L38" s="645"/>
      <c r="M38" s="645"/>
      <c r="N38" s="645"/>
      <c r="O38" s="645"/>
      <c r="P38" s="645"/>
      <c r="Q38" s="646"/>
      <c r="R38" s="647">
        <v>1218237</v>
      </c>
      <c r="S38" s="648"/>
      <c r="T38" s="648"/>
      <c r="U38" s="648"/>
      <c r="V38" s="648"/>
      <c r="W38" s="648"/>
      <c r="X38" s="648"/>
      <c r="Y38" s="649"/>
      <c r="Z38" s="650">
        <v>1.4</v>
      </c>
      <c r="AA38" s="650"/>
      <c r="AB38" s="650"/>
      <c r="AC38" s="650"/>
      <c r="AD38" s="651">
        <v>1470</v>
      </c>
      <c r="AE38" s="651"/>
      <c r="AF38" s="651"/>
      <c r="AG38" s="651"/>
      <c r="AH38" s="651"/>
      <c r="AI38" s="651"/>
      <c r="AJ38" s="651"/>
      <c r="AK38" s="651"/>
      <c r="AL38" s="652">
        <v>0</v>
      </c>
      <c r="AM38" s="653"/>
      <c r="AN38" s="653"/>
      <c r="AO38" s="654"/>
      <c r="AQ38" s="725" t="s">
        <v>337</v>
      </c>
      <c r="AR38" s="726"/>
      <c r="AS38" s="726"/>
      <c r="AT38" s="726"/>
      <c r="AU38" s="726"/>
      <c r="AV38" s="726"/>
      <c r="AW38" s="726"/>
      <c r="AX38" s="726"/>
      <c r="AY38" s="727"/>
      <c r="AZ38" s="647">
        <v>2558331</v>
      </c>
      <c r="BA38" s="648"/>
      <c r="BB38" s="648"/>
      <c r="BC38" s="648"/>
      <c r="BD38" s="683"/>
      <c r="BE38" s="683"/>
      <c r="BF38" s="714"/>
      <c r="BG38" s="662" t="s">
        <v>338</v>
      </c>
      <c r="BH38" s="663"/>
      <c r="BI38" s="663"/>
      <c r="BJ38" s="663"/>
      <c r="BK38" s="663"/>
      <c r="BL38" s="663"/>
      <c r="BM38" s="663"/>
      <c r="BN38" s="663"/>
      <c r="BO38" s="663"/>
      <c r="BP38" s="663"/>
      <c r="BQ38" s="663"/>
      <c r="BR38" s="663"/>
      <c r="BS38" s="663"/>
      <c r="BT38" s="663"/>
      <c r="BU38" s="664"/>
      <c r="BV38" s="647">
        <v>17440</v>
      </c>
      <c r="BW38" s="648"/>
      <c r="BX38" s="648"/>
      <c r="BY38" s="648"/>
      <c r="BZ38" s="648"/>
      <c r="CA38" s="648"/>
      <c r="CB38" s="657"/>
      <c r="CD38" s="662" t="s">
        <v>339</v>
      </c>
      <c r="CE38" s="663"/>
      <c r="CF38" s="663"/>
      <c r="CG38" s="663"/>
      <c r="CH38" s="663"/>
      <c r="CI38" s="663"/>
      <c r="CJ38" s="663"/>
      <c r="CK38" s="663"/>
      <c r="CL38" s="663"/>
      <c r="CM38" s="663"/>
      <c r="CN38" s="663"/>
      <c r="CO38" s="663"/>
      <c r="CP38" s="663"/>
      <c r="CQ38" s="664"/>
      <c r="CR38" s="647">
        <v>4417181</v>
      </c>
      <c r="CS38" s="648"/>
      <c r="CT38" s="648"/>
      <c r="CU38" s="648"/>
      <c r="CV38" s="648"/>
      <c r="CW38" s="648"/>
      <c r="CX38" s="648"/>
      <c r="CY38" s="649"/>
      <c r="CZ38" s="652">
        <v>5.3</v>
      </c>
      <c r="DA38" s="681"/>
      <c r="DB38" s="681"/>
      <c r="DC38" s="685"/>
      <c r="DD38" s="656">
        <v>3604446</v>
      </c>
      <c r="DE38" s="648"/>
      <c r="DF38" s="648"/>
      <c r="DG38" s="648"/>
      <c r="DH38" s="648"/>
      <c r="DI38" s="648"/>
      <c r="DJ38" s="648"/>
      <c r="DK38" s="649"/>
      <c r="DL38" s="656">
        <v>3449681</v>
      </c>
      <c r="DM38" s="648"/>
      <c r="DN38" s="648"/>
      <c r="DO38" s="648"/>
      <c r="DP38" s="648"/>
      <c r="DQ38" s="648"/>
      <c r="DR38" s="648"/>
      <c r="DS38" s="648"/>
      <c r="DT38" s="648"/>
      <c r="DU38" s="648"/>
      <c r="DV38" s="649"/>
      <c r="DW38" s="652">
        <v>9.5</v>
      </c>
      <c r="DX38" s="681"/>
      <c r="DY38" s="681"/>
      <c r="DZ38" s="681"/>
      <c r="EA38" s="681"/>
      <c r="EB38" s="681"/>
      <c r="EC38" s="682"/>
    </row>
    <row r="39" spans="2:133" ht="11.25" customHeight="1" x14ac:dyDescent="0.15">
      <c r="B39" s="644" t="s">
        <v>340</v>
      </c>
      <c r="C39" s="645"/>
      <c r="D39" s="645"/>
      <c r="E39" s="645"/>
      <c r="F39" s="645"/>
      <c r="G39" s="645"/>
      <c r="H39" s="645"/>
      <c r="I39" s="645"/>
      <c r="J39" s="645"/>
      <c r="K39" s="645"/>
      <c r="L39" s="645"/>
      <c r="M39" s="645"/>
      <c r="N39" s="645"/>
      <c r="O39" s="645"/>
      <c r="P39" s="645"/>
      <c r="Q39" s="646"/>
      <c r="R39" s="647">
        <v>7005600</v>
      </c>
      <c r="S39" s="648"/>
      <c r="T39" s="648"/>
      <c r="U39" s="648"/>
      <c r="V39" s="648"/>
      <c r="W39" s="648"/>
      <c r="X39" s="648"/>
      <c r="Y39" s="649"/>
      <c r="Z39" s="650">
        <v>8.1</v>
      </c>
      <c r="AA39" s="650"/>
      <c r="AB39" s="650"/>
      <c r="AC39" s="650"/>
      <c r="AD39" s="651" t="s">
        <v>235</v>
      </c>
      <c r="AE39" s="651"/>
      <c r="AF39" s="651"/>
      <c r="AG39" s="651"/>
      <c r="AH39" s="651"/>
      <c r="AI39" s="651"/>
      <c r="AJ39" s="651"/>
      <c r="AK39" s="651"/>
      <c r="AL39" s="652" t="s">
        <v>129</v>
      </c>
      <c r="AM39" s="653"/>
      <c r="AN39" s="653"/>
      <c r="AO39" s="654"/>
      <c r="AQ39" s="725" t="s">
        <v>341</v>
      </c>
      <c r="AR39" s="726"/>
      <c r="AS39" s="726"/>
      <c r="AT39" s="726"/>
      <c r="AU39" s="726"/>
      <c r="AV39" s="726"/>
      <c r="AW39" s="726"/>
      <c r="AX39" s="726"/>
      <c r="AY39" s="727"/>
      <c r="AZ39" s="647">
        <v>202659</v>
      </c>
      <c r="BA39" s="648"/>
      <c r="BB39" s="648"/>
      <c r="BC39" s="648"/>
      <c r="BD39" s="683"/>
      <c r="BE39" s="683"/>
      <c r="BF39" s="714"/>
      <c r="BG39" s="662" t="s">
        <v>342</v>
      </c>
      <c r="BH39" s="663"/>
      <c r="BI39" s="663"/>
      <c r="BJ39" s="663"/>
      <c r="BK39" s="663"/>
      <c r="BL39" s="663"/>
      <c r="BM39" s="663"/>
      <c r="BN39" s="663"/>
      <c r="BO39" s="663"/>
      <c r="BP39" s="663"/>
      <c r="BQ39" s="663"/>
      <c r="BR39" s="663"/>
      <c r="BS39" s="663"/>
      <c r="BT39" s="663"/>
      <c r="BU39" s="664"/>
      <c r="BV39" s="647">
        <v>28416</v>
      </c>
      <c r="BW39" s="648"/>
      <c r="BX39" s="648"/>
      <c r="BY39" s="648"/>
      <c r="BZ39" s="648"/>
      <c r="CA39" s="648"/>
      <c r="CB39" s="657"/>
      <c r="CD39" s="662" t="s">
        <v>343</v>
      </c>
      <c r="CE39" s="663"/>
      <c r="CF39" s="663"/>
      <c r="CG39" s="663"/>
      <c r="CH39" s="663"/>
      <c r="CI39" s="663"/>
      <c r="CJ39" s="663"/>
      <c r="CK39" s="663"/>
      <c r="CL39" s="663"/>
      <c r="CM39" s="663"/>
      <c r="CN39" s="663"/>
      <c r="CO39" s="663"/>
      <c r="CP39" s="663"/>
      <c r="CQ39" s="664"/>
      <c r="CR39" s="647">
        <v>698579</v>
      </c>
      <c r="CS39" s="683"/>
      <c r="CT39" s="683"/>
      <c r="CU39" s="683"/>
      <c r="CV39" s="683"/>
      <c r="CW39" s="683"/>
      <c r="CX39" s="683"/>
      <c r="CY39" s="684"/>
      <c r="CZ39" s="652">
        <v>0.8</v>
      </c>
      <c r="DA39" s="681"/>
      <c r="DB39" s="681"/>
      <c r="DC39" s="685"/>
      <c r="DD39" s="656">
        <v>39802</v>
      </c>
      <c r="DE39" s="683"/>
      <c r="DF39" s="683"/>
      <c r="DG39" s="683"/>
      <c r="DH39" s="683"/>
      <c r="DI39" s="683"/>
      <c r="DJ39" s="683"/>
      <c r="DK39" s="684"/>
      <c r="DL39" s="656" t="s">
        <v>235</v>
      </c>
      <c r="DM39" s="683"/>
      <c r="DN39" s="683"/>
      <c r="DO39" s="683"/>
      <c r="DP39" s="683"/>
      <c r="DQ39" s="683"/>
      <c r="DR39" s="683"/>
      <c r="DS39" s="683"/>
      <c r="DT39" s="683"/>
      <c r="DU39" s="683"/>
      <c r="DV39" s="684"/>
      <c r="DW39" s="652" t="s">
        <v>129</v>
      </c>
      <c r="DX39" s="681"/>
      <c r="DY39" s="681"/>
      <c r="DZ39" s="681"/>
      <c r="EA39" s="681"/>
      <c r="EB39" s="681"/>
      <c r="EC39" s="682"/>
    </row>
    <row r="40" spans="2:133" ht="11.25" customHeight="1" x14ac:dyDescent="0.15">
      <c r="B40" s="644" t="s">
        <v>344</v>
      </c>
      <c r="C40" s="645"/>
      <c r="D40" s="645"/>
      <c r="E40" s="645"/>
      <c r="F40" s="645"/>
      <c r="G40" s="645"/>
      <c r="H40" s="645"/>
      <c r="I40" s="645"/>
      <c r="J40" s="645"/>
      <c r="K40" s="645"/>
      <c r="L40" s="645"/>
      <c r="M40" s="645"/>
      <c r="N40" s="645"/>
      <c r="O40" s="645"/>
      <c r="P40" s="645"/>
      <c r="Q40" s="646"/>
      <c r="R40" s="647" t="s">
        <v>253</v>
      </c>
      <c r="S40" s="648"/>
      <c r="T40" s="648"/>
      <c r="U40" s="648"/>
      <c r="V40" s="648"/>
      <c r="W40" s="648"/>
      <c r="X40" s="648"/>
      <c r="Y40" s="649"/>
      <c r="Z40" s="650" t="s">
        <v>129</v>
      </c>
      <c r="AA40" s="650"/>
      <c r="AB40" s="650"/>
      <c r="AC40" s="650"/>
      <c r="AD40" s="651" t="s">
        <v>235</v>
      </c>
      <c r="AE40" s="651"/>
      <c r="AF40" s="651"/>
      <c r="AG40" s="651"/>
      <c r="AH40" s="651"/>
      <c r="AI40" s="651"/>
      <c r="AJ40" s="651"/>
      <c r="AK40" s="651"/>
      <c r="AL40" s="652" t="s">
        <v>235</v>
      </c>
      <c r="AM40" s="653"/>
      <c r="AN40" s="653"/>
      <c r="AO40" s="654"/>
      <c r="AQ40" s="725" t="s">
        <v>345</v>
      </c>
      <c r="AR40" s="726"/>
      <c r="AS40" s="726"/>
      <c r="AT40" s="726"/>
      <c r="AU40" s="726"/>
      <c r="AV40" s="726"/>
      <c r="AW40" s="726"/>
      <c r="AX40" s="726"/>
      <c r="AY40" s="727"/>
      <c r="AZ40" s="647" t="s">
        <v>129</v>
      </c>
      <c r="BA40" s="648"/>
      <c r="BB40" s="648"/>
      <c r="BC40" s="648"/>
      <c r="BD40" s="683"/>
      <c r="BE40" s="683"/>
      <c r="BF40" s="714"/>
      <c r="BG40" s="734" t="s">
        <v>346</v>
      </c>
      <c r="BH40" s="735"/>
      <c r="BI40" s="735"/>
      <c r="BJ40" s="735"/>
      <c r="BK40" s="735"/>
      <c r="BL40" s="236"/>
      <c r="BM40" s="663" t="s">
        <v>347</v>
      </c>
      <c r="BN40" s="663"/>
      <c r="BO40" s="663"/>
      <c r="BP40" s="663"/>
      <c r="BQ40" s="663"/>
      <c r="BR40" s="663"/>
      <c r="BS40" s="663"/>
      <c r="BT40" s="663"/>
      <c r="BU40" s="664"/>
      <c r="BV40" s="647">
        <v>79</v>
      </c>
      <c r="BW40" s="648"/>
      <c r="BX40" s="648"/>
      <c r="BY40" s="648"/>
      <c r="BZ40" s="648"/>
      <c r="CA40" s="648"/>
      <c r="CB40" s="657"/>
      <c r="CD40" s="662" t="s">
        <v>348</v>
      </c>
      <c r="CE40" s="663"/>
      <c r="CF40" s="663"/>
      <c r="CG40" s="663"/>
      <c r="CH40" s="663"/>
      <c r="CI40" s="663"/>
      <c r="CJ40" s="663"/>
      <c r="CK40" s="663"/>
      <c r="CL40" s="663"/>
      <c r="CM40" s="663"/>
      <c r="CN40" s="663"/>
      <c r="CO40" s="663"/>
      <c r="CP40" s="663"/>
      <c r="CQ40" s="664"/>
      <c r="CR40" s="647">
        <v>1036480</v>
      </c>
      <c r="CS40" s="648"/>
      <c r="CT40" s="648"/>
      <c r="CU40" s="648"/>
      <c r="CV40" s="648"/>
      <c r="CW40" s="648"/>
      <c r="CX40" s="648"/>
      <c r="CY40" s="649"/>
      <c r="CZ40" s="652">
        <v>1.2</v>
      </c>
      <c r="DA40" s="681"/>
      <c r="DB40" s="681"/>
      <c r="DC40" s="685"/>
      <c r="DD40" s="656">
        <v>320880</v>
      </c>
      <c r="DE40" s="648"/>
      <c r="DF40" s="648"/>
      <c r="DG40" s="648"/>
      <c r="DH40" s="648"/>
      <c r="DI40" s="648"/>
      <c r="DJ40" s="648"/>
      <c r="DK40" s="649"/>
      <c r="DL40" s="656" t="s">
        <v>235</v>
      </c>
      <c r="DM40" s="648"/>
      <c r="DN40" s="648"/>
      <c r="DO40" s="648"/>
      <c r="DP40" s="648"/>
      <c r="DQ40" s="648"/>
      <c r="DR40" s="648"/>
      <c r="DS40" s="648"/>
      <c r="DT40" s="648"/>
      <c r="DU40" s="648"/>
      <c r="DV40" s="649"/>
      <c r="DW40" s="652" t="s">
        <v>129</v>
      </c>
      <c r="DX40" s="681"/>
      <c r="DY40" s="681"/>
      <c r="DZ40" s="681"/>
      <c r="EA40" s="681"/>
      <c r="EB40" s="681"/>
      <c r="EC40" s="682"/>
    </row>
    <row r="41" spans="2:133" ht="11.25" customHeight="1" x14ac:dyDescent="0.15">
      <c r="B41" s="644" t="s">
        <v>349</v>
      </c>
      <c r="C41" s="645"/>
      <c r="D41" s="645"/>
      <c r="E41" s="645"/>
      <c r="F41" s="645"/>
      <c r="G41" s="645"/>
      <c r="H41" s="645"/>
      <c r="I41" s="645"/>
      <c r="J41" s="645"/>
      <c r="K41" s="645"/>
      <c r="L41" s="645"/>
      <c r="M41" s="645"/>
      <c r="N41" s="645"/>
      <c r="O41" s="645"/>
      <c r="P41" s="645"/>
      <c r="Q41" s="646"/>
      <c r="R41" s="647" t="s">
        <v>129</v>
      </c>
      <c r="S41" s="648"/>
      <c r="T41" s="648"/>
      <c r="U41" s="648"/>
      <c r="V41" s="648"/>
      <c r="W41" s="648"/>
      <c r="X41" s="648"/>
      <c r="Y41" s="649"/>
      <c r="Z41" s="650" t="s">
        <v>235</v>
      </c>
      <c r="AA41" s="650"/>
      <c r="AB41" s="650"/>
      <c r="AC41" s="650"/>
      <c r="AD41" s="651" t="s">
        <v>235</v>
      </c>
      <c r="AE41" s="651"/>
      <c r="AF41" s="651"/>
      <c r="AG41" s="651"/>
      <c r="AH41" s="651"/>
      <c r="AI41" s="651"/>
      <c r="AJ41" s="651"/>
      <c r="AK41" s="651"/>
      <c r="AL41" s="652" t="s">
        <v>235</v>
      </c>
      <c r="AM41" s="653"/>
      <c r="AN41" s="653"/>
      <c r="AO41" s="654"/>
      <c r="AQ41" s="725" t="s">
        <v>350</v>
      </c>
      <c r="AR41" s="726"/>
      <c r="AS41" s="726"/>
      <c r="AT41" s="726"/>
      <c r="AU41" s="726"/>
      <c r="AV41" s="726"/>
      <c r="AW41" s="726"/>
      <c r="AX41" s="726"/>
      <c r="AY41" s="727"/>
      <c r="AZ41" s="647">
        <v>928611</v>
      </c>
      <c r="BA41" s="648"/>
      <c r="BB41" s="648"/>
      <c r="BC41" s="648"/>
      <c r="BD41" s="683"/>
      <c r="BE41" s="683"/>
      <c r="BF41" s="714"/>
      <c r="BG41" s="734"/>
      <c r="BH41" s="735"/>
      <c r="BI41" s="735"/>
      <c r="BJ41" s="735"/>
      <c r="BK41" s="735"/>
      <c r="BL41" s="236"/>
      <c r="BM41" s="663" t="s">
        <v>351</v>
      </c>
      <c r="BN41" s="663"/>
      <c r="BO41" s="663"/>
      <c r="BP41" s="663"/>
      <c r="BQ41" s="663"/>
      <c r="BR41" s="663"/>
      <c r="BS41" s="663"/>
      <c r="BT41" s="663"/>
      <c r="BU41" s="664"/>
      <c r="BV41" s="647">
        <v>6</v>
      </c>
      <c r="BW41" s="648"/>
      <c r="BX41" s="648"/>
      <c r="BY41" s="648"/>
      <c r="BZ41" s="648"/>
      <c r="CA41" s="648"/>
      <c r="CB41" s="657"/>
      <c r="CD41" s="662" t="s">
        <v>352</v>
      </c>
      <c r="CE41" s="663"/>
      <c r="CF41" s="663"/>
      <c r="CG41" s="663"/>
      <c r="CH41" s="663"/>
      <c r="CI41" s="663"/>
      <c r="CJ41" s="663"/>
      <c r="CK41" s="663"/>
      <c r="CL41" s="663"/>
      <c r="CM41" s="663"/>
      <c r="CN41" s="663"/>
      <c r="CO41" s="663"/>
      <c r="CP41" s="663"/>
      <c r="CQ41" s="664"/>
      <c r="CR41" s="647" t="s">
        <v>129</v>
      </c>
      <c r="CS41" s="683"/>
      <c r="CT41" s="683"/>
      <c r="CU41" s="683"/>
      <c r="CV41" s="683"/>
      <c r="CW41" s="683"/>
      <c r="CX41" s="683"/>
      <c r="CY41" s="684"/>
      <c r="CZ41" s="652" t="s">
        <v>253</v>
      </c>
      <c r="DA41" s="681"/>
      <c r="DB41" s="681"/>
      <c r="DC41" s="685"/>
      <c r="DD41" s="656" t="s">
        <v>129</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353</v>
      </c>
      <c r="C42" s="645"/>
      <c r="D42" s="645"/>
      <c r="E42" s="645"/>
      <c r="F42" s="645"/>
      <c r="G42" s="645"/>
      <c r="H42" s="645"/>
      <c r="I42" s="645"/>
      <c r="J42" s="645"/>
      <c r="K42" s="645"/>
      <c r="L42" s="645"/>
      <c r="M42" s="645"/>
      <c r="N42" s="645"/>
      <c r="O42" s="645"/>
      <c r="P42" s="645"/>
      <c r="Q42" s="646"/>
      <c r="R42" s="647">
        <v>1496300</v>
      </c>
      <c r="S42" s="648"/>
      <c r="T42" s="648"/>
      <c r="U42" s="648"/>
      <c r="V42" s="648"/>
      <c r="W42" s="648"/>
      <c r="X42" s="648"/>
      <c r="Y42" s="649"/>
      <c r="Z42" s="650">
        <v>1.7</v>
      </c>
      <c r="AA42" s="650"/>
      <c r="AB42" s="650"/>
      <c r="AC42" s="650"/>
      <c r="AD42" s="651" t="s">
        <v>235</v>
      </c>
      <c r="AE42" s="651"/>
      <c r="AF42" s="651"/>
      <c r="AG42" s="651"/>
      <c r="AH42" s="651"/>
      <c r="AI42" s="651"/>
      <c r="AJ42" s="651"/>
      <c r="AK42" s="651"/>
      <c r="AL42" s="652" t="s">
        <v>129</v>
      </c>
      <c r="AM42" s="653"/>
      <c r="AN42" s="653"/>
      <c r="AO42" s="654"/>
      <c r="AQ42" s="746" t="s">
        <v>354</v>
      </c>
      <c r="AR42" s="747"/>
      <c r="AS42" s="747"/>
      <c r="AT42" s="747"/>
      <c r="AU42" s="747"/>
      <c r="AV42" s="747"/>
      <c r="AW42" s="747"/>
      <c r="AX42" s="747"/>
      <c r="AY42" s="748"/>
      <c r="AZ42" s="738">
        <v>3488570</v>
      </c>
      <c r="BA42" s="739"/>
      <c r="BB42" s="739"/>
      <c r="BC42" s="739"/>
      <c r="BD42" s="718"/>
      <c r="BE42" s="718"/>
      <c r="BF42" s="720"/>
      <c r="BG42" s="736"/>
      <c r="BH42" s="737"/>
      <c r="BI42" s="737"/>
      <c r="BJ42" s="737"/>
      <c r="BK42" s="737"/>
      <c r="BL42" s="237"/>
      <c r="BM42" s="673" t="s">
        <v>355</v>
      </c>
      <c r="BN42" s="673"/>
      <c r="BO42" s="673"/>
      <c r="BP42" s="673"/>
      <c r="BQ42" s="673"/>
      <c r="BR42" s="673"/>
      <c r="BS42" s="673"/>
      <c r="BT42" s="673"/>
      <c r="BU42" s="674"/>
      <c r="BV42" s="738">
        <v>338</v>
      </c>
      <c r="BW42" s="739"/>
      <c r="BX42" s="739"/>
      <c r="BY42" s="739"/>
      <c r="BZ42" s="739"/>
      <c r="CA42" s="739"/>
      <c r="CB42" s="745"/>
      <c r="CD42" s="644" t="s">
        <v>356</v>
      </c>
      <c r="CE42" s="645"/>
      <c r="CF42" s="645"/>
      <c r="CG42" s="645"/>
      <c r="CH42" s="645"/>
      <c r="CI42" s="645"/>
      <c r="CJ42" s="645"/>
      <c r="CK42" s="645"/>
      <c r="CL42" s="645"/>
      <c r="CM42" s="645"/>
      <c r="CN42" s="645"/>
      <c r="CO42" s="645"/>
      <c r="CP42" s="645"/>
      <c r="CQ42" s="646"/>
      <c r="CR42" s="647">
        <v>9698605</v>
      </c>
      <c r="CS42" s="648"/>
      <c r="CT42" s="648"/>
      <c r="CU42" s="648"/>
      <c r="CV42" s="648"/>
      <c r="CW42" s="648"/>
      <c r="CX42" s="648"/>
      <c r="CY42" s="649"/>
      <c r="CZ42" s="652">
        <v>11.6</v>
      </c>
      <c r="DA42" s="653"/>
      <c r="DB42" s="653"/>
      <c r="DC42" s="665"/>
      <c r="DD42" s="656">
        <v>1265941</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88" t="s">
        <v>357</v>
      </c>
      <c r="C43" s="689"/>
      <c r="D43" s="689"/>
      <c r="E43" s="689"/>
      <c r="F43" s="689"/>
      <c r="G43" s="689"/>
      <c r="H43" s="689"/>
      <c r="I43" s="689"/>
      <c r="J43" s="689"/>
      <c r="K43" s="689"/>
      <c r="L43" s="689"/>
      <c r="M43" s="689"/>
      <c r="N43" s="689"/>
      <c r="O43" s="689"/>
      <c r="P43" s="689"/>
      <c r="Q43" s="690"/>
      <c r="R43" s="738">
        <v>86467969</v>
      </c>
      <c r="S43" s="739"/>
      <c r="T43" s="739"/>
      <c r="U43" s="739"/>
      <c r="V43" s="739"/>
      <c r="W43" s="739"/>
      <c r="X43" s="739"/>
      <c r="Y43" s="740"/>
      <c r="Z43" s="741">
        <v>100</v>
      </c>
      <c r="AA43" s="741"/>
      <c r="AB43" s="741"/>
      <c r="AC43" s="741"/>
      <c r="AD43" s="742">
        <v>34801030</v>
      </c>
      <c r="AE43" s="742"/>
      <c r="AF43" s="742"/>
      <c r="AG43" s="742"/>
      <c r="AH43" s="742"/>
      <c r="AI43" s="742"/>
      <c r="AJ43" s="742"/>
      <c r="AK43" s="742"/>
      <c r="AL43" s="743">
        <v>100</v>
      </c>
      <c r="AM43" s="719"/>
      <c r="AN43" s="719"/>
      <c r="AO43" s="744"/>
      <c r="BV43" s="238"/>
      <c r="BW43" s="238"/>
      <c r="BX43" s="238"/>
      <c r="BY43" s="238"/>
      <c r="BZ43" s="238"/>
      <c r="CA43" s="238"/>
      <c r="CB43" s="238"/>
      <c r="CD43" s="644" t="s">
        <v>358</v>
      </c>
      <c r="CE43" s="645"/>
      <c r="CF43" s="645"/>
      <c r="CG43" s="645"/>
      <c r="CH43" s="645"/>
      <c r="CI43" s="645"/>
      <c r="CJ43" s="645"/>
      <c r="CK43" s="645"/>
      <c r="CL43" s="645"/>
      <c r="CM43" s="645"/>
      <c r="CN43" s="645"/>
      <c r="CO43" s="645"/>
      <c r="CP43" s="645"/>
      <c r="CQ43" s="646"/>
      <c r="CR43" s="647">
        <v>266536</v>
      </c>
      <c r="CS43" s="683"/>
      <c r="CT43" s="683"/>
      <c r="CU43" s="683"/>
      <c r="CV43" s="683"/>
      <c r="CW43" s="683"/>
      <c r="CX43" s="683"/>
      <c r="CY43" s="684"/>
      <c r="CZ43" s="652">
        <v>0.3</v>
      </c>
      <c r="DA43" s="681"/>
      <c r="DB43" s="681"/>
      <c r="DC43" s="685"/>
      <c r="DD43" s="656" t="s">
        <v>235</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306</v>
      </c>
      <c r="CE44" s="760"/>
      <c r="CF44" s="644" t="s">
        <v>359</v>
      </c>
      <c r="CG44" s="645"/>
      <c r="CH44" s="645"/>
      <c r="CI44" s="645"/>
      <c r="CJ44" s="645"/>
      <c r="CK44" s="645"/>
      <c r="CL44" s="645"/>
      <c r="CM44" s="645"/>
      <c r="CN44" s="645"/>
      <c r="CO44" s="645"/>
      <c r="CP44" s="645"/>
      <c r="CQ44" s="646"/>
      <c r="CR44" s="647">
        <v>8996599</v>
      </c>
      <c r="CS44" s="648"/>
      <c r="CT44" s="648"/>
      <c r="CU44" s="648"/>
      <c r="CV44" s="648"/>
      <c r="CW44" s="648"/>
      <c r="CX44" s="648"/>
      <c r="CY44" s="649"/>
      <c r="CZ44" s="652">
        <v>10.7</v>
      </c>
      <c r="DA44" s="653"/>
      <c r="DB44" s="653"/>
      <c r="DC44" s="665"/>
      <c r="DD44" s="656">
        <v>1265427</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361</v>
      </c>
      <c r="CG45" s="645"/>
      <c r="CH45" s="645"/>
      <c r="CI45" s="645"/>
      <c r="CJ45" s="645"/>
      <c r="CK45" s="645"/>
      <c r="CL45" s="645"/>
      <c r="CM45" s="645"/>
      <c r="CN45" s="645"/>
      <c r="CO45" s="645"/>
      <c r="CP45" s="645"/>
      <c r="CQ45" s="646"/>
      <c r="CR45" s="647">
        <v>4037370</v>
      </c>
      <c r="CS45" s="683"/>
      <c r="CT45" s="683"/>
      <c r="CU45" s="683"/>
      <c r="CV45" s="683"/>
      <c r="CW45" s="683"/>
      <c r="CX45" s="683"/>
      <c r="CY45" s="684"/>
      <c r="CZ45" s="652">
        <v>4.8</v>
      </c>
      <c r="DA45" s="681"/>
      <c r="DB45" s="681"/>
      <c r="DC45" s="685"/>
      <c r="DD45" s="656">
        <v>123395</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363</v>
      </c>
      <c r="CG46" s="645"/>
      <c r="CH46" s="645"/>
      <c r="CI46" s="645"/>
      <c r="CJ46" s="645"/>
      <c r="CK46" s="645"/>
      <c r="CL46" s="645"/>
      <c r="CM46" s="645"/>
      <c r="CN46" s="645"/>
      <c r="CO46" s="645"/>
      <c r="CP46" s="645"/>
      <c r="CQ46" s="646"/>
      <c r="CR46" s="647">
        <v>4685244</v>
      </c>
      <c r="CS46" s="648"/>
      <c r="CT46" s="648"/>
      <c r="CU46" s="648"/>
      <c r="CV46" s="648"/>
      <c r="CW46" s="648"/>
      <c r="CX46" s="648"/>
      <c r="CY46" s="649"/>
      <c r="CZ46" s="652">
        <v>5.6</v>
      </c>
      <c r="DA46" s="653"/>
      <c r="DB46" s="653"/>
      <c r="DC46" s="665"/>
      <c r="DD46" s="656">
        <v>1129747</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365</v>
      </c>
      <c r="CG47" s="645"/>
      <c r="CH47" s="645"/>
      <c r="CI47" s="645"/>
      <c r="CJ47" s="645"/>
      <c r="CK47" s="645"/>
      <c r="CL47" s="645"/>
      <c r="CM47" s="645"/>
      <c r="CN47" s="645"/>
      <c r="CO47" s="645"/>
      <c r="CP47" s="645"/>
      <c r="CQ47" s="646"/>
      <c r="CR47" s="647">
        <v>702006</v>
      </c>
      <c r="CS47" s="683"/>
      <c r="CT47" s="683"/>
      <c r="CU47" s="683"/>
      <c r="CV47" s="683"/>
      <c r="CW47" s="683"/>
      <c r="CX47" s="683"/>
      <c r="CY47" s="684"/>
      <c r="CZ47" s="652">
        <v>0.8</v>
      </c>
      <c r="DA47" s="681"/>
      <c r="DB47" s="681"/>
      <c r="DC47" s="685"/>
      <c r="DD47" s="656">
        <v>514</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366</v>
      </c>
      <c r="CG48" s="645"/>
      <c r="CH48" s="645"/>
      <c r="CI48" s="645"/>
      <c r="CJ48" s="645"/>
      <c r="CK48" s="645"/>
      <c r="CL48" s="645"/>
      <c r="CM48" s="645"/>
      <c r="CN48" s="645"/>
      <c r="CO48" s="645"/>
      <c r="CP48" s="645"/>
      <c r="CQ48" s="646"/>
      <c r="CR48" s="647" t="s">
        <v>129</v>
      </c>
      <c r="CS48" s="648"/>
      <c r="CT48" s="648"/>
      <c r="CU48" s="648"/>
      <c r="CV48" s="648"/>
      <c r="CW48" s="648"/>
      <c r="CX48" s="648"/>
      <c r="CY48" s="649"/>
      <c r="CZ48" s="652" t="s">
        <v>129</v>
      </c>
      <c r="DA48" s="653"/>
      <c r="DB48" s="653"/>
      <c r="DC48" s="665"/>
      <c r="DD48" s="656" t="s">
        <v>235</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367</v>
      </c>
      <c r="CE49" s="689"/>
      <c r="CF49" s="689"/>
      <c r="CG49" s="689"/>
      <c r="CH49" s="689"/>
      <c r="CI49" s="689"/>
      <c r="CJ49" s="689"/>
      <c r="CK49" s="689"/>
      <c r="CL49" s="689"/>
      <c r="CM49" s="689"/>
      <c r="CN49" s="689"/>
      <c r="CO49" s="689"/>
      <c r="CP49" s="689"/>
      <c r="CQ49" s="690"/>
      <c r="CR49" s="738">
        <v>83709012</v>
      </c>
      <c r="CS49" s="718"/>
      <c r="CT49" s="718"/>
      <c r="CU49" s="718"/>
      <c r="CV49" s="718"/>
      <c r="CW49" s="718"/>
      <c r="CX49" s="718"/>
      <c r="CY49" s="749"/>
      <c r="CZ49" s="743">
        <v>100</v>
      </c>
      <c r="DA49" s="750"/>
      <c r="DB49" s="750"/>
      <c r="DC49" s="751"/>
      <c r="DD49" s="752">
        <v>44762434</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t/MLcbpJ8g0JGa6SJKJikelb9/Ebk+yrXI0Kz+G99SxGpDZm5tLVWnlkIW7ISfj1fhVTMRSbgEE6XZWxEH4LBw==" saltValue="tWV+gaaC0XtCPitLwqF1i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369</v>
      </c>
      <c r="DK2" s="795"/>
      <c r="DL2" s="795"/>
      <c r="DM2" s="795"/>
      <c r="DN2" s="795"/>
      <c r="DO2" s="796"/>
      <c r="DP2" s="251"/>
      <c r="DQ2" s="794" t="s">
        <v>370</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371</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373</v>
      </c>
      <c r="B5" s="789"/>
      <c r="C5" s="789"/>
      <c r="D5" s="789"/>
      <c r="E5" s="789"/>
      <c r="F5" s="789"/>
      <c r="G5" s="789"/>
      <c r="H5" s="789"/>
      <c r="I5" s="789"/>
      <c r="J5" s="789"/>
      <c r="K5" s="789"/>
      <c r="L5" s="789"/>
      <c r="M5" s="789"/>
      <c r="N5" s="789"/>
      <c r="O5" s="789"/>
      <c r="P5" s="790"/>
      <c r="Q5" s="765" t="s">
        <v>374</v>
      </c>
      <c r="R5" s="766"/>
      <c r="S5" s="766"/>
      <c r="T5" s="766"/>
      <c r="U5" s="767"/>
      <c r="V5" s="765" t="s">
        <v>375</v>
      </c>
      <c r="W5" s="766"/>
      <c r="X5" s="766"/>
      <c r="Y5" s="766"/>
      <c r="Z5" s="767"/>
      <c r="AA5" s="765" t="s">
        <v>376</v>
      </c>
      <c r="AB5" s="766"/>
      <c r="AC5" s="766"/>
      <c r="AD5" s="766"/>
      <c r="AE5" s="766"/>
      <c r="AF5" s="798" t="s">
        <v>377</v>
      </c>
      <c r="AG5" s="766"/>
      <c r="AH5" s="766"/>
      <c r="AI5" s="766"/>
      <c r="AJ5" s="777"/>
      <c r="AK5" s="766" t="s">
        <v>378</v>
      </c>
      <c r="AL5" s="766"/>
      <c r="AM5" s="766"/>
      <c r="AN5" s="766"/>
      <c r="AO5" s="767"/>
      <c r="AP5" s="765" t="s">
        <v>379</v>
      </c>
      <c r="AQ5" s="766"/>
      <c r="AR5" s="766"/>
      <c r="AS5" s="766"/>
      <c r="AT5" s="767"/>
      <c r="AU5" s="765" t="s">
        <v>380</v>
      </c>
      <c r="AV5" s="766"/>
      <c r="AW5" s="766"/>
      <c r="AX5" s="766"/>
      <c r="AY5" s="777"/>
      <c r="AZ5" s="258"/>
      <c r="BA5" s="258"/>
      <c r="BB5" s="258"/>
      <c r="BC5" s="258"/>
      <c r="BD5" s="258"/>
      <c r="BE5" s="259"/>
      <c r="BF5" s="259"/>
      <c r="BG5" s="259"/>
      <c r="BH5" s="259"/>
      <c r="BI5" s="259"/>
      <c r="BJ5" s="259"/>
      <c r="BK5" s="259"/>
      <c r="BL5" s="259"/>
      <c r="BM5" s="259"/>
      <c r="BN5" s="259"/>
      <c r="BO5" s="259"/>
      <c r="BP5" s="259"/>
      <c r="BQ5" s="788" t="s">
        <v>381</v>
      </c>
      <c r="BR5" s="789"/>
      <c r="BS5" s="789"/>
      <c r="BT5" s="789"/>
      <c r="BU5" s="789"/>
      <c r="BV5" s="789"/>
      <c r="BW5" s="789"/>
      <c r="BX5" s="789"/>
      <c r="BY5" s="789"/>
      <c r="BZ5" s="789"/>
      <c r="CA5" s="789"/>
      <c r="CB5" s="789"/>
      <c r="CC5" s="789"/>
      <c r="CD5" s="789"/>
      <c r="CE5" s="789"/>
      <c r="CF5" s="789"/>
      <c r="CG5" s="790"/>
      <c r="CH5" s="765" t="s">
        <v>382</v>
      </c>
      <c r="CI5" s="766"/>
      <c r="CJ5" s="766"/>
      <c r="CK5" s="766"/>
      <c r="CL5" s="767"/>
      <c r="CM5" s="765" t="s">
        <v>383</v>
      </c>
      <c r="CN5" s="766"/>
      <c r="CO5" s="766"/>
      <c r="CP5" s="766"/>
      <c r="CQ5" s="767"/>
      <c r="CR5" s="765" t="s">
        <v>384</v>
      </c>
      <c r="CS5" s="766"/>
      <c r="CT5" s="766"/>
      <c r="CU5" s="766"/>
      <c r="CV5" s="767"/>
      <c r="CW5" s="765" t="s">
        <v>385</v>
      </c>
      <c r="CX5" s="766"/>
      <c r="CY5" s="766"/>
      <c r="CZ5" s="766"/>
      <c r="DA5" s="767"/>
      <c r="DB5" s="765" t="s">
        <v>386</v>
      </c>
      <c r="DC5" s="766"/>
      <c r="DD5" s="766"/>
      <c r="DE5" s="766"/>
      <c r="DF5" s="767"/>
      <c r="DG5" s="771" t="s">
        <v>387</v>
      </c>
      <c r="DH5" s="772"/>
      <c r="DI5" s="772"/>
      <c r="DJ5" s="772"/>
      <c r="DK5" s="773"/>
      <c r="DL5" s="771" t="s">
        <v>388</v>
      </c>
      <c r="DM5" s="772"/>
      <c r="DN5" s="772"/>
      <c r="DO5" s="772"/>
      <c r="DP5" s="773"/>
      <c r="DQ5" s="765" t="s">
        <v>389</v>
      </c>
      <c r="DR5" s="766"/>
      <c r="DS5" s="766"/>
      <c r="DT5" s="766"/>
      <c r="DU5" s="767"/>
      <c r="DV5" s="765" t="s">
        <v>380</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390</v>
      </c>
      <c r="C7" s="780"/>
      <c r="D7" s="780"/>
      <c r="E7" s="780"/>
      <c r="F7" s="780"/>
      <c r="G7" s="780"/>
      <c r="H7" s="780"/>
      <c r="I7" s="780"/>
      <c r="J7" s="780"/>
      <c r="K7" s="780"/>
      <c r="L7" s="780"/>
      <c r="M7" s="780"/>
      <c r="N7" s="780"/>
      <c r="O7" s="780"/>
      <c r="P7" s="781"/>
      <c r="Q7" s="782">
        <v>88080</v>
      </c>
      <c r="R7" s="783"/>
      <c r="S7" s="783"/>
      <c r="T7" s="783"/>
      <c r="U7" s="783"/>
      <c r="V7" s="783">
        <v>85334</v>
      </c>
      <c r="W7" s="783"/>
      <c r="X7" s="783"/>
      <c r="Y7" s="783"/>
      <c r="Z7" s="783"/>
      <c r="AA7" s="783">
        <v>2746</v>
      </c>
      <c r="AB7" s="783"/>
      <c r="AC7" s="783"/>
      <c r="AD7" s="783"/>
      <c r="AE7" s="784"/>
      <c r="AF7" s="785">
        <v>2281</v>
      </c>
      <c r="AG7" s="786"/>
      <c r="AH7" s="786"/>
      <c r="AI7" s="786"/>
      <c r="AJ7" s="787"/>
      <c r="AK7" s="822">
        <v>3683</v>
      </c>
      <c r="AL7" s="823"/>
      <c r="AM7" s="823"/>
      <c r="AN7" s="823"/>
      <c r="AO7" s="823"/>
      <c r="AP7" s="823">
        <v>73970</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596</v>
      </c>
      <c r="BT7" s="827"/>
      <c r="BU7" s="827"/>
      <c r="BV7" s="827"/>
      <c r="BW7" s="827"/>
      <c r="BX7" s="827"/>
      <c r="BY7" s="827"/>
      <c r="BZ7" s="827"/>
      <c r="CA7" s="827"/>
      <c r="CB7" s="827"/>
      <c r="CC7" s="827"/>
      <c r="CD7" s="827"/>
      <c r="CE7" s="827"/>
      <c r="CF7" s="827"/>
      <c r="CG7" s="828"/>
      <c r="CH7" s="819">
        <v>0</v>
      </c>
      <c r="CI7" s="820"/>
      <c r="CJ7" s="820"/>
      <c r="CK7" s="820"/>
      <c r="CL7" s="821"/>
      <c r="CM7" s="819">
        <v>87</v>
      </c>
      <c r="CN7" s="820"/>
      <c r="CO7" s="820"/>
      <c r="CP7" s="820"/>
      <c r="CQ7" s="821"/>
      <c r="CR7" s="819">
        <v>35</v>
      </c>
      <c r="CS7" s="820"/>
      <c r="CT7" s="820"/>
      <c r="CU7" s="820"/>
      <c r="CV7" s="821"/>
      <c r="CW7" s="819">
        <v>1</v>
      </c>
      <c r="CX7" s="820"/>
      <c r="CY7" s="820"/>
      <c r="CZ7" s="820"/>
      <c r="DA7" s="821"/>
      <c r="DB7" s="819" t="s">
        <v>529</v>
      </c>
      <c r="DC7" s="820"/>
      <c r="DD7" s="820"/>
      <c r="DE7" s="820"/>
      <c r="DF7" s="821"/>
      <c r="DG7" s="819" t="s">
        <v>529</v>
      </c>
      <c r="DH7" s="820"/>
      <c r="DI7" s="820"/>
      <c r="DJ7" s="820"/>
      <c r="DK7" s="821"/>
      <c r="DL7" s="819" t="s">
        <v>529</v>
      </c>
      <c r="DM7" s="820"/>
      <c r="DN7" s="820"/>
      <c r="DO7" s="820"/>
      <c r="DP7" s="821"/>
      <c r="DQ7" s="819" t="s">
        <v>529</v>
      </c>
      <c r="DR7" s="820"/>
      <c r="DS7" s="820"/>
      <c r="DT7" s="820"/>
      <c r="DU7" s="821"/>
      <c r="DV7" s="800"/>
      <c r="DW7" s="801"/>
      <c r="DX7" s="801"/>
      <c r="DY7" s="801"/>
      <c r="DZ7" s="802"/>
      <c r="EA7" s="256"/>
    </row>
    <row r="8" spans="1:131" s="257" customFormat="1" ht="26.25" customHeight="1" x14ac:dyDescent="0.15">
      <c r="A8" s="263">
        <v>2</v>
      </c>
      <c r="B8" s="803" t="s">
        <v>391</v>
      </c>
      <c r="C8" s="804"/>
      <c r="D8" s="804"/>
      <c r="E8" s="804"/>
      <c r="F8" s="804"/>
      <c r="G8" s="804"/>
      <c r="H8" s="804"/>
      <c r="I8" s="804"/>
      <c r="J8" s="804"/>
      <c r="K8" s="804"/>
      <c r="L8" s="804"/>
      <c r="M8" s="804"/>
      <c r="N8" s="804"/>
      <c r="O8" s="804"/>
      <c r="P8" s="805"/>
      <c r="Q8" s="806">
        <v>55</v>
      </c>
      <c r="R8" s="807"/>
      <c r="S8" s="807"/>
      <c r="T8" s="807"/>
      <c r="U8" s="807"/>
      <c r="V8" s="807">
        <v>52</v>
      </c>
      <c r="W8" s="807"/>
      <c r="X8" s="807"/>
      <c r="Y8" s="807"/>
      <c r="Z8" s="807"/>
      <c r="AA8" s="807">
        <v>3</v>
      </c>
      <c r="AB8" s="807"/>
      <c r="AC8" s="807"/>
      <c r="AD8" s="807"/>
      <c r="AE8" s="808"/>
      <c r="AF8" s="809">
        <v>3</v>
      </c>
      <c r="AG8" s="810"/>
      <c r="AH8" s="810"/>
      <c r="AI8" s="810"/>
      <c r="AJ8" s="811"/>
      <c r="AK8" s="812">
        <v>22</v>
      </c>
      <c r="AL8" s="813"/>
      <c r="AM8" s="813"/>
      <c r="AN8" s="813"/>
      <c r="AO8" s="813"/>
      <c r="AP8" s="813">
        <v>21</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597</v>
      </c>
      <c r="BT8" s="817"/>
      <c r="BU8" s="817"/>
      <c r="BV8" s="817"/>
      <c r="BW8" s="817"/>
      <c r="BX8" s="817"/>
      <c r="BY8" s="817"/>
      <c r="BZ8" s="817"/>
      <c r="CA8" s="817"/>
      <c r="CB8" s="817"/>
      <c r="CC8" s="817"/>
      <c r="CD8" s="817"/>
      <c r="CE8" s="817"/>
      <c r="CF8" s="817"/>
      <c r="CG8" s="818"/>
      <c r="CH8" s="829">
        <v>0</v>
      </c>
      <c r="CI8" s="830"/>
      <c r="CJ8" s="830"/>
      <c r="CK8" s="830"/>
      <c r="CL8" s="831"/>
      <c r="CM8" s="829">
        <v>11</v>
      </c>
      <c r="CN8" s="830"/>
      <c r="CO8" s="830"/>
      <c r="CP8" s="830"/>
      <c r="CQ8" s="831"/>
      <c r="CR8" s="829">
        <v>5</v>
      </c>
      <c r="CS8" s="830"/>
      <c r="CT8" s="830"/>
      <c r="CU8" s="830"/>
      <c r="CV8" s="831"/>
      <c r="CW8" s="829" t="s">
        <v>529</v>
      </c>
      <c r="CX8" s="830"/>
      <c r="CY8" s="830"/>
      <c r="CZ8" s="830"/>
      <c r="DA8" s="831"/>
      <c r="DB8" s="829" t="s">
        <v>529</v>
      </c>
      <c r="DC8" s="830"/>
      <c r="DD8" s="830"/>
      <c r="DE8" s="830"/>
      <c r="DF8" s="831"/>
      <c r="DG8" s="829" t="s">
        <v>529</v>
      </c>
      <c r="DH8" s="830"/>
      <c r="DI8" s="830"/>
      <c r="DJ8" s="830"/>
      <c r="DK8" s="831"/>
      <c r="DL8" s="829" t="s">
        <v>529</v>
      </c>
      <c r="DM8" s="830"/>
      <c r="DN8" s="830"/>
      <c r="DO8" s="830"/>
      <c r="DP8" s="831"/>
      <c r="DQ8" s="829" t="s">
        <v>529</v>
      </c>
      <c r="DR8" s="830"/>
      <c r="DS8" s="830"/>
      <c r="DT8" s="830"/>
      <c r="DU8" s="831"/>
      <c r="DV8" s="832"/>
      <c r="DW8" s="833"/>
      <c r="DX8" s="833"/>
      <c r="DY8" s="833"/>
      <c r="DZ8" s="834"/>
      <c r="EA8" s="256"/>
    </row>
    <row r="9" spans="1:131" s="257" customFormat="1" ht="26.25" customHeight="1" x14ac:dyDescent="0.15">
      <c r="A9" s="263">
        <v>3</v>
      </c>
      <c r="B9" s="803" t="s">
        <v>392</v>
      </c>
      <c r="C9" s="804"/>
      <c r="D9" s="804"/>
      <c r="E9" s="804"/>
      <c r="F9" s="804"/>
      <c r="G9" s="804"/>
      <c r="H9" s="804"/>
      <c r="I9" s="804"/>
      <c r="J9" s="804"/>
      <c r="K9" s="804"/>
      <c r="L9" s="804"/>
      <c r="M9" s="804"/>
      <c r="N9" s="804"/>
      <c r="O9" s="804"/>
      <c r="P9" s="805"/>
      <c r="Q9" s="806">
        <v>29</v>
      </c>
      <c r="R9" s="807"/>
      <c r="S9" s="807"/>
      <c r="T9" s="807"/>
      <c r="U9" s="807"/>
      <c r="V9" s="807">
        <v>25</v>
      </c>
      <c r="W9" s="807"/>
      <c r="X9" s="807"/>
      <c r="Y9" s="807"/>
      <c r="Z9" s="807"/>
      <c r="AA9" s="807">
        <v>4</v>
      </c>
      <c r="AB9" s="807"/>
      <c r="AC9" s="807"/>
      <c r="AD9" s="807"/>
      <c r="AE9" s="808"/>
      <c r="AF9" s="809">
        <v>4</v>
      </c>
      <c r="AG9" s="810"/>
      <c r="AH9" s="810"/>
      <c r="AI9" s="810"/>
      <c r="AJ9" s="811"/>
      <c r="AK9" s="812" t="s">
        <v>529</v>
      </c>
      <c r="AL9" s="813"/>
      <c r="AM9" s="813"/>
      <c r="AN9" s="813"/>
      <c r="AO9" s="813"/>
      <c r="AP9" s="813" t="s">
        <v>529</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598</v>
      </c>
      <c r="BT9" s="817"/>
      <c r="BU9" s="817"/>
      <c r="BV9" s="817"/>
      <c r="BW9" s="817"/>
      <c r="BX9" s="817"/>
      <c r="BY9" s="817"/>
      <c r="BZ9" s="817"/>
      <c r="CA9" s="817"/>
      <c r="CB9" s="817"/>
      <c r="CC9" s="817"/>
      <c r="CD9" s="817"/>
      <c r="CE9" s="817"/>
      <c r="CF9" s="817"/>
      <c r="CG9" s="818"/>
      <c r="CH9" s="829">
        <v>26</v>
      </c>
      <c r="CI9" s="830"/>
      <c r="CJ9" s="830"/>
      <c r="CK9" s="830"/>
      <c r="CL9" s="831"/>
      <c r="CM9" s="829">
        <v>156</v>
      </c>
      <c r="CN9" s="830"/>
      <c r="CO9" s="830"/>
      <c r="CP9" s="830"/>
      <c r="CQ9" s="831"/>
      <c r="CR9" s="829">
        <v>45</v>
      </c>
      <c r="CS9" s="830"/>
      <c r="CT9" s="830"/>
      <c r="CU9" s="830"/>
      <c r="CV9" s="831"/>
      <c r="CW9" s="829" t="s">
        <v>529</v>
      </c>
      <c r="CX9" s="830"/>
      <c r="CY9" s="830"/>
      <c r="CZ9" s="830"/>
      <c r="DA9" s="831"/>
      <c r="DB9" s="829" t="s">
        <v>529</v>
      </c>
      <c r="DC9" s="830"/>
      <c r="DD9" s="830"/>
      <c r="DE9" s="830"/>
      <c r="DF9" s="831"/>
      <c r="DG9" s="829" t="s">
        <v>529</v>
      </c>
      <c r="DH9" s="830"/>
      <c r="DI9" s="830"/>
      <c r="DJ9" s="830"/>
      <c r="DK9" s="831"/>
      <c r="DL9" s="829" t="s">
        <v>529</v>
      </c>
      <c r="DM9" s="830"/>
      <c r="DN9" s="830"/>
      <c r="DO9" s="830"/>
      <c r="DP9" s="831"/>
      <c r="DQ9" s="829" t="s">
        <v>529</v>
      </c>
      <c r="DR9" s="830"/>
      <c r="DS9" s="830"/>
      <c r="DT9" s="830"/>
      <c r="DU9" s="831"/>
      <c r="DV9" s="832"/>
      <c r="DW9" s="833"/>
      <c r="DX9" s="833"/>
      <c r="DY9" s="833"/>
      <c r="DZ9" s="834"/>
      <c r="EA9" s="256"/>
    </row>
    <row r="10" spans="1:131" s="257" customFormat="1" ht="26.25" customHeight="1" x14ac:dyDescent="0.15">
      <c r="A10" s="263">
        <v>4</v>
      </c>
      <c r="B10" s="803" t="s">
        <v>393</v>
      </c>
      <c r="C10" s="804"/>
      <c r="D10" s="804"/>
      <c r="E10" s="804"/>
      <c r="F10" s="804"/>
      <c r="G10" s="804"/>
      <c r="H10" s="804"/>
      <c r="I10" s="804"/>
      <c r="J10" s="804"/>
      <c r="K10" s="804"/>
      <c r="L10" s="804"/>
      <c r="M10" s="804"/>
      <c r="N10" s="804"/>
      <c r="O10" s="804"/>
      <c r="P10" s="805"/>
      <c r="Q10" s="806">
        <v>131</v>
      </c>
      <c r="R10" s="807"/>
      <c r="S10" s="807"/>
      <c r="T10" s="807"/>
      <c r="U10" s="807"/>
      <c r="V10" s="807">
        <v>125</v>
      </c>
      <c r="W10" s="807"/>
      <c r="X10" s="807"/>
      <c r="Y10" s="807"/>
      <c r="Z10" s="807"/>
      <c r="AA10" s="807">
        <v>6</v>
      </c>
      <c r="AB10" s="807"/>
      <c r="AC10" s="807"/>
      <c r="AD10" s="807"/>
      <c r="AE10" s="808"/>
      <c r="AF10" s="809">
        <v>6</v>
      </c>
      <c r="AG10" s="810"/>
      <c r="AH10" s="810"/>
      <c r="AI10" s="810"/>
      <c r="AJ10" s="811"/>
      <c r="AK10" s="812">
        <v>74</v>
      </c>
      <c r="AL10" s="813"/>
      <c r="AM10" s="813"/>
      <c r="AN10" s="813"/>
      <c r="AO10" s="813"/>
      <c r="AP10" s="813" t="s">
        <v>529</v>
      </c>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599</v>
      </c>
      <c r="BT10" s="817"/>
      <c r="BU10" s="817"/>
      <c r="BV10" s="817"/>
      <c r="BW10" s="817"/>
      <c r="BX10" s="817"/>
      <c r="BY10" s="817"/>
      <c r="BZ10" s="817"/>
      <c r="CA10" s="817"/>
      <c r="CB10" s="817"/>
      <c r="CC10" s="817"/>
      <c r="CD10" s="817"/>
      <c r="CE10" s="817"/>
      <c r="CF10" s="817"/>
      <c r="CG10" s="818"/>
      <c r="CH10" s="829">
        <v>33</v>
      </c>
      <c r="CI10" s="830"/>
      <c r="CJ10" s="830"/>
      <c r="CK10" s="830"/>
      <c r="CL10" s="831"/>
      <c r="CM10" s="829">
        <v>70</v>
      </c>
      <c r="CN10" s="830"/>
      <c r="CO10" s="830"/>
      <c r="CP10" s="830"/>
      <c r="CQ10" s="831"/>
      <c r="CR10" s="829">
        <v>45</v>
      </c>
      <c r="CS10" s="830"/>
      <c r="CT10" s="830"/>
      <c r="CU10" s="830"/>
      <c r="CV10" s="831"/>
      <c r="CW10" s="829">
        <v>3</v>
      </c>
      <c r="CX10" s="830"/>
      <c r="CY10" s="830"/>
      <c r="CZ10" s="830"/>
      <c r="DA10" s="831"/>
      <c r="DB10" s="829" t="s">
        <v>529</v>
      </c>
      <c r="DC10" s="830"/>
      <c r="DD10" s="830"/>
      <c r="DE10" s="830"/>
      <c r="DF10" s="831"/>
      <c r="DG10" s="829" t="s">
        <v>529</v>
      </c>
      <c r="DH10" s="830"/>
      <c r="DI10" s="830"/>
      <c r="DJ10" s="830"/>
      <c r="DK10" s="831"/>
      <c r="DL10" s="829" t="s">
        <v>529</v>
      </c>
      <c r="DM10" s="830"/>
      <c r="DN10" s="830"/>
      <c r="DO10" s="830"/>
      <c r="DP10" s="831"/>
      <c r="DQ10" s="829" t="s">
        <v>529</v>
      </c>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t="s">
        <v>600</v>
      </c>
      <c r="BT11" s="817"/>
      <c r="BU11" s="817"/>
      <c r="BV11" s="817"/>
      <c r="BW11" s="817"/>
      <c r="BX11" s="817"/>
      <c r="BY11" s="817"/>
      <c r="BZ11" s="817"/>
      <c r="CA11" s="817"/>
      <c r="CB11" s="817"/>
      <c r="CC11" s="817"/>
      <c r="CD11" s="817"/>
      <c r="CE11" s="817"/>
      <c r="CF11" s="817"/>
      <c r="CG11" s="818"/>
      <c r="CH11" s="829">
        <v>-9</v>
      </c>
      <c r="CI11" s="830"/>
      <c r="CJ11" s="830"/>
      <c r="CK11" s="830"/>
      <c r="CL11" s="831"/>
      <c r="CM11" s="829">
        <v>23</v>
      </c>
      <c r="CN11" s="830"/>
      <c r="CO11" s="830"/>
      <c r="CP11" s="830"/>
      <c r="CQ11" s="831"/>
      <c r="CR11" s="829">
        <v>10</v>
      </c>
      <c r="CS11" s="830"/>
      <c r="CT11" s="830"/>
      <c r="CU11" s="830"/>
      <c r="CV11" s="831"/>
      <c r="CW11" s="829" t="s">
        <v>529</v>
      </c>
      <c r="CX11" s="830"/>
      <c r="CY11" s="830"/>
      <c r="CZ11" s="830"/>
      <c r="DA11" s="831"/>
      <c r="DB11" s="829" t="s">
        <v>529</v>
      </c>
      <c r="DC11" s="830"/>
      <c r="DD11" s="830"/>
      <c r="DE11" s="830"/>
      <c r="DF11" s="831"/>
      <c r="DG11" s="829" t="s">
        <v>529</v>
      </c>
      <c r="DH11" s="830"/>
      <c r="DI11" s="830"/>
      <c r="DJ11" s="830"/>
      <c r="DK11" s="831"/>
      <c r="DL11" s="829" t="s">
        <v>529</v>
      </c>
      <c r="DM11" s="830"/>
      <c r="DN11" s="830"/>
      <c r="DO11" s="830"/>
      <c r="DP11" s="831"/>
      <c r="DQ11" s="829" t="s">
        <v>529</v>
      </c>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t="s">
        <v>601</v>
      </c>
      <c r="BT12" s="817"/>
      <c r="BU12" s="817"/>
      <c r="BV12" s="817"/>
      <c r="BW12" s="817"/>
      <c r="BX12" s="817"/>
      <c r="BY12" s="817"/>
      <c r="BZ12" s="817"/>
      <c r="CA12" s="817"/>
      <c r="CB12" s="817"/>
      <c r="CC12" s="817"/>
      <c r="CD12" s="817"/>
      <c r="CE12" s="817"/>
      <c r="CF12" s="817"/>
      <c r="CG12" s="818"/>
      <c r="CH12" s="829">
        <v>10</v>
      </c>
      <c r="CI12" s="830"/>
      <c r="CJ12" s="830"/>
      <c r="CK12" s="830"/>
      <c r="CL12" s="831"/>
      <c r="CM12" s="829">
        <v>640</v>
      </c>
      <c r="CN12" s="830"/>
      <c r="CO12" s="830"/>
      <c r="CP12" s="830"/>
      <c r="CQ12" s="831"/>
      <c r="CR12" s="829">
        <v>50</v>
      </c>
      <c r="CS12" s="830"/>
      <c r="CT12" s="830"/>
      <c r="CU12" s="830"/>
      <c r="CV12" s="831"/>
      <c r="CW12" s="829" t="s">
        <v>529</v>
      </c>
      <c r="CX12" s="830"/>
      <c r="CY12" s="830"/>
      <c r="CZ12" s="830"/>
      <c r="DA12" s="831"/>
      <c r="DB12" s="829" t="s">
        <v>529</v>
      </c>
      <c r="DC12" s="830"/>
      <c r="DD12" s="830"/>
      <c r="DE12" s="830"/>
      <c r="DF12" s="831"/>
      <c r="DG12" s="829" t="s">
        <v>529</v>
      </c>
      <c r="DH12" s="830"/>
      <c r="DI12" s="830"/>
      <c r="DJ12" s="830"/>
      <c r="DK12" s="831"/>
      <c r="DL12" s="829" t="s">
        <v>529</v>
      </c>
      <c r="DM12" s="830"/>
      <c r="DN12" s="830"/>
      <c r="DO12" s="830"/>
      <c r="DP12" s="831"/>
      <c r="DQ12" s="829" t="s">
        <v>529</v>
      </c>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t="s">
        <v>602</v>
      </c>
      <c r="BT13" s="817"/>
      <c r="BU13" s="817"/>
      <c r="BV13" s="817"/>
      <c r="BW13" s="817"/>
      <c r="BX13" s="817"/>
      <c r="BY13" s="817"/>
      <c r="BZ13" s="817"/>
      <c r="CA13" s="817"/>
      <c r="CB13" s="817"/>
      <c r="CC13" s="817"/>
      <c r="CD13" s="817"/>
      <c r="CE13" s="817"/>
      <c r="CF13" s="817"/>
      <c r="CG13" s="818"/>
      <c r="CH13" s="829">
        <v>-5</v>
      </c>
      <c r="CI13" s="830"/>
      <c r="CJ13" s="830"/>
      <c r="CK13" s="830"/>
      <c r="CL13" s="831"/>
      <c r="CM13" s="829">
        <v>278</v>
      </c>
      <c r="CN13" s="830"/>
      <c r="CO13" s="830"/>
      <c r="CP13" s="830"/>
      <c r="CQ13" s="831"/>
      <c r="CR13" s="829">
        <v>76</v>
      </c>
      <c r="CS13" s="830"/>
      <c r="CT13" s="830"/>
      <c r="CU13" s="830"/>
      <c r="CV13" s="831"/>
      <c r="CW13" s="829" t="s">
        <v>529</v>
      </c>
      <c r="CX13" s="830"/>
      <c r="CY13" s="830"/>
      <c r="CZ13" s="830"/>
      <c r="DA13" s="831"/>
      <c r="DB13" s="829" t="s">
        <v>529</v>
      </c>
      <c r="DC13" s="830"/>
      <c r="DD13" s="830"/>
      <c r="DE13" s="830"/>
      <c r="DF13" s="831"/>
      <c r="DG13" s="829" t="s">
        <v>529</v>
      </c>
      <c r="DH13" s="830"/>
      <c r="DI13" s="830"/>
      <c r="DJ13" s="830"/>
      <c r="DK13" s="831"/>
      <c r="DL13" s="829" t="s">
        <v>529</v>
      </c>
      <c r="DM13" s="830"/>
      <c r="DN13" s="830"/>
      <c r="DO13" s="830"/>
      <c r="DP13" s="831"/>
      <c r="DQ13" s="829" t="s">
        <v>529</v>
      </c>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t="s">
        <v>603</v>
      </c>
      <c r="BT14" s="817"/>
      <c r="BU14" s="817"/>
      <c r="BV14" s="817"/>
      <c r="BW14" s="817"/>
      <c r="BX14" s="817"/>
      <c r="BY14" s="817"/>
      <c r="BZ14" s="817"/>
      <c r="CA14" s="817"/>
      <c r="CB14" s="817"/>
      <c r="CC14" s="817"/>
      <c r="CD14" s="817"/>
      <c r="CE14" s="817"/>
      <c r="CF14" s="817"/>
      <c r="CG14" s="818"/>
      <c r="CH14" s="829">
        <v>44</v>
      </c>
      <c r="CI14" s="830"/>
      <c r="CJ14" s="830"/>
      <c r="CK14" s="830"/>
      <c r="CL14" s="831"/>
      <c r="CM14" s="829">
        <v>122</v>
      </c>
      <c r="CN14" s="830"/>
      <c r="CO14" s="830"/>
      <c r="CP14" s="830"/>
      <c r="CQ14" s="831"/>
      <c r="CR14" s="829">
        <v>78</v>
      </c>
      <c r="CS14" s="830"/>
      <c r="CT14" s="830"/>
      <c r="CU14" s="830"/>
      <c r="CV14" s="831"/>
      <c r="CW14" s="829">
        <v>0</v>
      </c>
      <c r="CX14" s="830"/>
      <c r="CY14" s="830"/>
      <c r="CZ14" s="830"/>
      <c r="DA14" s="831"/>
      <c r="DB14" s="829" t="s">
        <v>529</v>
      </c>
      <c r="DC14" s="830"/>
      <c r="DD14" s="830"/>
      <c r="DE14" s="830"/>
      <c r="DF14" s="831"/>
      <c r="DG14" s="829" t="s">
        <v>529</v>
      </c>
      <c r="DH14" s="830"/>
      <c r="DI14" s="830"/>
      <c r="DJ14" s="830"/>
      <c r="DK14" s="831"/>
      <c r="DL14" s="829" t="s">
        <v>529</v>
      </c>
      <c r="DM14" s="830"/>
      <c r="DN14" s="830"/>
      <c r="DO14" s="830"/>
      <c r="DP14" s="831"/>
      <c r="DQ14" s="829" t="s">
        <v>529</v>
      </c>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t="s">
        <v>611</v>
      </c>
      <c r="BT15" s="817"/>
      <c r="BU15" s="817"/>
      <c r="BV15" s="817"/>
      <c r="BW15" s="817"/>
      <c r="BX15" s="817"/>
      <c r="BY15" s="817"/>
      <c r="BZ15" s="817"/>
      <c r="CA15" s="817"/>
      <c r="CB15" s="817"/>
      <c r="CC15" s="817"/>
      <c r="CD15" s="817"/>
      <c r="CE15" s="817"/>
      <c r="CF15" s="817"/>
      <c r="CG15" s="818"/>
      <c r="CH15" s="829">
        <v>1</v>
      </c>
      <c r="CI15" s="830"/>
      <c r="CJ15" s="830"/>
      <c r="CK15" s="830"/>
      <c r="CL15" s="831"/>
      <c r="CM15" s="829">
        <v>37</v>
      </c>
      <c r="CN15" s="830"/>
      <c r="CO15" s="830"/>
      <c r="CP15" s="830"/>
      <c r="CQ15" s="831"/>
      <c r="CR15" s="829">
        <v>30</v>
      </c>
      <c r="CS15" s="830"/>
      <c r="CT15" s="830"/>
      <c r="CU15" s="830"/>
      <c r="CV15" s="831"/>
      <c r="CW15" s="829" t="s">
        <v>529</v>
      </c>
      <c r="CX15" s="830"/>
      <c r="CY15" s="830"/>
      <c r="CZ15" s="830"/>
      <c r="DA15" s="831"/>
      <c r="DB15" s="829" t="s">
        <v>529</v>
      </c>
      <c r="DC15" s="830"/>
      <c r="DD15" s="830"/>
      <c r="DE15" s="830"/>
      <c r="DF15" s="831"/>
      <c r="DG15" s="829" t="s">
        <v>529</v>
      </c>
      <c r="DH15" s="830"/>
      <c r="DI15" s="830"/>
      <c r="DJ15" s="830"/>
      <c r="DK15" s="831"/>
      <c r="DL15" s="829" t="s">
        <v>529</v>
      </c>
      <c r="DM15" s="830"/>
      <c r="DN15" s="830"/>
      <c r="DO15" s="830"/>
      <c r="DP15" s="831"/>
      <c r="DQ15" s="829" t="s">
        <v>529</v>
      </c>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394</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395</v>
      </c>
      <c r="B23" s="838" t="s">
        <v>396</v>
      </c>
      <c r="C23" s="839"/>
      <c r="D23" s="839"/>
      <c r="E23" s="839"/>
      <c r="F23" s="839"/>
      <c r="G23" s="839"/>
      <c r="H23" s="839"/>
      <c r="I23" s="839"/>
      <c r="J23" s="839"/>
      <c r="K23" s="839"/>
      <c r="L23" s="839"/>
      <c r="M23" s="839"/>
      <c r="N23" s="839"/>
      <c r="O23" s="839"/>
      <c r="P23" s="840"/>
      <c r="Q23" s="841">
        <v>86468</v>
      </c>
      <c r="R23" s="842"/>
      <c r="S23" s="842"/>
      <c r="T23" s="842"/>
      <c r="U23" s="842"/>
      <c r="V23" s="842">
        <v>83709</v>
      </c>
      <c r="W23" s="842"/>
      <c r="X23" s="842"/>
      <c r="Y23" s="842"/>
      <c r="Z23" s="842"/>
      <c r="AA23" s="842">
        <v>2759</v>
      </c>
      <c r="AB23" s="842"/>
      <c r="AC23" s="842"/>
      <c r="AD23" s="842"/>
      <c r="AE23" s="843"/>
      <c r="AF23" s="844">
        <v>2294</v>
      </c>
      <c r="AG23" s="842"/>
      <c r="AH23" s="842"/>
      <c r="AI23" s="842"/>
      <c r="AJ23" s="845"/>
      <c r="AK23" s="846"/>
      <c r="AL23" s="847"/>
      <c r="AM23" s="847"/>
      <c r="AN23" s="847"/>
      <c r="AO23" s="847"/>
      <c r="AP23" s="842">
        <v>73991</v>
      </c>
      <c r="AQ23" s="842"/>
      <c r="AR23" s="842"/>
      <c r="AS23" s="842"/>
      <c r="AT23" s="842"/>
      <c r="AU23" s="848"/>
      <c r="AV23" s="848"/>
      <c r="AW23" s="848"/>
      <c r="AX23" s="848"/>
      <c r="AY23" s="849"/>
      <c r="AZ23" s="857" t="s">
        <v>129</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397</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398</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373</v>
      </c>
      <c r="B26" s="789"/>
      <c r="C26" s="789"/>
      <c r="D26" s="789"/>
      <c r="E26" s="789"/>
      <c r="F26" s="789"/>
      <c r="G26" s="789"/>
      <c r="H26" s="789"/>
      <c r="I26" s="789"/>
      <c r="J26" s="789"/>
      <c r="K26" s="789"/>
      <c r="L26" s="789"/>
      <c r="M26" s="789"/>
      <c r="N26" s="789"/>
      <c r="O26" s="789"/>
      <c r="P26" s="790"/>
      <c r="Q26" s="765" t="s">
        <v>399</v>
      </c>
      <c r="R26" s="766"/>
      <c r="S26" s="766"/>
      <c r="T26" s="766"/>
      <c r="U26" s="767"/>
      <c r="V26" s="765" t="s">
        <v>400</v>
      </c>
      <c r="W26" s="766"/>
      <c r="X26" s="766"/>
      <c r="Y26" s="766"/>
      <c r="Z26" s="767"/>
      <c r="AA26" s="765" t="s">
        <v>401</v>
      </c>
      <c r="AB26" s="766"/>
      <c r="AC26" s="766"/>
      <c r="AD26" s="766"/>
      <c r="AE26" s="766"/>
      <c r="AF26" s="860" t="s">
        <v>402</v>
      </c>
      <c r="AG26" s="861"/>
      <c r="AH26" s="861"/>
      <c r="AI26" s="861"/>
      <c r="AJ26" s="862"/>
      <c r="AK26" s="766" t="s">
        <v>403</v>
      </c>
      <c r="AL26" s="766"/>
      <c r="AM26" s="766"/>
      <c r="AN26" s="766"/>
      <c r="AO26" s="767"/>
      <c r="AP26" s="765" t="s">
        <v>404</v>
      </c>
      <c r="AQ26" s="766"/>
      <c r="AR26" s="766"/>
      <c r="AS26" s="766"/>
      <c r="AT26" s="767"/>
      <c r="AU26" s="765" t="s">
        <v>405</v>
      </c>
      <c r="AV26" s="766"/>
      <c r="AW26" s="766"/>
      <c r="AX26" s="766"/>
      <c r="AY26" s="767"/>
      <c r="AZ26" s="765" t="s">
        <v>406</v>
      </c>
      <c r="BA26" s="766"/>
      <c r="BB26" s="766"/>
      <c r="BC26" s="766"/>
      <c r="BD26" s="767"/>
      <c r="BE26" s="765" t="s">
        <v>380</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407</v>
      </c>
      <c r="C28" s="780"/>
      <c r="D28" s="780"/>
      <c r="E28" s="780"/>
      <c r="F28" s="780"/>
      <c r="G28" s="780"/>
      <c r="H28" s="780"/>
      <c r="I28" s="780"/>
      <c r="J28" s="780"/>
      <c r="K28" s="780"/>
      <c r="L28" s="780"/>
      <c r="M28" s="780"/>
      <c r="N28" s="780"/>
      <c r="O28" s="780"/>
      <c r="P28" s="781"/>
      <c r="Q28" s="870">
        <v>13696</v>
      </c>
      <c r="R28" s="871"/>
      <c r="S28" s="871"/>
      <c r="T28" s="871"/>
      <c r="U28" s="871"/>
      <c r="V28" s="871">
        <v>13270</v>
      </c>
      <c r="W28" s="871"/>
      <c r="X28" s="871"/>
      <c r="Y28" s="871"/>
      <c r="Z28" s="871"/>
      <c r="AA28" s="871">
        <v>427</v>
      </c>
      <c r="AB28" s="871"/>
      <c r="AC28" s="871"/>
      <c r="AD28" s="871"/>
      <c r="AE28" s="872"/>
      <c r="AF28" s="873">
        <v>427</v>
      </c>
      <c r="AG28" s="871"/>
      <c r="AH28" s="871"/>
      <c r="AI28" s="871"/>
      <c r="AJ28" s="874"/>
      <c r="AK28" s="875">
        <v>996</v>
      </c>
      <c r="AL28" s="866"/>
      <c r="AM28" s="866"/>
      <c r="AN28" s="866"/>
      <c r="AO28" s="866"/>
      <c r="AP28" s="866" t="s">
        <v>529</v>
      </c>
      <c r="AQ28" s="866"/>
      <c r="AR28" s="866"/>
      <c r="AS28" s="866"/>
      <c r="AT28" s="866"/>
      <c r="AU28" s="866" t="s">
        <v>529</v>
      </c>
      <c r="AV28" s="866"/>
      <c r="AW28" s="866"/>
      <c r="AX28" s="866"/>
      <c r="AY28" s="866"/>
      <c r="AZ28" s="867" t="s">
        <v>529</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408</v>
      </c>
      <c r="C29" s="804"/>
      <c r="D29" s="804"/>
      <c r="E29" s="804"/>
      <c r="F29" s="804"/>
      <c r="G29" s="804"/>
      <c r="H29" s="804"/>
      <c r="I29" s="804"/>
      <c r="J29" s="804"/>
      <c r="K29" s="804"/>
      <c r="L29" s="804"/>
      <c r="M29" s="804"/>
      <c r="N29" s="804"/>
      <c r="O29" s="804"/>
      <c r="P29" s="805"/>
      <c r="Q29" s="806">
        <v>13143</v>
      </c>
      <c r="R29" s="807"/>
      <c r="S29" s="807"/>
      <c r="T29" s="807"/>
      <c r="U29" s="807"/>
      <c r="V29" s="807">
        <v>12926</v>
      </c>
      <c r="W29" s="807"/>
      <c r="X29" s="807"/>
      <c r="Y29" s="807"/>
      <c r="Z29" s="807"/>
      <c r="AA29" s="807">
        <v>217</v>
      </c>
      <c r="AB29" s="807"/>
      <c r="AC29" s="807"/>
      <c r="AD29" s="807"/>
      <c r="AE29" s="808"/>
      <c r="AF29" s="809">
        <v>217</v>
      </c>
      <c r="AG29" s="810"/>
      <c r="AH29" s="810"/>
      <c r="AI29" s="810"/>
      <c r="AJ29" s="811"/>
      <c r="AK29" s="878">
        <v>2042</v>
      </c>
      <c r="AL29" s="879"/>
      <c r="AM29" s="879"/>
      <c r="AN29" s="879"/>
      <c r="AO29" s="879"/>
      <c r="AP29" s="879" t="s">
        <v>529</v>
      </c>
      <c r="AQ29" s="879"/>
      <c r="AR29" s="879"/>
      <c r="AS29" s="879"/>
      <c r="AT29" s="879"/>
      <c r="AU29" s="879" t="s">
        <v>529</v>
      </c>
      <c r="AV29" s="879"/>
      <c r="AW29" s="879"/>
      <c r="AX29" s="879"/>
      <c r="AY29" s="879"/>
      <c r="AZ29" s="880" t="s">
        <v>529</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409</v>
      </c>
      <c r="C30" s="804"/>
      <c r="D30" s="804"/>
      <c r="E30" s="804"/>
      <c r="F30" s="804"/>
      <c r="G30" s="804"/>
      <c r="H30" s="804"/>
      <c r="I30" s="804"/>
      <c r="J30" s="804"/>
      <c r="K30" s="804"/>
      <c r="L30" s="804"/>
      <c r="M30" s="804"/>
      <c r="N30" s="804"/>
      <c r="O30" s="804"/>
      <c r="P30" s="805"/>
      <c r="Q30" s="806">
        <v>1340</v>
      </c>
      <c r="R30" s="807"/>
      <c r="S30" s="807"/>
      <c r="T30" s="807"/>
      <c r="U30" s="807"/>
      <c r="V30" s="807">
        <v>1307</v>
      </c>
      <c r="W30" s="807"/>
      <c r="X30" s="807"/>
      <c r="Y30" s="807"/>
      <c r="Z30" s="807"/>
      <c r="AA30" s="807">
        <v>33</v>
      </c>
      <c r="AB30" s="807"/>
      <c r="AC30" s="807"/>
      <c r="AD30" s="807"/>
      <c r="AE30" s="808"/>
      <c r="AF30" s="809">
        <v>33</v>
      </c>
      <c r="AG30" s="810"/>
      <c r="AH30" s="810"/>
      <c r="AI30" s="810"/>
      <c r="AJ30" s="811"/>
      <c r="AK30" s="878">
        <v>326</v>
      </c>
      <c r="AL30" s="879"/>
      <c r="AM30" s="879"/>
      <c r="AN30" s="879"/>
      <c r="AO30" s="879"/>
      <c r="AP30" s="879" t="s">
        <v>529</v>
      </c>
      <c r="AQ30" s="879"/>
      <c r="AR30" s="879"/>
      <c r="AS30" s="879"/>
      <c r="AT30" s="879"/>
      <c r="AU30" s="879" t="s">
        <v>529</v>
      </c>
      <c r="AV30" s="879"/>
      <c r="AW30" s="879"/>
      <c r="AX30" s="879"/>
      <c r="AY30" s="879"/>
      <c r="AZ30" s="880" t="s">
        <v>529</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410</v>
      </c>
      <c r="C31" s="804"/>
      <c r="D31" s="804"/>
      <c r="E31" s="804"/>
      <c r="F31" s="804"/>
      <c r="G31" s="804"/>
      <c r="H31" s="804"/>
      <c r="I31" s="804"/>
      <c r="J31" s="804"/>
      <c r="K31" s="804"/>
      <c r="L31" s="804"/>
      <c r="M31" s="804"/>
      <c r="N31" s="804"/>
      <c r="O31" s="804"/>
      <c r="P31" s="805"/>
      <c r="Q31" s="806">
        <v>3711</v>
      </c>
      <c r="R31" s="807"/>
      <c r="S31" s="807"/>
      <c r="T31" s="807"/>
      <c r="U31" s="807"/>
      <c r="V31" s="807">
        <v>3390</v>
      </c>
      <c r="W31" s="807"/>
      <c r="X31" s="807"/>
      <c r="Y31" s="807"/>
      <c r="Z31" s="807"/>
      <c r="AA31" s="807">
        <v>321</v>
      </c>
      <c r="AB31" s="807"/>
      <c r="AC31" s="807"/>
      <c r="AD31" s="807"/>
      <c r="AE31" s="808"/>
      <c r="AF31" s="809">
        <v>5739</v>
      </c>
      <c r="AG31" s="810"/>
      <c r="AH31" s="810"/>
      <c r="AI31" s="810"/>
      <c r="AJ31" s="811"/>
      <c r="AK31" s="878">
        <v>54</v>
      </c>
      <c r="AL31" s="879"/>
      <c r="AM31" s="879"/>
      <c r="AN31" s="879"/>
      <c r="AO31" s="879"/>
      <c r="AP31" s="879">
        <v>10375</v>
      </c>
      <c r="AQ31" s="879"/>
      <c r="AR31" s="879"/>
      <c r="AS31" s="879"/>
      <c r="AT31" s="879"/>
      <c r="AU31" s="879">
        <v>1172</v>
      </c>
      <c r="AV31" s="879"/>
      <c r="AW31" s="879"/>
      <c r="AX31" s="879"/>
      <c r="AY31" s="879"/>
      <c r="AZ31" s="880" t="s">
        <v>529</v>
      </c>
      <c r="BA31" s="880"/>
      <c r="BB31" s="880"/>
      <c r="BC31" s="880"/>
      <c r="BD31" s="880"/>
      <c r="BE31" s="876" t="s">
        <v>411</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412</v>
      </c>
      <c r="C32" s="804"/>
      <c r="D32" s="804"/>
      <c r="E32" s="804"/>
      <c r="F32" s="804"/>
      <c r="G32" s="804"/>
      <c r="H32" s="804"/>
      <c r="I32" s="804"/>
      <c r="J32" s="804"/>
      <c r="K32" s="804"/>
      <c r="L32" s="804"/>
      <c r="M32" s="804"/>
      <c r="N32" s="804"/>
      <c r="O32" s="804"/>
      <c r="P32" s="805"/>
      <c r="Q32" s="806">
        <v>4720</v>
      </c>
      <c r="R32" s="807"/>
      <c r="S32" s="807"/>
      <c r="T32" s="807"/>
      <c r="U32" s="807"/>
      <c r="V32" s="807">
        <v>4460</v>
      </c>
      <c r="W32" s="807"/>
      <c r="X32" s="807"/>
      <c r="Y32" s="807"/>
      <c r="Z32" s="807"/>
      <c r="AA32" s="807">
        <v>260</v>
      </c>
      <c r="AB32" s="807"/>
      <c r="AC32" s="807"/>
      <c r="AD32" s="807"/>
      <c r="AE32" s="808"/>
      <c r="AF32" s="809">
        <v>631</v>
      </c>
      <c r="AG32" s="810"/>
      <c r="AH32" s="810"/>
      <c r="AI32" s="810"/>
      <c r="AJ32" s="811"/>
      <c r="AK32" s="878">
        <v>2015</v>
      </c>
      <c r="AL32" s="879"/>
      <c r="AM32" s="879"/>
      <c r="AN32" s="879"/>
      <c r="AO32" s="879"/>
      <c r="AP32" s="879">
        <v>32719</v>
      </c>
      <c r="AQ32" s="879"/>
      <c r="AR32" s="879"/>
      <c r="AS32" s="879"/>
      <c r="AT32" s="879"/>
      <c r="AU32" s="879">
        <v>26371</v>
      </c>
      <c r="AV32" s="879"/>
      <c r="AW32" s="879"/>
      <c r="AX32" s="879"/>
      <c r="AY32" s="879"/>
      <c r="AZ32" s="880" t="s">
        <v>529</v>
      </c>
      <c r="BA32" s="880"/>
      <c r="BB32" s="880"/>
      <c r="BC32" s="880"/>
      <c r="BD32" s="880"/>
      <c r="BE32" s="876" t="s">
        <v>411</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413</v>
      </c>
      <c r="C33" s="804"/>
      <c r="D33" s="804"/>
      <c r="E33" s="804"/>
      <c r="F33" s="804"/>
      <c r="G33" s="804"/>
      <c r="H33" s="804"/>
      <c r="I33" s="804"/>
      <c r="J33" s="804"/>
      <c r="K33" s="804"/>
      <c r="L33" s="804"/>
      <c r="M33" s="804"/>
      <c r="N33" s="804"/>
      <c r="O33" s="804"/>
      <c r="P33" s="805"/>
      <c r="Q33" s="806">
        <v>24938</v>
      </c>
      <c r="R33" s="807"/>
      <c r="S33" s="807"/>
      <c r="T33" s="807"/>
      <c r="U33" s="807"/>
      <c r="V33" s="807">
        <v>24627</v>
      </c>
      <c r="W33" s="807"/>
      <c r="X33" s="807"/>
      <c r="Y33" s="807"/>
      <c r="Z33" s="807"/>
      <c r="AA33" s="807">
        <v>312</v>
      </c>
      <c r="AB33" s="807"/>
      <c r="AC33" s="807"/>
      <c r="AD33" s="807"/>
      <c r="AE33" s="808"/>
      <c r="AF33" s="809">
        <v>5302</v>
      </c>
      <c r="AG33" s="810"/>
      <c r="AH33" s="810"/>
      <c r="AI33" s="810"/>
      <c r="AJ33" s="811"/>
      <c r="AK33" s="878">
        <v>2576</v>
      </c>
      <c r="AL33" s="879"/>
      <c r="AM33" s="879"/>
      <c r="AN33" s="879"/>
      <c r="AO33" s="879"/>
      <c r="AP33" s="879">
        <v>14804</v>
      </c>
      <c r="AQ33" s="879"/>
      <c r="AR33" s="879"/>
      <c r="AS33" s="879"/>
      <c r="AT33" s="879"/>
      <c r="AU33" s="879">
        <v>8616</v>
      </c>
      <c r="AV33" s="879"/>
      <c r="AW33" s="879"/>
      <c r="AX33" s="879"/>
      <c r="AY33" s="879"/>
      <c r="AZ33" s="880" t="s">
        <v>529</v>
      </c>
      <c r="BA33" s="880"/>
      <c r="BB33" s="880"/>
      <c r="BC33" s="880"/>
      <c r="BD33" s="880"/>
      <c r="BE33" s="876" t="s">
        <v>411</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414</v>
      </c>
      <c r="C34" s="804"/>
      <c r="D34" s="804"/>
      <c r="E34" s="804"/>
      <c r="F34" s="804"/>
      <c r="G34" s="804"/>
      <c r="H34" s="804"/>
      <c r="I34" s="804"/>
      <c r="J34" s="804"/>
      <c r="K34" s="804"/>
      <c r="L34" s="804"/>
      <c r="M34" s="804"/>
      <c r="N34" s="804"/>
      <c r="O34" s="804"/>
      <c r="P34" s="805"/>
      <c r="Q34" s="806">
        <v>111</v>
      </c>
      <c r="R34" s="807"/>
      <c r="S34" s="807"/>
      <c r="T34" s="807"/>
      <c r="U34" s="807"/>
      <c r="V34" s="807">
        <v>7</v>
      </c>
      <c r="W34" s="807"/>
      <c r="X34" s="807"/>
      <c r="Y34" s="807"/>
      <c r="Z34" s="807"/>
      <c r="AA34" s="807">
        <v>104</v>
      </c>
      <c r="AB34" s="807"/>
      <c r="AC34" s="807"/>
      <c r="AD34" s="807"/>
      <c r="AE34" s="808"/>
      <c r="AF34" s="809">
        <v>144</v>
      </c>
      <c r="AG34" s="810"/>
      <c r="AH34" s="810"/>
      <c r="AI34" s="810"/>
      <c r="AJ34" s="811"/>
      <c r="AK34" s="878" t="s">
        <v>529</v>
      </c>
      <c r="AL34" s="879"/>
      <c r="AM34" s="879"/>
      <c r="AN34" s="879"/>
      <c r="AO34" s="879"/>
      <c r="AP34" s="880" t="s">
        <v>529</v>
      </c>
      <c r="AQ34" s="880"/>
      <c r="AR34" s="880"/>
      <c r="AS34" s="880"/>
      <c r="AT34" s="880"/>
      <c r="AU34" s="880" t="s">
        <v>529</v>
      </c>
      <c r="AV34" s="880"/>
      <c r="AW34" s="880"/>
      <c r="AX34" s="880"/>
      <c r="AY34" s="880"/>
      <c r="AZ34" s="880" t="s">
        <v>529</v>
      </c>
      <c r="BA34" s="880"/>
      <c r="BB34" s="880"/>
      <c r="BC34" s="880"/>
      <c r="BD34" s="880"/>
      <c r="BE34" s="876" t="s">
        <v>415</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t="s">
        <v>416</v>
      </c>
      <c r="C35" s="804"/>
      <c r="D35" s="804"/>
      <c r="E35" s="804"/>
      <c r="F35" s="804"/>
      <c r="G35" s="804"/>
      <c r="H35" s="804"/>
      <c r="I35" s="804"/>
      <c r="J35" s="804"/>
      <c r="K35" s="804"/>
      <c r="L35" s="804"/>
      <c r="M35" s="804"/>
      <c r="N35" s="804"/>
      <c r="O35" s="804"/>
      <c r="P35" s="805"/>
      <c r="Q35" s="806">
        <v>48</v>
      </c>
      <c r="R35" s="807"/>
      <c r="S35" s="807"/>
      <c r="T35" s="807"/>
      <c r="U35" s="807"/>
      <c r="V35" s="807">
        <v>35</v>
      </c>
      <c r="W35" s="807"/>
      <c r="X35" s="807"/>
      <c r="Y35" s="807"/>
      <c r="Z35" s="807"/>
      <c r="AA35" s="807">
        <v>13</v>
      </c>
      <c r="AB35" s="807"/>
      <c r="AC35" s="807"/>
      <c r="AD35" s="807"/>
      <c r="AE35" s="808"/>
      <c r="AF35" s="809">
        <v>48</v>
      </c>
      <c r="AG35" s="810"/>
      <c r="AH35" s="810"/>
      <c r="AI35" s="810"/>
      <c r="AJ35" s="811"/>
      <c r="AK35" s="878" t="s">
        <v>529</v>
      </c>
      <c r="AL35" s="879"/>
      <c r="AM35" s="879"/>
      <c r="AN35" s="879"/>
      <c r="AO35" s="879"/>
      <c r="AP35" s="879">
        <v>247</v>
      </c>
      <c r="AQ35" s="879"/>
      <c r="AR35" s="879"/>
      <c r="AS35" s="879"/>
      <c r="AT35" s="879"/>
      <c r="AU35" s="880" t="s">
        <v>529</v>
      </c>
      <c r="AV35" s="880"/>
      <c r="AW35" s="880"/>
      <c r="AX35" s="880"/>
      <c r="AY35" s="880"/>
      <c r="AZ35" s="880" t="s">
        <v>529</v>
      </c>
      <c r="BA35" s="880"/>
      <c r="BB35" s="880"/>
      <c r="BC35" s="880"/>
      <c r="BD35" s="880"/>
      <c r="BE35" s="876" t="s">
        <v>417</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418</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395</v>
      </c>
      <c r="B63" s="838" t="s">
        <v>419</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12540</v>
      </c>
      <c r="AG63" s="890"/>
      <c r="AH63" s="890"/>
      <c r="AI63" s="890"/>
      <c r="AJ63" s="891"/>
      <c r="AK63" s="892"/>
      <c r="AL63" s="887"/>
      <c r="AM63" s="887"/>
      <c r="AN63" s="887"/>
      <c r="AO63" s="887"/>
      <c r="AP63" s="890">
        <v>58145</v>
      </c>
      <c r="AQ63" s="890"/>
      <c r="AR63" s="890"/>
      <c r="AS63" s="890"/>
      <c r="AT63" s="890"/>
      <c r="AU63" s="890">
        <v>36159</v>
      </c>
      <c r="AV63" s="890"/>
      <c r="AW63" s="890"/>
      <c r="AX63" s="890"/>
      <c r="AY63" s="890"/>
      <c r="AZ63" s="894"/>
      <c r="BA63" s="894"/>
      <c r="BB63" s="894"/>
      <c r="BC63" s="894"/>
      <c r="BD63" s="894"/>
      <c r="BE63" s="895"/>
      <c r="BF63" s="895"/>
      <c r="BG63" s="895"/>
      <c r="BH63" s="895"/>
      <c r="BI63" s="896"/>
      <c r="BJ63" s="897" t="s">
        <v>420</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421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422</v>
      </c>
      <c r="B66" s="789"/>
      <c r="C66" s="789"/>
      <c r="D66" s="789"/>
      <c r="E66" s="789"/>
      <c r="F66" s="789"/>
      <c r="G66" s="789"/>
      <c r="H66" s="789"/>
      <c r="I66" s="789"/>
      <c r="J66" s="789"/>
      <c r="K66" s="789"/>
      <c r="L66" s="789"/>
      <c r="M66" s="789"/>
      <c r="N66" s="789"/>
      <c r="O66" s="789"/>
      <c r="P66" s="790"/>
      <c r="Q66" s="765" t="s">
        <v>423</v>
      </c>
      <c r="R66" s="766"/>
      <c r="S66" s="766"/>
      <c r="T66" s="766"/>
      <c r="U66" s="767"/>
      <c r="V66" s="765" t="s">
        <v>424</v>
      </c>
      <c r="W66" s="766"/>
      <c r="X66" s="766"/>
      <c r="Y66" s="766"/>
      <c r="Z66" s="767"/>
      <c r="AA66" s="765" t="s">
        <v>425</v>
      </c>
      <c r="AB66" s="766"/>
      <c r="AC66" s="766"/>
      <c r="AD66" s="766"/>
      <c r="AE66" s="767"/>
      <c r="AF66" s="900" t="s">
        <v>426</v>
      </c>
      <c r="AG66" s="861"/>
      <c r="AH66" s="861"/>
      <c r="AI66" s="861"/>
      <c r="AJ66" s="901"/>
      <c r="AK66" s="765" t="s">
        <v>427</v>
      </c>
      <c r="AL66" s="789"/>
      <c r="AM66" s="789"/>
      <c r="AN66" s="789"/>
      <c r="AO66" s="790"/>
      <c r="AP66" s="765" t="s">
        <v>428</v>
      </c>
      <c r="AQ66" s="766"/>
      <c r="AR66" s="766"/>
      <c r="AS66" s="766"/>
      <c r="AT66" s="767"/>
      <c r="AU66" s="765" t="s">
        <v>429</v>
      </c>
      <c r="AV66" s="766"/>
      <c r="AW66" s="766"/>
      <c r="AX66" s="766"/>
      <c r="AY66" s="767"/>
      <c r="AZ66" s="765" t="s">
        <v>380</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617</v>
      </c>
      <c r="C68" s="918"/>
      <c r="D68" s="918"/>
      <c r="E68" s="918"/>
      <c r="F68" s="918"/>
      <c r="G68" s="918"/>
      <c r="H68" s="918"/>
      <c r="I68" s="918"/>
      <c r="J68" s="918"/>
      <c r="K68" s="918"/>
      <c r="L68" s="918"/>
      <c r="M68" s="918"/>
      <c r="N68" s="918"/>
      <c r="O68" s="918"/>
      <c r="P68" s="919"/>
      <c r="Q68" s="920">
        <v>4</v>
      </c>
      <c r="R68" s="914"/>
      <c r="S68" s="914"/>
      <c r="T68" s="914"/>
      <c r="U68" s="914"/>
      <c r="V68" s="914">
        <v>3</v>
      </c>
      <c r="W68" s="914"/>
      <c r="X68" s="914"/>
      <c r="Y68" s="914"/>
      <c r="Z68" s="914"/>
      <c r="AA68" s="914">
        <v>1</v>
      </c>
      <c r="AB68" s="914"/>
      <c r="AC68" s="914"/>
      <c r="AD68" s="914"/>
      <c r="AE68" s="914"/>
      <c r="AF68" s="914">
        <v>1</v>
      </c>
      <c r="AG68" s="914"/>
      <c r="AH68" s="914"/>
      <c r="AI68" s="914"/>
      <c r="AJ68" s="914"/>
      <c r="AK68" s="914">
        <v>2</v>
      </c>
      <c r="AL68" s="914"/>
      <c r="AM68" s="914"/>
      <c r="AN68" s="914"/>
      <c r="AO68" s="914"/>
      <c r="AP68" s="914" t="s">
        <v>529</v>
      </c>
      <c r="AQ68" s="914"/>
      <c r="AR68" s="914"/>
      <c r="AS68" s="914"/>
      <c r="AT68" s="914"/>
      <c r="AU68" s="914" t="s">
        <v>529</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604</v>
      </c>
      <c r="C69" s="922"/>
      <c r="D69" s="922"/>
      <c r="E69" s="922"/>
      <c r="F69" s="922"/>
      <c r="G69" s="922"/>
      <c r="H69" s="922"/>
      <c r="I69" s="922"/>
      <c r="J69" s="922"/>
      <c r="K69" s="922"/>
      <c r="L69" s="922"/>
      <c r="M69" s="922"/>
      <c r="N69" s="922"/>
      <c r="O69" s="922"/>
      <c r="P69" s="923"/>
      <c r="Q69" s="924">
        <v>2</v>
      </c>
      <c r="R69" s="879"/>
      <c r="S69" s="879"/>
      <c r="T69" s="879"/>
      <c r="U69" s="879"/>
      <c r="V69" s="879">
        <v>1</v>
      </c>
      <c r="W69" s="879"/>
      <c r="X69" s="879"/>
      <c r="Y69" s="879"/>
      <c r="Z69" s="879"/>
      <c r="AA69" s="879">
        <v>1</v>
      </c>
      <c r="AB69" s="879"/>
      <c r="AC69" s="879"/>
      <c r="AD69" s="879"/>
      <c r="AE69" s="879"/>
      <c r="AF69" s="879">
        <v>1</v>
      </c>
      <c r="AG69" s="879"/>
      <c r="AH69" s="879"/>
      <c r="AI69" s="879"/>
      <c r="AJ69" s="879"/>
      <c r="AK69" s="879" t="s">
        <v>529</v>
      </c>
      <c r="AL69" s="879"/>
      <c r="AM69" s="879"/>
      <c r="AN69" s="879"/>
      <c r="AO69" s="879"/>
      <c r="AP69" s="879" t="s">
        <v>529</v>
      </c>
      <c r="AQ69" s="879"/>
      <c r="AR69" s="879"/>
      <c r="AS69" s="879"/>
      <c r="AT69" s="879"/>
      <c r="AU69" s="879" t="s">
        <v>529</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605</v>
      </c>
      <c r="C70" s="922"/>
      <c r="D70" s="922"/>
      <c r="E70" s="922"/>
      <c r="F70" s="922"/>
      <c r="G70" s="922"/>
      <c r="H70" s="922"/>
      <c r="I70" s="922"/>
      <c r="J70" s="922"/>
      <c r="K70" s="922"/>
      <c r="L70" s="922"/>
      <c r="M70" s="922"/>
      <c r="N70" s="922"/>
      <c r="O70" s="922"/>
      <c r="P70" s="923"/>
      <c r="Q70" s="924">
        <v>12230</v>
      </c>
      <c r="R70" s="879"/>
      <c r="S70" s="879"/>
      <c r="T70" s="879"/>
      <c r="U70" s="879"/>
      <c r="V70" s="879">
        <v>11541</v>
      </c>
      <c r="W70" s="879"/>
      <c r="X70" s="879"/>
      <c r="Y70" s="879"/>
      <c r="Z70" s="879"/>
      <c r="AA70" s="879">
        <v>689</v>
      </c>
      <c r="AB70" s="879"/>
      <c r="AC70" s="879"/>
      <c r="AD70" s="879"/>
      <c r="AE70" s="879"/>
      <c r="AF70" s="879">
        <v>689</v>
      </c>
      <c r="AG70" s="879"/>
      <c r="AH70" s="879"/>
      <c r="AI70" s="879"/>
      <c r="AJ70" s="879"/>
      <c r="AK70" s="879">
        <v>318</v>
      </c>
      <c r="AL70" s="879"/>
      <c r="AM70" s="879"/>
      <c r="AN70" s="879"/>
      <c r="AO70" s="879"/>
      <c r="AP70" s="879" t="s">
        <v>529</v>
      </c>
      <c r="AQ70" s="879"/>
      <c r="AR70" s="879"/>
      <c r="AS70" s="879"/>
      <c r="AT70" s="879"/>
      <c r="AU70" s="879" t="s">
        <v>529</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606</v>
      </c>
      <c r="C71" s="922"/>
      <c r="D71" s="922"/>
      <c r="E71" s="922"/>
      <c r="F71" s="922"/>
      <c r="G71" s="922"/>
      <c r="H71" s="922"/>
      <c r="I71" s="922"/>
      <c r="J71" s="922"/>
      <c r="K71" s="922"/>
      <c r="L71" s="922"/>
      <c r="M71" s="922"/>
      <c r="N71" s="922"/>
      <c r="O71" s="922"/>
      <c r="P71" s="923"/>
      <c r="Q71" s="924">
        <v>858</v>
      </c>
      <c r="R71" s="879"/>
      <c r="S71" s="879"/>
      <c r="T71" s="879"/>
      <c r="U71" s="879"/>
      <c r="V71" s="879">
        <v>856</v>
      </c>
      <c r="W71" s="879"/>
      <c r="X71" s="879"/>
      <c r="Y71" s="879"/>
      <c r="Z71" s="879"/>
      <c r="AA71" s="879">
        <v>2</v>
      </c>
      <c r="AB71" s="879"/>
      <c r="AC71" s="879"/>
      <c r="AD71" s="879"/>
      <c r="AE71" s="879"/>
      <c r="AF71" s="879">
        <v>2</v>
      </c>
      <c r="AG71" s="879"/>
      <c r="AH71" s="879"/>
      <c r="AI71" s="879"/>
      <c r="AJ71" s="879"/>
      <c r="AK71" s="879">
        <v>4</v>
      </c>
      <c r="AL71" s="879"/>
      <c r="AM71" s="879"/>
      <c r="AN71" s="879"/>
      <c r="AO71" s="879"/>
      <c r="AP71" s="879" t="s">
        <v>529</v>
      </c>
      <c r="AQ71" s="879"/>
      <c r="AR71" s="879"/>
      <c r="AS71" s="879"/>
      <c r="AT71" s="879"/>
      <c r="AU71" s="879" t="s">
        <v>529</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607</v>
      </c>
      <c r="C72" s="922"/>
      <c r="D72" s="922"/>
      <c r="E72" s="922"/>
      <c r="F72" s="922"/>
      <c r="G72" s="922"/>
      <c r="H72" s="922"/>
      <c r="I72" s="922"/>
      <c r="J72" s="922"/>
      <c r="K72" s="922"/>
      <c r="L72" s="922"/>
      <c r="M72" s="922"/>
      <c r="N72" s="922"/>
      <c r="O72" s="922"/>
      <c r="P72" s="923"/>
      <c r="Q72" s="924">
        <v>13156</v>
      </c>
      <c r="R72" s="879"/>
      <c r="S72" s="879"/>
      <c r="T72" s="879"/>
      <c r="U72" s="879"/>
      <c r="V72" s="879">
        <v>13061</v>
      </c>
      <c r="W72" s="879"/>
      <c r="X72" s="879"/>
      <c r="Y72" s="879"/>
      <c r="Z72" s="879"/>
      <c r="AA72" s="879">
        <v>95</v>
      </c>
      <c r="AB72" s="879"/>
      <c r="AC72" s="879"/>
      <c r="AD72" s="879"/>
      <c r="AE72" s="879"/>
      <c r="AF72" s="879">
        <v>91</v>
      </c>
      <c r="AG72" s="879"/>
      <c r="AH72" s="879"/>
      <c r="AI72" s="879"/>
      <c r="AJ72" s="879"/>
      <c r="AK72" s="879">
        <v>173</v>
      </c>
      <c r="AL72" s="879"/>
      <c r="AM72" s="879"/>
      <c r="AN72" s="879"/>
      <c r="AO72" s="879"/>
      <c r="AP72" s="879">
        <v>2875</v>
      </c>
      <c r="AQ72" s="879"/>
      <c r="AR72" s="879"/>
      <c r="AS72" s="879"/>
      <c r="AT72" s="879"/>
      <c r="AU72" s="879">
        <v>1656</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608</v>
      </c>
      <c r="C73" s="922"/>
      <c r="D73" s="922"/>
      <c r="E73" s="922"/>
      <c r="F73" s="922"/>
      <c r="G73" s="922"/>
      <c r="H73" s="922"/>
      <c r="I73" s="922"/>
      <c r="J73" s="922"/>
      <c r="K73" s="922"/>
      <c r="L73" s="922"/>
      <c r="M73" s="922"/>
      <c r="N73" s="922"/>
      <c r="O73" s="922"/>
      <c r="P73" s="923"/>
      <c r="Q73" s="924">
        <v>141</v>
      </c>
      <c r="R73" s="879"/>
      <c r="S73" s="879"/>
      <c r="T73" s="879"/>
      <c r="U73" s="879"/>
      <c r="V73" s="879">
        <v>137</v>
      </c>
      <c r="W73" s="879"/>
      <c r="X73" s="879"/>
      <c r="Y73" s="879"/>
      <c r="Z73" s="879"/>
      <c r="AA73" s="879">
        <v>4</v>
      </c>
      <c r="AB73" s="879"/>
      <c r="AC73" s="879"/>
      <c r="AD73" s="879"/>
      <c r="AE73" s="879"/>
      <c r="AF73" s="879">
        <v>4</v>
      </c>
      <c r="AG73" s="879"/>
      <c r="AH73" s="879"/>
      <c r="AI73" s="879"/>
      <c r="AJ73" s="879"/>
      <c r="AK73" s="879" t="s">
        <v>529</v>
      </c>
      <c r="AL73" s="879"/>
      <c r="AM73" s="879"/>
      <c r="AN73" s="879"/>
      <c r="AO73" s="879"/>
      <c r="AP73" s="879" t="s">
        <v>529</v>
      </c>
      <c r="AQ73" s="879"/>
      <c r="AR73" s="879"/>
      <c r="AS73" s="879"/>
      <c r="AT73" s="879"/>
      <c r="AU73" s="879" t="s">
        <v>529</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609</v>
      </c>
      <c r="C74" s="922"/>
      <c r="D74" s="922"/>
      <c r="E74" s="922"/>
      <c r="F74" s="922"/>
      <c r="G74" s="922"/>
      <c r="H74" s="922"/>
      <c r="I74" s="922"/>
      <c r="J74" s="922"/>
      <c r="K74" s="922"/>
      <c r="L74" s="922"/>
      <c r="M74" s="922"/>
      <c r="N74" s="922"/>
      <c r="O74" s="922"/>
      <c r="P74" s="923"/>
      <c r="Q74" s="924">
        <v>237</v>
      </c>
      <c r="R74" s="879"/>
      <c r="S74" s="879"/>
      <c r="T74" s="879"/>
      <c r="U74" s="879"/>
      <c r="V74" s="879">
        <v>168</v>
      </c>
      <c r="W74" s="879"/>
      <c r="X74" s="879"/>
      <c r="Y74" s="879"/>
      <c r="Z74" s="879"/>
      <c r="AA74" s="879">
        <v>69</v>
      </c>
      <c r="AB74" s="879"/>
      <c r="AC74" s="879"/>
      <c r="AD74" s="879"/>
      <c r="AE74" s="879"/>
      <c r="AF74" s="879">
        <v>69</v>
      </c>
      <c r="AG74" s="879"/>
      <c r="AH74" s="879"/>
      <c r="AI74" s="879"/>
      <c r="AJ74" s="879"/>
      <c r="AK74" s="879">
        <v>36</v>
      </c>
      <c r="AL74" s="879"/>
      <c r="AM74" s="879"/>
      <c r="AN74" s="879"/>
      <c r="AO74" s="879"/>
      <c r="AP74" s="879" t="s">
        <v>529</v>
      </c>
      <c r="AQ74" s="879"/>
      <c r="AR74" s="879"/>
      <c r="AS74" s="879"/>
      <c r="AT74" s="879"/>
      <c r="AU74" s="879" t="s">
        <v>529</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610</v>
      </c>
      <c r="C75" s="922"/>
      <c r="D75" s="922"/>
      <c r="E75" s="922"/>
      <c r="F75" s="922"/>
      <c r="G75" s="922"/>
      <c r="H75" s="922"/>
      <c r="I75" s="922"/>
      <c r="J75" s="922"/>
      <c r="K75" s="922"/>
      <c r="L75" s="922"/>
      <c r="M75" s="922"/>
      <c r="N75" s="922"/>
      <c r="O75" s="922"/>
      <c r="P75" s="923"/>
      <c r="Q75" s="927">
        <v>264624</v>
      </c>
      <c r="R75" s="928"/>
      <c r="S75" s="928"/>
      <c r="T75" s="928"/>
      <c r="U75" s="878"/>
      <c r="V75" s="929">
        <v>252775</v>
      </c>
      <c r="W75" s="928"/>
      <c r="X75" s="928"/>
      <c r="Y75" s="928"/>
      <c r="Z75" s="878"/>
      <c r="AA75" s="929">
        <v>11848</v>
      </c>
      <c r="AB75" s="928"/>
      <c r="AC75" s="928"/>
      <c r="AD75" s="928"/>
      <c r="AE75" s="878"/>
      <c r="AF75" s="929">
        <v>11848</v>
      </c>
      <c r="AG75" s="928"/>
      <c r="AH75" s="928"/>
      <c r="AI75" s="928"/>
      <c r="AJ75" s="878"/>
      <c r="AK75" s="929">
        <v>7347</v>
      </c>
      <c r="AL75" s="928"/>
      <c r="AM75" s="928"/>
      <c r="AN75" s="928"/>
      <c r="AO75" s="878"/>
      <c r="AP75" s="929" t="s">
        <v>529</v>
      </c>
      <c r="AQ75" s="928"/>
      <c r="AR75" s="928"/>
      <c r="AS75" s="928"/>
      <c r="AT75" s="878"/>
      <c r="AU75" s="929" t="s">
        <v>529</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395</v>
      </c>
      <c r="B88" s="838" t="s">
        <v>430</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12705</v>
      </c>
      <c r="AG88" s="890"/>
      <c r="AH88" s="890"/>
      <c r="AI88" s="890"/>
      <c r="AJ88" s="890"/>
      <c r="AK88" s="887"/>
      <c r="AL88" s="887"/>
      <c r="AM88" s="887"/>
      <c r="AN88" s="887"/>
      <c r="AO88" s="887"/>
      <c r="AP88" s="890">
        <v>2875</v>
      </c>
      <c r="AQ88" s="890"/>
      <c r="AR88" s="890"/>
      <c r="AS88" s="890"/>
      <c r="AT88" s="890"/>
      <c r="AU88" s="890">
        <v>1656</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838" t="s">
        <v>431</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374</v>
      </c>
      <c r="CS102" s="898"/>
      <c r="CT102" s="898"/>
      <c r="CU102" s="898"/>
      <c r="CV102" s="941"/>
      <c r="CW102" s="940">
        <v>4</v>
      </c>
      <c r="CX102" s="898"/>
      <c r="CY102" s="898"/>
      <c r="CZ102" s="898"/>
      <c r="DA102" s="941"/>
      <c r="DB102" s="940" t="s">
        <v>618</v>
      </c>
      <c r="DC102" s="898"/>
      <c r="DD102" s="898"/>
      <c r="DE102" s="898"/>
      <c r="DF102" s="941"/>
      <c r="DG102" s="940" t="s">
        <v>618</v>
      </c>
      <c r="DH102" s="898"/>
      <c r="DI102" s="898"/>
      <c r="DJ102" s="898"/>
      <c r="DK102" s="941"/>
      <c r="DL102" s="940" t="s">
        <v>618</v>
      </c>
      <c r="DM102" s="898"/>
      <c r="DN102" s="898"/>
      <c r="DO102" s="898"/>
      <c r="DP102" s="941"/>
      <c r="DQ102" s="940" t="s">
        <v>618</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432</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433</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436</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437</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438</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439</v>
      </c>
      <c r="AB109" s="943"/>
      <c r="AC109" s="943"/>
      <c r="AD109" s="943"/>
      <c r="AE109" s="944"/>
      <c r="AF109" s="942" t="s">
        <v>440</v>
      </c>
      <c r="AG109" s="943"/>
      <c r="AH109" s="943"/>
      <c r="AI109" s="943"/>
      <c r="AJ109" s="944"/>
      <c r="AK109" s="942" t="s">
        <v>308</v>
      </c>
      <c r="AL109" s="943"/>
      <c r="AM109" s="943"/>
      <c r="AN109" s="943"/>
      <c r="AO109" s="944"/>
      <c r="AP109" s="942" t="s">
        <v>441</v>
      </c>
      <c r="AQ109" s="943"/>
      <c r="AR109" s="943"/>
      <c r="AS109" s="943"/>
      <c r="AT109" s="945"/>
      <c r="AU109" s="962" t="s">
        <v>438</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439</v>
      </c>
      <c r="BR109" s="943"/>
      <c r="BS109" s="943"/>
      <c r="BT109" s="943"/>
      <c r="BU109" s="944"/>
      <c r="BV109" s="942" t="s">
        <v>440</v>
      </c>
      <c r="BW109" s="943"/>
      <c r="BX109" s="943"/>
      <c r="BY109" s="943"/>
      <c r="BZ109" s="944"/>
      <c r="CA109" s="942" t="s">
        <v>308</v>
      </c>
      <c r="CB109" s="943"/>
      <c r="CC109" s="943"/>
      <c r="CD109" s="943"/>
      <c r="CE109" s="944"/>
      <c r="CF109" s="963" t="s">
        <v>441</v>
      </c>
      <c r="CG109" s="963"/>
      <c r="CH109" s="963"/>
      <c r="CI109" s="963"/>
      <c r="CJ109" s="963"/>
      <c r="CK109" s="942" t="s">
        <v>442</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439</v>
      </c>
      <c r="DH109" s="943"/>
      <c r="DI109" s="943"/>
      <c r="DJ109" s="943"/>
      <c r="DK109" s="944"/>
      <c r="DL109" s="942" t="s">
        <v>440</v>
      </c>
      <c r="DM109" s="943"/>
      <c r="DN109" s="943"/>
      <c r="DO109" s="943"/>
      <c r="DP109" s="944"/>
      <c r="DQ109" s="942" t="s">
        <v>308</v>
      </c>
      <c r="DR109" s="943"/>
      <c r="DS109" s="943"/>
      <c r="DT109" s="943"/>
      <c r="DU109" s="944"/>
      <c r="DV109" s="942" t="s">
        <v>441</v>
      </c>
      <c r="DW109" s="943"/>
      <c r="DX109" s="943"/>
      <c r="DY109" s="943"/>
      <c r="DZ109" s="945"/>
    </row>
    <row r="110" spans="1:131" s="248" customFormat="1" ht="26.25" customHeight="1" x14ac:dyDescent="0.15">
      <c r="A110" s="946" t="s">
        <v>443</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6064073</v>
      </c>
      <c r="AB110" s="950"/>
      <c r="AC110" s="950"/>
      <c r="AD110" s="950"/>
      <c r="AE110" s="951"/>
      <c r="AF110" s="952">
        <v>6207278</v>
      </c>
      <c r="AG110" s="950"/>
      <c r="AH110" s="950"/>
      <c r="AI110" s="950"/>
      <c r="AJ110" s="951"/>
      <c r="AK110" s="952">
        <v>6469693</v>
      </c>
      <c r="AL110" s="950"/>
      <c r="AM110" s="950"/>
      <c r="AN110" s="950"/>
      <c r="AO110" s="951"/>
      <c r="AP110" s="953">
        <v>21.7</v>
      </c>
      <c r="AQ110" s="954"/>
      <c r="AR110" s="954"/>
      <c r="AS110" s="954"/>
      <c r="AT110" s="955"/>
      <c r="AU110" s="956" t="s">
        <v>72</v>
      </c>
      <c r="AV110" s="957"/>
      <c r="AW110" s="957"/>
      <c r="AX110" s="957"/>
      <c r="AY110" s="957"/>
      <c r="AZ110" s="998" t="s">
        <v>444</v>
      </c>
      <c r="BA110" s="947"/>
      <c r="BB110" s="947"/>
      <c r="BC110" s="947"/>
      <c r="BD110" s="947"/>
      <c r="BE110" s="947"/>
      <c r="BF110" s="947"/>
      <c r="BG110" s="947"/>
      <c r="BH110" s="947"/>
      <c r="BI110" s="947"/>
      <c r="BJ110" s="947"/>
      <c r="BK110" s="947"/>
      <c r="BL110" s="947"/>
      <c r="BM110" s="947"/>
      <c r="BN110" s="947"/>
      <c r="BO110" s="947"/>
      <c r="BP110" s="948"/>
      <c r="BQ110" s="984">
        <v>71747596</v>
      </c>
      <c r="BR110" s="985"/>
      <c r="BS110" s="985"/>
      <c r="BT110" s="985"/>
      <c r="BU110" s="985"/>
      <c r="BV110" s="985">
        <v>72145294</v>
      </c>
      <c r="BW110" s="985"/>
      <c r="BX110" s="985"/>
      <c r="BY110" s="985"/>
      <c r="BZ110" s="985"/>
      <c r="CA110" s="985">
        <v>73990649</v>
      </c>
      <c r="CB110" s="985"/>
      <c r="CC110" s="985"/>
      <c r="CD110" s="985"/>
      <c r="CE110" s="985"/>
      <c r="CF110" s="999">
        <v>248.4</v>
      </c>
      <c r="CG110" s="1000"/>
      <c r="CH110" s="1000"/>
      <c r="CI110" s="1000"/>
      <c r="CJ110" s="1000"/>
      <c r="CK110" s="1001" t="s">
        <v>445</v>
      </c>
      <c r="CL110" s="1002"/>
      <c r="CM110" s="981" t="s">
        <v>446</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v>111945</v>
      </c>
      <c r="DH110" s="985"/>
      <c r="DI110" s="985"/>
      <c r="DJ110" s="985"/>
      <c r="DK110" s="985"/>
      <c r="DL110" s="985">
        <v>56151</v>
      </c>
      <c r="DM110" s="985"/>
      <c r="DN110" s="985"/>
      <c r="DO110" s="985"/>
      <c r="DP110" s="985"/>
      <c r="DQ110" s="985" t="s">
        <v>129</v>
      </c>
      <c r="DR110" s="985"/>
      <c r="DS110" s="985"/>
      <c r="DT110" s="985"/>
      <c r="DU110" s="985"/>
      <c r="DV110" s="986" t="s">
        <v>447</v>
      </c>
      <c r="DW110" s="986"/>
      <c r="DX110" s="986"/>
      <c r="DY110" s="986"/>
      <c r="DZ110" s="987"/>
    </row>
    <row r="111" spans="1:131" s="248" customFormat="1" ht="26.25" customHeight="1" x14ac:dyDescent="0.15">
      <c r="A111" s="988" t="s">
        <v>448</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129</v>
      </c>
      <c r="AB111" s="992"/>
      <c r="AC111" s="992"/>
      <c r="AD111" s="992"/>
      <c r="AE111" s="993"/>
      <c r="AF111" s="994" t="s">
        <v>129</v>
      </c>
      <c r="AG111" s="992"/>
      <c r="AH111" s="992"/>
      <c r="AI111" s="992"/>
      <c r="AJ111" s="993"/>
      <c r="AK111" s="994" t="s">
        <v>449</v>
      </c>
      <c r="AL111" s="992"/>
      <c r="AM111" s="992"/>
      <c r="AN111" s="992"/>
      <c r="AO111" s="993"/>
      <c r="AP111" s="995" t="s">
        <v>129</v>
      </c>
      <c r="AQ111" s="996"/>
      <c r="AR111" s="996"/>
      <c r="AS111" s="996"/>
      <c r="AT111" s="997"/>
      <c r="AU111" s="958"/>
      <c r="AV111" s="959"/>
      <c r="AW111" s="959"/>
      <c r="AX111" s="959"/>
      <c r="AY111" s="959"/>
      <c r="AZ111" s="1007" t="s">
        <v>450</v>
      </c>
      <c r="BA111" s="1008"/>
      <c r="BB111" s="1008"/>
      <c r="BC111" s="1008"/>
      <c r="BD111" s="1008"/>
      <c r="BE111" s="1008"/>
      <c r="BF111" s="1008"/>
      <c r="BG111" s="1008"/>
      <c r="BH111" s="1008"/>
      <c r="BI111" s="1008"/>
      <c r="BJ111" s="1008"/>
      <c r="BK111" s="1008"/>
      <c r="BL111" s="1008"/>
      <c r="BM111" s="1008"/>
      <c r="BN111" s="1008"/>
      <c r="BO111" s="1008"/>
      <c r="BP111" s="1009"/>
      <c r="BQ111" s="977">
        <v>139945</v>
      </c>
      <c r="BR111" s="978"/>
      <c r="BS111" s="978"/>
      <c r="BT111" s="978"/>
      <c r="BU111" s="978"/>
      <c r="BV111" s="978">
        <v>63651</v>
      </c>
      <c r="BW111" s="978"/>
      <c r="BX111" s="978"/>
      <c r="BY111" s="978"/>
      <c r="BZ111" s="978"/>
      <c r="CA111" s="978" t="s">
        <v>129</v>
      </c>
      <c r="CB111" s="978"/>
      <c r="CC111" s="978"/>
      <c r="CD111" s="978"/>
      <c r="CE111" s="978"/>
      <c r="CF111" s="972" t="s">
        <v>451</v>
      </c>
      <c r="CG111" s="973"/>
      <c r="CH111" s="973"/>
      <c r="CI111" s="973"/>
      <c r="CJ111" s="973"/>
      <c r="CK111" s="1003"/>
      <c r="CL111" s="1004"/>
      <c r="CM111" s="974" t="s">
        <v>452</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449</v>
      </c>
      <c r="DH111" s="978"/>
      <c r="DI111" s="978"/>
      <c r="DJ111" s="978"/>
      <c r="DK111" s="978"/>
      <c r="DL111" s="978" t="s">
        <v>453</v>
      </c>
      <c r="DM111" s="978"/>
      <c r="DN111" s="978"/>
      <c r="DO111" s="978"/>
      <c r="DP111" s="978"/>
      <c r="DQ111" s="978" t="s">
        <v>447</v>
      </c>
      <c r="DR111" s="978"/>
      <c r="DS111" s="978"/>
      <c r="DT111" s="978"/>
      <c r="DU111" s="978"/>
      <c r="DV111" s="979" t="s">
        <v>447</v>
      </c>
      <c r="DW111" s="979"/>
      <c r="DX111" s="979"/>
      <c r="DY111" s="979"/>
      <c r="DZ111" s="980"/>
    </row>
    <row r="112" spans="1:131" s="248" customFormat="1" ht="26.25" customHeight="1" x14ac:dyDescent="0.15">
      <c r="A112" s="1010" t="s">
        <v>454</v>
      </c>
      <c r="B112" s="1011"/>
      <c r="C112" s="1008" t="s">
        <v>455</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447</v>
      </c>
      <c r="AB112" s="1017"/>
      <c r="AC112" s="1017"/>
      <c r="AD112" s="1017"/>
      <c r="AE112" s="1018"/>
      <c r="AF112" s="1019" t="s">
        <v>449</v>
      </c>
      <c r="AG112" s="1017"/>
      <c r="AH112" s="1017"/>
      <c r="AI112" s="1017"/>
      <c r="AJ112" s="1018"/>
      <c r="AK112" s="1019" t="s">
        <v>451</v>
      </c>
      <c r="AL112" s="1017"/>
      <c r="AM112" s="1017"/>
      <c r="AN112" s="1017"/>
      <c r="AO112" s="1018"/>
      <c r="AP112" s="1020" t="s">
        <v>420</v>
      </c>
      <c r="AQ112" s="1021"/>
      <c r="AR112" s="1021"/>
      <c r="AS112" s="1021"/>
      <c r="AT112" s="1022"/>
      <c r="AU112" s="958"/>
      <c r="AV112" s="959"/>
      <c r="AW112" s="959"/>
      <c r="AX112" s="959"/>
      <c r="AY112" s="959"/>
      <c r="AZ112" s="1007" t="s">
        <v>456</v>
      </c>
      <c r="BA112" s="1008"/>
      <c r="BB112" s="1008"/>
      <c r="BC112" s="1008"/>
      <c r="BD112" s="1008"/>
      <c r="BE112" s="1008"/>
      <c r="BF112" s="1008"/>
      <c r="BG112" s="1008"/>
      <c r="BH112" s="1008"/>
      <c r="BI112" s="1008"/>
      <c r="BJ112" s="1008"/>
      <c r="BK112" s="1008"/>
      <c r="BL112" s="1008"/>
      <c r="BM112" s="1008"/>
      <c r="BN112" s="1008"/>
      <c r="BO112" s="1008"/>
      <c r="BP112" s="1009"/>
      <c r="BQ112" s="977">
        <v>37945101</v>
      </c>
      <c r="BR112" s="978"/>
      <c r="BS112" s="978"/>
      <c r="BT112" s="978"/>
      <c r="BU112" s="978"/>
      <c r="BV112" s="978">
        <v>37584288</v>
      </c>
      <c r="BW112" s="978"/>
      <c r="BX112" s="978"/>
      <c r="BY112" s="978"/>
      <c r="BZ112" s="978"/>
      <c r="CA112" s="978">
        <v>36159853</v>
      </c>
      <c r="CB112" s="978"/>
      <c r="CC112" s="978"/>
      <c r="CD112" s="978"/>
      <c r="CE112" s="978"/>
      <c r="CF112" s="972">
        <v>121.4</v>
      </c>
      <c r="CG112" s="973"/>
      <c r="CH112" s="973"/>
      <c r="CI112" s="973"/>
      <c r="CJ112" s="973"/>
      <c r="CK112" s="1003"/>
      <c r="CL112" s="1004"/>
      <c r="CM112" s="974" t="s">
        <v>457</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447</v>
      </c>
      <c r="DH112" s="978"/>
      <c r="DI112" s="978"/>
      <c r="DJ112" s="978"/>
      <c r="DK112" s="978"/>
      <c r="DL112" s="978" t="s">
        <v>129</v>
      </c>
      <c r="DM112" s="978"/>
      <c r="DN112" s="978"/>
      <c r="DO112" s="978"/>
      <c r="DP112" s="978"/>
      <c r="DQ112" s="978" t="s">
        <v>129</v>
      </c>
      <c r="DR112" s="978"/>
      <c r="DS112" s="978"/>
      <c r="DT112" s="978"/>
      <c r="DU112" s="978"/>
      <c r="DV112" s="979" t="s">
        <v>129</v>
      </c>
      <c r="DW112" s="979"/>
      <c r="DX112" s="979"/>
      <c r="DY112" s="979"/>
      <c r="DZ112" s="980"/>
    </row>
    <row r="113" spans="1:130" s="248" customFormat="1" ht="26.25" customHeight="1" x14ac:dyDescent="0.15">
      <c r="A113" s="1012"/>
      <c r="B113" s="1013"/>
      <c r="C113" s="1008" t="s">
        <v>458</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2801064</v>
      </c>
      <c r="AB113" s="992"/>
      <c r="AC113" s="992"/>
      <c r="AD113" s="992"/>
      <c r="AE113" s="993"/>
      <c r="AF113" s="994">
        <v>3031339</v>
      </c>
      <c r="AG113" s="992"/>
      <c r="AH113" s="992"/>
      <c r="AI113" s="992"/>
      <c r="AJ113" s="993"/>
      <c r="AK113" s="994">
        <v>2461473</v>
      </c>
      <c r="AL113" s="992"/>
      <c r="AM113" s="992"/>
      <c r="AN113" s="992"/>
      <c r="AO113" s="993"/>
      <c r="AP113" s="995">
        <v>8.3000000000000007</v>
      </c>
      <c r="AQ113" s="996"/>
      <c r="AR113" s="996"/>
      <c r="AS113" s="996"/>
      <c r="AT113" s="997"/>
      <c r="AU113" s="958"/>
      <c r="AV113" s="959"/>
      <c r="AW113" s="959"/>
      <c r="AX113" s="959"/>
      <c r="AY113" s="959"/>
      <c r="AZ113" s="1007" t="s">
        <v>459</v>
      </c>
      <c r="BA113" s="1008"/>
      <c r="BB113" s="1008"/>
      <c r="BC113" s="1008"/>
      <c r="BD113" s="1008"/>
      <c r="BE113" s="1008"/>
      <c r="BF113" s="1008"/>
      <c r="BG113" s="1008"/>
      <c r="BH113" s="1008"/>
      <c r="BI113" s="1008"/>
      <c r="BJ113" s="1008"/>
      <c r="BK113" s="1008"/>
      <c r="BL113" s="1008"/>
      <c r="BM113" s="1008"/>
      <c r="BN113" s="1008"/>
      <c r="BO113" s="1008"/>
      <c r="BP113" s="1009"/>
      <c r="BQ113" s="977">
        <v>1272624</v>
      </c>
      <c r="BR113" s="978"/>
      <c r="BS113" s="978"/>
      <c r="BT113" s="978"/>
      <c r="BU113" s="978"/>
      <c r="BV113" s="978">
        <v>1481120</v>
      </c>
      <c r="BW113" s="978"/>
      <c r="BX113" s="978"/>
      <c r="BY113" s="978"/>
      <c r="BZ113" s="978"/>
      <c r="CA113" s="978">
        <v>1656207</v>
      </c>
      <c r="CB113" s="978"/>
      <c r="CC113" s="978"/>
      <c r="CD113" s="978"/>
      <c r="CE113" s="978"/>
      <c r="CF113" s="972">
        <v>5.6</v>
      </c>
      <c r="CG113" s="973"/>
      <c r="CH113" s="973"/>
      <c r="CI113" s="973"/>
      <c r="CJ113" s="973"/>
      <c r="CK113" s="1003"/>
      <c r="CL113" s="1004"/>
      <c r="CM113" s="974" t="s">
        <v>460</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129</v>
      </c>
      <c r="DH113" s="1017"/>
      <c r="DI113" s="1017"/>
      <c r="DJ113" s="1017"/>
      <c r="DK113" s="1018"/>
      <c r="DL113" s="1019" t="s">
        <v>461</v>
      </c>
      <c r="DM113" s="1017"/>
      <c r="DN113" s="1017"/>
      <c r="DO113" s="1017"/>
      <c r="DP113" s="1018"/>
      <c r="DQ113" s="1019" t="s">
        <v>129</v>
      </c>
      <c r="DR113" s="1017"/>
      <c r="DS113" s="1017"/>
      <c r="DT113" s="1017"/>
      <c r="DU113" s="1018"/>
      <c r="DV113" s="1020" t="s">
        <v>129</v>
      </c>
      <c r="DW113" s="1021"/>
      <c r="DX113" s="1021"/>
      <c r="DY113" s="1021"/>
      <c r="DZ113" s="1022"/>
    </row>
    <row r="114" spans="1:130" s="248" customFormat="1" ht="26.25" customHeight="1" x14ac:dyDescent="0.15">
      <c r="A114" s="1012"/>
      <c r="B114" s="1013"/>
      <c r="C114" s="1008" t="s">
        <v>462</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200908</v>
      </c>
      <c r="AB114" s="1017"/>
      <c r="AC114" s="1017"/>
      <c r="AD114" s="1017"/>
      <c r="AE114" s="1018"/>
      <c r="AF114" s="1019">
        <v>250511</v>
      </c>
      <c r="AG114" s="1017"/>
      <c r="AH114" s="1017"/>
      <c r="AI114" s="1017"/>
      <c r="AJ114" s="1018"/>
      <c r="AK114" s="1019">
        <v>228879</v>
      </c>
      <c r="AL114" s="1017"/>
      <c r="AM114" s="1017"/>
      <c r="AN114" s="1017"/>
      <c r="AO114" s="1018"/>
      <c r="AP114" s="1020">
        <v>0.8</v>
      </c>
      <c r="AQ114" s="1021"/>
      <c r="AR114" s="1021"/>
      <c r="AS114" s="1021"/>
      <c r="AT114" s="1022"/>
      <c r="AU114" s="958"/>
      <c r="AV114" s="959"/>
      <c r="AW114" s="959"/>
      <c r="AX114" s="959"/>
      <c r="AY114" s="959"/>
      <c r="AZ114" s="1007" t="s">
        <v>463</v>
      </c>
      <c r="BA114" s="1008"/>
      <c r="BB114" s="1008"/>
      <c r="BC114" s="1008"/>
      <c r="BD114" s="1008"/>
      <c r="BE114" s="1008"/>
      <c r="BF114" s="1008"/>
      <c r="BG114" s="1008"/>
      <c r="BH114" s="1008"/>
      <c r="BI114" s="1008"/>
      <c r="BJ114" s="1008"/>
      <c r="BK114" s="1008"/>
      <c r="BL114" s="1008"/>
      <c r="BM114" s="1008"/>
      <c r="BN114" s="1008"/>
      <c r="BO114" s="1008"/>
      <c r="BP114" s="1009"/>
      <c r="BQ114" s="977">
        <v>6000770</v>
      </c>
      <c r="BR114" s="978"/>
      <c r="BS114" s="978"/>
      <c r="BT114" s="978"/>
      <c r="BU114" s="978"/>
      <c r="BV114" s="978">
        <v>5981700</v>
      </c>
      <c r="BW114" s="978"/>
      <c r="BX114" s="978"/>
      <c r="BY114" s="978"/>
      <c r="BZ114" s="978"/>
      <c r="CA114" s="978">
        <v>5910572</v>
      </c>
      <c r="CB114" s="978"/>
      <c r="CC114" s="978"/>
      <c r="CD114" s="978"/>
      <c r="CE114" s="978"/>
      <c r="CF114" s="972">
        <v>19.8</v>
      </c>
      <c r="CG114" s="973"/>
      <c r="CH114" s="973"/>
      <c r="CI114" s="973"/>
      <c r="CJ114" s="973"/>
      <c r="CK114" s="1003"/>
      <c r="CL114" s="1004"/>
      <c r="CM114" s="974" t="s">
        <v>464</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453</v>
      </c>
      <c r="DH114" s="1017"/>
      <c r="DI114" s="1017"/>
      <c r="DJ114" s="1017"/>
      <c r="DK114" s="1018"/>
      <c r="DL114" s="1019" t="s">
        <v>129</v>
      </c>
      <c r="DM114" s="1017"/>
      <c r="DN114" s="1017"/>
      <c r="DO114" s="1017"/>
      <c r="DP114" s="1018"/>
      <c r="DQ114" s="1019" t="s">
        <v>465</v>
      </c>
      <c r="DR114" s="1017"/>
      <c r="DS114" s="1017"/>
      <c r="DT114" s="1017"/>
      <c r="DU114" s="1018"/>
      <c r="DV114" s="1020" t="s">
        <v>447</v>
      </c>
      <c r="DW114" s="1021"/>
      <c r="DX114" s="1021"/>
      <c r="DY114" s="1021"/>
      <c r="DZ114" s="1022"/>
    </row>
    <row r="115" spans="1:130" s="248" customFormat="1" ht="26.25" customHeight="1" x14ac:dyDescent="0.15">
      <c r="A115" s="1012"/>
      <c r="B115" s="1013"/>
      <c r="C115" s="1008" t="s">
        <v>466</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82612</v>
      </c>
      <c r="AB115" s="992"/>
      <c r="AC115" s="992"/>
      <c r="AD115" s="992"/>
      <c r="AE115" s="993"/>
      <c r="AF115" s="994">
        <v>81366</v>
      </c>
      <c r="AG115" s="992"/>
      <c r="AH115" s="992"/>
      <c r="AI115" s="992"/>
      <c r="AJ115" s="993"/>
      <c r="AK115" s="994">
        <v>66936</v>
      </c>
      <c r="AL115" s="992"/>
      <c r="AM115" s="992"/>
      <c r="AN115" s="992"/>
      <c r="AO115" s="993"/>
      <c r="AP115" s="995">
        <v>0.2</v>
      </c>
      <c r="AQ115" s="996"/>
      <c r="AR115" s="996"/>
      <c r="AS115" s="996"/>
      <c r="AT115" s="997"/>
      <c r="AU115" s="958"/>
      <c r="AV115" s="959"/>
      <c r="AW115" s="959"/>
      <c r="AX115" s="959"/>
      <c r="AY115" s="959"/>
      <c r="AZ115" s="1007" t="s">
        <v>467</v>
      </c>
      <c r="BA115" s="1008"/>
      <c r="BB115" s="1008"/>
      <c r="BC115" s="1008"/>
      <c r="BD115" s="1008"/>
      <c r="BE115" s="1008"/>
      <c r="BF115" s="1008"/>
      <c r="BG115" s="1008"/>
      <c r="BH115" s="1008"/>
      <c r="BI115" s="1008"/>
      <c r="BJ115" s="1008"/>
      <c r="BK115" s="1008"/>
      <c r="BL115" s="1008"/>
      <c r="BM115" s="1008"/>
      <c r="BN115" s="1008"/>
      <c r="BO115" s="1008"/>
      <c r="BP115" s="1009"/>
      <c r="BQ115" s="977">
        <v>12999</v>
      </c>
      <c r="BR115" s="978"/>
      <c r="BS115" s="978"/>
      <c r="BT115" s="978"/>
      <c r="BU115" s="978"/>
      <c r="BV115" s="978">
        <v>12653</v>
      </c>
      <c r="BW115" s="978"/>
      <c r="BX115" s="978"/>
      <c r="BY115" s="978"/>
      <c r="BZ115" s="978"/>
      <c r="CA115" s="978">
        <v>12650</v>
      </c>
      <c r="CB115" s="978"/>
      <c r="CC115" s="978"/>
      <c r="CD115" s="978"/>
      <c r="CE115" s="978"/>
      <c r="CF115" s="972">
        <v>0</v>
      </c>
      <c r="CG115" s="973"/>
      <c r="CH115" s="973"/>
      <c r="CI115" s="973"/>
      <c r="CJ115" s="973"/>
      <c r="CK115" s="1003"/>
      <c r="CL115" s="1004"/>
      <c r="CM115" s="1007" t="s">
        <v>468</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453</v>
      </c>
      <c r="DH115" s="1017"/>
      <c r="DI115" s="1017"/>
      <c r="DJ115" s="1017"/>
      <c r="DK115" s="1018"/>
      <c r="DL115" s="1019" t="s">
        <v>129</v>
      </c>
      <c r="DM115" s="1017"/>
      <c r="DN115" s="1017"/>
      <c r="DO115" s="1017"/>
      <c r="DP115" s="1018"/>
      <c r="DQ115" s="1019" t="s">
        <v>129</v>
      </c>
      <c r="DR115" s="1017"/>
      <c r="DS115" s="1017"/>
      <c r="DT115" s="1017"/>
      <c r="DU115" s="1018"/>
      <c r="DV115" s="1020" t="s">
        <v>453</v>
      </c>
      <c r="DW115" s="1021"/>
      <c r="DX115" s="1021"/>
      <c r="DY115" s="1021"/>
      <c r="DZ115" s="1022"/>
    </row>
    <row r="116" spans="1:130" s="248" customFormat="1" ht="26.25" customHeight="1" x14ac:dyDescent="0.15">
      <c r="A116" s="1014"/>
      <c r="B116" s="1015"/>
      <c r="C116" s="1023" t="s">
        <v>469</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v>2058</v>
      </c>
      <c r="AB116" s="1017"/>
      <c r="AC116" s="1017"/>
      <c r="AD116" s="1017"/>
      <c r="AE116" s="1018"/>
      <c r="AF116" s="1019">
        <v>951</v>
      </c>
      <c r="AG116" s="1017"/>
      <c r="AH116" s="1017"/>
      <c r="AI116" s="1017"/>
      <c r="AJ116" s="1018"/>
      <c r="AK116" s="1019">
        <v>2454</v>
      </c>
      <c r="AL116" s="1017"/>
      <c r="AM116" s="1017"/>
      <c r="AN116" s="1017"/>
      <c r="AO116" s="1018"/>
      <c r="AP116" s="1020">
        <v>0</v>
      </c>
      <c r="AQ116" s="1021"/>
      <c r="AR116" s="1021"/>
      <c r="AS116" s="1021"/>
      <c r="AT116" s="1022"/>
      <c r="AU116" s="958"/>
      <c r="AV116" s="959"/>
      <c r="AW116" s="959"/>
      <c r="AX116" s="959"/>
      <c r="AY116" s="959"/>
      <c r="AZ116" s="1025" t="s">
        <v>470</v>
      </c>
      <c r="BA116" s="1026"/>
      <c r="BB116" s="1026"/>
      <c r="BC116" s="1026"/>
      <c r="BD116" s="1026"/>
      <c r="BE116" s="1026"/>
      <c r="BF116" s="1026"/>
      <c r="BG116" s="1026"/>
      <c r="BH116" s="1026"/>
      <c r="BI116" s="1026"/>
      <c r="BJ116" s="1026"/>
      <c r="BK116" s="1026"/>
      <c r="BL116" s="1026"/>
      <c r="BM116" s="1026"/>
      <c r="BN116" s="1026"/>
      <c r="BO116" s="1026"/>
      <c r="BP116" s="1027"/>
      <c r="BQ116" s="977" t="s">
        <v>453</v>
      </c>
      <c r="BR116" s="978"/>
      <c r="BS116" s="978"/>
      <c r="BT116" s="978"/>
      <c r="BU116" s="978"/>
      <c r="BV116" s="978" t="s">
        <v>449</v>
      </c>
      <c r="BW116" s="978"/>
      <c r="BX116" s="978"/>
      <c r="BY116" s="978"/>
      <c r="BZ116" s="978"/>
      <c r="CA116" s="978" t="s">
        <v>471</v>
      </c>
      <c r="CB116" s="978"/>
      <c r="CC116" s="978"/>
      <c r="CD116" s="978"/>
      <c r="CE116" s="978"/>
      <c r="CF116" s="972" t="s">
        <v>453</v>
      </c>
      <c r="CG116" s="973"/>
      <c r="CH116" s="973"/>
      <c r="CI116" s="973"/>
      <c r="CJ116" s="973"/>
      <c r="CK116" s="1003"/>
      <c r="CL116" s="1004"/>
      <c r="CM116" s="974" t="s">
        <v>472</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v>28000</v>
      </c>
      <c r="DH116" s="1017"/>
      <c r="DI116" s="1017"/>
      <c r="DJ116" s="1017"/>
      <c r="DK116" s="1018"/>
      <c r="DL116" s="1019">
        <v>7500</v>
      </c>
      <c r="DM116" s="1017"/>
      <c r="DN116" s="1017"/>
      <c r="DO116" s="1017"/>
      <c r="DP116" s="1018"/>
      <c r="DQ116" s="1019" t="s">
        <v>447</v>
      </c>
      <c r="DR116" s="1017"/>
      <c r="DS116" s="1017"/>
      <c r="DT116" s="1017"/>
      <c r="DU116" s="1018"/>
      <c r="DV116" s="1020" t="s">
        <v>447</v>
      </c>
      <c r="DW116" s="1021"/>
      <c r="DX116" s="1021"/>
      <c r="DY116" s="1021"/>
      <c r="DZ116" s="1022"/>
    </row>
    <row r="117" spans="1:130" s="248" customFormat="1" ht="26.25" customHeight="1" x14ac:dyDescent="0.15">
      <c r="A117" s="962" t="s">
        <v>187</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473</v>
      </c>
      <c r="Z117" s="944"/>
      <c r="AA117" s="1034">
        <v>9150715</v>
      </c>
      <c r="AB117" s="1035"/>
      <c r="AC117" s="1035"/>
      <c r="AD117" s="1035"/>
      <c r="AE117" s="1036"/>
      <c r="AF117" s="1037">
        <v>9571445</v>
      </c>
      <c r="AG117" s="1035"/>
      <c r="AH117" s="1035"/>
      <c r="AI117" s="1035"/>
      <c r="AJ117" s="1036"/>
      <c r="AK117" s="1037">
        <v>9229435</v>
      </c>
      <c r="AL117" s="1035"/>
      <c r="AM117" s="1035"/>
      <c r="AN117" s="1035"/>
      <c r="AO117" s="1036"/>
      <c r="AP117" s="1038"/>
      <c r="AQ117" s="1039"/>
      <c r="AR117" s="1039"/>
      <c r="AS117" s="1039"/>
      <c r="AT117" s="1040"/>
      <c r="AU117" s="958"/>
      <c r="AV117" s="959"/>
      <c r="AW117" s="959"/>
      <c r="AX117" s="959"/>
      <c r="AY117" s="959"/>
      <c r="AZ117" s="1025" t="s">
        <v>474</v>
      </c>
      <c r="BA117" s="1026"/>
      <c r="BB117" s="1026"/>
      <c r="BC117" s="1026"/>
      <c r="BD117" s="1026"/>
      <c r="BE117" s="1026"/>
      <c r="BF117" s="1026"/>
      <c r="BG117" s="1026"/>
      <c r="BH117" s="1026"/>
      <c r="BI117" s="1026"/>
      <c r="BJ117" s="1026"/>
      <c r="BK117" s="1026"/>
      <c r="BL117" s="1026"/>
      <c r="BM117" s="1026"/>
      <c r="BN117" s="1026"/>
      <c r="BO117" s="1026"/>
      <c r="BP117" s="1027"/>
      <c r="BQ117" s="977" t="s">
        <v>465</v>
      </c>
      <c r="BR117" s="978"/>
      <c r="BS117" s="978"/>
      <c r="BT117" s="978"/>
      <c r="BU117" s="978"/>
      <c r="BV117" s="978" t="s">
        <v>465</v>
      </c>
      <c r="BW117" s="978"/>
      <c r="BX117" s="978"/>
      <c r="BY117" s="978"/>
      <c r="BZ117" s="978"/>
      <c r="CA117" s="978" t="s">
        <v>465</v>
      </c>
      <c r="CB117" s="978"/>
      <c r="CC117" s="978"/>
      <c r="CD117" s="978"/>
      <c r="CE117" s="978"/>
      <c r="CF117" s="972" t="s">
        <v>129</v>
      </c>
      <c r="CG117" s="973"/>
      <c r="CH117" s="973"/>
      <c r="CI117" s="973"/>
      <c r="CJ117" s="973"/>
      <c r="CK117" s="1003"/>
      <c r="CL117" s="1004"/>
      <c r="CM117" s="974" t="s">
        <v>475</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129</v>
      </c>
      <c r="DH117" s="1017"/>
      <c r="DI117" s="1017"/>
      <c r="DJ117" s="1017"/>
      <c r="DK117" s="1018"/>
      <c r="DL117" s="1019" t="s">
        <v>465</v>
      </c>
      <c r="DM117" s="1017"/>
      <c r="DN117" s="1017"/>
      <c r="DO117" s="1017"/>
      <c r="DP117" s="1018"/>
      <c r="DQ117" s="1019" t="s">
        <v>449</v>
      </c>
      <c r="DR117" s="1017"/>
      <c r="DS117" s="1017"/>
      <c r="DT117" s="1017"/>
      <c r="DU117" s="1018"/>
      <c r="DV117" s="1020" t="s">
        <v>129</v>
      </c>
      <c r="DW117" s="1021"/>
      <c r="DX117" s="1021"/>
      <c r="DY117" s="1021"/>
      <c r="DZ117" s="1022"/>
    </row>
    <row r="118" spans="1:130" s="248" customFormat="1" ht="26.25" customHeight="1" x14ac:dyDescent="0.15">
      <c r="A118" s="962" t="s">
        <v>442</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439</v>
      </c>
      <c r="AB118" s="943"/>
      <c r="AC118" s="943"/>
      <c r="AD118" s="943"/>
      <c r="AE118" s="944"/>
      <c r="AF118" s="942" t="s">
        <v>440</v>
      </c>
      <c r="AG118" s="943"/>
      <c r="AH118" s="943"/>
      <c r="AI118" s="943"/>
      <c r="AJ118" s="944"/>
      <c r="AK118" s="942" t="s">
        <v>308</v>
      </c>
      <c r="AL118" s="943"/>
      <c r="AM118" s="943"/>
      <c r="AN118" s="943"/>
      <c r="AO118" s="944"/>
      <c r="AP118" s="1029" t="s">
        <v>441</v>
      </c>
      <c r="AQ118" s="1030"/>
      <c r="AR118" s="1030"/>
      <c r="AS118" s="1030"/>
      <c r="AT118" s="1031"/>
      <c r="AU118" s="958"/>
      <c r="AV118" s="959"/>
      <c r="AW118" s="959"/>
      <c r="AX118" s="959"/>
      <c r="AY118" s="959"/>
      <c r="AZ118" s="1032" t="s">
        <v>476</v>
      </c>
      <c r="BA118" s="1023"/>
      <c r="BB118" s="1023"/>
      <c r="BC118" s="1023"/>
      <c r="BD118" s="1023"/>
      <c r="BE118" s="1023"/>
      <c r="BF118" s="1023"/>
      <c r="BG118" s="1023"/>
      <c r="BH118" s="1023"/>
      <c r="BI118" s="1023"/>
      <c r="BJ118" s="1023"/>
      <c r="BK118" s="1023"/>
      <c r="BL118" s="1023"/>
      <c r="BM118" s="1023"/>
      <c r="BN118" s="1023"/>
      <c r="BO118" s="1023"/>
      <c r="BP118" s="1024"/>
      <c r="BQ118" s="1055" t="s">
        <v>129</v>
      </c>
      <c r="BR118" s="1056"/>
      <c r="BS118" s="1056"/>
      <c r="BT118" s="1056"/>
      <c r="BU118" s="1056"/>
      <c r="BV118" s="1056" t="s">
        <v>129</v>
      </c>
      <c r="BW118" s="1056"/>
      <c r="BX118" s="1056"/>
      <c r="BY118" s="1056"/>
      <c r="BZ118" s="1056"/>
      <c r="CA118" s="1056" t="s">
        <v>477</v>
      </c>
      <c r="CB118" s="1056"/>
      <c r="CC118" s="1056"/>
      <c r="CD118" s="1056"/>
      <c r="CE118" s="1056"/>
      <c r="CF118" s="972" t="s">
        <v>129</v>
      </c>
      <c r="CG118" s="973"/>
      <c r="CH118" s="973"/>
      <c r="CI118" s="973"/>
      <c r="CJ118" s="973"/>
      <c r="CK118" s="1003"/>
      <c r="CL118" s="1004"/>
      <c r="CM118" s="974" t="s">
        <v>478</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461</v>
      </c>
      <c r="DH118" s="1017"/>
      <c r="DI118" s="1017"/>
      <c r="DJ118" s="1017"/>
      <c r="DK118" s="1018"/>
      <c r="DL118" s="1019" t="s">
        <v>449</v>
      </c>
      <c r="DM118" s="1017"/>
      <c r="DN118" s="1017"/>
      <c r="DO118" s="1017"/>
      <c r="DP118" s="1018"/>
      <c r="DQ118" s="1019" t="s">
        <v>129</v>
      </c>
      <c r="DR118" s="1017"/>
      <c r="DS118" s="1017"/>
      <c r="DT118" s="1017"/>
      <c r="DU118" s="1018"/>
      <c r="DV118" s="1020" t="s">
        <v>129</v>
      </c>
      <c r="DW118" s="1021"/>
      <c r="DX118" s="1021"/>
      <c r="DY118" s="1021"/>
      <c r="DZ118" s="1022"/>
    </row>
    <row r="119" spans="1:130" s="248" customFormat="1" ht="26.25" customHeight="1" x14ac:dyDescent="0.15">
      <c r="A119" s="1116" t="s">
        <v>445</v>
      </c>
      <c r="B119" s="1002"/>
      <c r="C119" s="981" t="s">
        <v>446</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v>56421</v>
      </c>
      <c r="AB119" s="950"/>
      <c r="AC119" s="950"/>
      <c r="AD119" s="950"/>
      <c r="AE119" s="951"/>
      <c r="AF119" s="952">
        <v>56422</v>
      </c>
      <c r="AG119" s="950"/>
      <c r="AH119" s="950"/>
      <c r="AI119" s="950"/>
      <c r="AJ119" s="951"/>
      <c r="AK119" s="952">
        <v>56421</v>
      </c>
      <c r="AL119" s="950"/>
      <c r="AM119" s="950"/>
      <c r="AN119" s="950"/>
      <c r="AO119" s="951"/>
      <c r="AP119" s="953">
        <v>0.2</v>
      </c>
      <c r="AQ119" s="954"/>
      <c r="AR119" s="954"/>
      <c r="AS119" s="954"/>
      <c r="AT119" s="955"/>
      <c r="AU119" s="960"/>
      <c r="AV119" s="961"/>
      <c r="AW119" s="961"/>
      <c r="AX119" s="961"/>
      <c r="AY119" s="961"/>
      <c r="AZ119" s="279" t="s">
        <v>187</v>
      </c>
      <c r="BA119" s="279"/>
      <c r="BB119" s="279"/>
      <c r="BC119" s="279"/>
      <c r="BD119" s="279"/>
      <c r="BE119" s="279"/>
      <c r="BF119" s="279"/>
      <c r="BG119" s="279"/>
      <c r="BH119" s="279"/>
      <c r="BI119" s="279"/>
      <c r="BJ119" s="279"/>
      <c r="BK119" s="279"/>
      <c r="BL119" s="279"/>
      <c r="BM119" s="279"/>
      <c r="BN119" s="279"/>
      <c r="BO119" s="1033" t="s">
        <v>479</v>
      </c>
      <c r="BP119" s="1064"/>
      <c r="BQ119" s="1055">
        <v>117119035</v>
      </c>
      <c r="BR119" s="1056"/>
      <c r="BS119" s="1056"/>
      <c r="BT119" s="1056"/>
      <c r="BU119" s="1056"/>
      <c r="BV119" s="1056">
        <v>117268706</v>
      </c>
      <c r="BW119" s="1056"/>
      <c r="BX119" s="1056"/>
      <c r="BY119" s="1056"/>
      <c r="BZ119" s="1056"/>
      <c r="CA119" s="1056">
        <v>117729931</v>
      </c>
      <c r="CB119" s="1056"/>
      <c r="CC119" s="1056"/>
      <c r="CD119" s="1056"/>
      <c r="CE119" s="1056"/>
      <c r="CF119" s="1057"/>
      <c r="CG119" s="1058"/>
      <c r="CH119" s="1058"/>
      <c r="CI119" s="1058"/>
      <c r="CJ119" s="1059"/>
      <c r="CK119" s="1005"/>
      <c r="CL119" s="1006"/>
      <c r="CM119" s="1060" t="s">
        <v>480</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129</v>
      </c>
      <c r="DH119" s="1042"/>
      <c r="DI119" s="1042"/>
      <c r="DJ119" s="1042"/>
      <c r="DK119" s="1043"/>
      <c r="DL119" s="1041" t="s">
        <v>129</v>
      </c>
      <c r="DM119" s="1042"/>
      <c r="DN119" s="1042"/>
      <c r="DO119" s="1042"/>
      <c r="DP119" s="1043"/>
      <c r="DQ119" s="1041" t="s">
        <v>471</v>
      </c>
      <c r="DR119" s="1042"/>
      <c r="DS119" s="1042"/>
      <c r="DT119" s="1042"/>
      <c r="DU119" s="1043"/>
      <c r="DV119" s="1044" t="s">
        <v>129</v>
      </c>
      <c r="DW119" s="1045"/>
      <c r="DX119" s="1045"/>
      <c r="DY119" s="1045"/>
      <c r="DZ119" s="1046"/>
    </row>
    <row r="120" spans="1:130" s="248" customFormat="1" ht="26.25" customHeight="1" x14ac:dyDescent="0.15">
      <c r="A120" s="1117"/>
      <c r="B120" s="1004"/>
      <c r="C120" s="974" t="s">
        <v>452</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129</v>
      </c>
      <c r="AB120" s="1017"/>
      <c r="AC120" s="1017"/>
      <c r="AD120" s="1017"/>
      <c r="AE120" s="1018"/>
      <c r="AF120" s="1019" t="s">
        <v>129</v>
      </c>
      <c r="AG120" s="1017"/>
      <c r="AH120" s="1017"/>
      <c r="AI120" s="1017"/>
      <c r="AJ120" s="1018"/>
      <c r="AK120" s="1019" t="s">
        <v>477</v>
      </c>
      <c r="AL120" s="1017"/>
      <c r="AM120" s="1017"/>
      <c r="AN120" s="1017"/>
      <c r="AO120" s="1018"/>
      <c r="AP120" s="1020" t="s">
        <v>129</v>
      </c>
      <c r="AQ120" s="1021"/>
      <c r="AR120" s="1021"/>
      <c r="AS120" s="1021"/>
      <c r="AT120" s="1022"/>
      <c r="AU120" s="1047" t="s">
        <v>481</v>
      </c>
      <c r="AV120" s="1048"/>
      <c r="AW120" s="1048"/>
      <c r="AX120" s="1048"/>
      <c r="AY120" s="1049"/>
      <c r="AZ120" s="998" t="s">
        <v>482</v>
      </c>
      <c r="BA120" s="947"/>
      <c r="BB120" s="947"/>
      <c r="BC120" s="947"/>
      <c r="BD120" s="947"/>
      <c r="BE120" s="947"/>
      <c r="BF120" s="947"/>
      <c r="BG120" s="947"/>
      <c r="BH120" s="947"/>
      <c r="BI120" s="947"/>
      <c r="BJ120" s="947"/>
      <c r="BK120" s="947"/>
      <c r="BL120" s="947"/>
      <c r="BM120" s="947"/>
      <c r="BN120" s="947"/>
      <c r="BO120" s="947"/>
      <c r="BP120" s="948"/>
      <c r="BQ120" s="984">
        <v>18604853</v>
      </c>
      <c r="BR120" s="985"/>
      <c r="BS120" s="985"/>
      <c r="BT120" s="985"/>
      <c r="BU120" s="985"/>
      <c r="BV120" s="985">
        <v>16468515</v>
      </c>
      <c r="BW120" s="985"/>
      <c r="BX120" s="985"/>
      <c r="BY120" s="985"/>
      <c r="BZ120" s="985"/>
      <c r="CA120" s="985">
        <v>14654522</v>
      </c>
      <c r="CB120" s="985"/>
      <c r="CC120" s="985"/>
      <c r="CD120" s="985"/>
      <c r="CE120" s="985"/>
      <c r="CF120" s="999">
        <v>49.2</v>
      </c>
      <c r="CG120" s="1000"/>
      <c r="CH120" s="1000"/>
      <c r="CI120" s="1000"/>
      <c r="CJ120" s="1000"/>
      <c r="CK120" s="1065" t="s">
        <v>483</v>
      </c>
      <c r="CL120" s="1066"/>
      <c r="CM120" s="1066"/>
      <c r="CN120" s="1066"/>
      <c r="CO120" s="1067"/>
      <c r="CP120" s="1073" t="s">
        <v>484</v>
      </c>
      <c r="CQ120" s="1074"/>
      <c r="CR120" s="1074"/>
      <c r="CS120" s="1074"/>
      <c r="CT120" s="1074"/>
      <c r="CU120" s="1074"/>
      <c r="CV120" s="1074"/>
      <c r="CW120" s="1074"/>
      <c r="CX120" s="1074"/>
      <c r="CY120" s="1074"/>
      <c r="CZ120" s="1074"/>
      <c r="DA120" s="1074"/>
      <c r="DB120" s="1074"/>
      <c r="DC120" s="1074"/>
      <c r="DD120" s="1074"/>
      <c r="DE120" s="1074"/>
      <c r="DF120" s="1075"/>
      <c r="DG120" s="984" t="s">
        <v>129</v>
      </c>
      <c r="DH120" s="985"/>
      <c r="DI120" s="985"/>
      <c r="DJ120" s="985"/>
      <c r="DK120" s="985"/>
      <c r="DL120" s="985" t="s">
        <v>129</v>
      </c>
      <c r="DM120" s="985"/>
      <c r="DN120" s="985"/>
      <c r="DO120" s="985"/>
      <c r="DP120" s="985"/>
      <c r="DQ120" s="985">
        <v>26371456</v>
      </c>
      <c r="DR120" s="985"/>
      <c r="DS120" s="985"/>
      <c r="DT120" s="985"/>
      <c r="DU120" s="985"/>
      <c r="DV120" s="986">
        <v>88.5</v>
      </c>
      <c r="DW120" s="986"/>
      <c r="DX120" s="986"/>
      <c r="DY120" s="986"/>
      <c r="DZ120" s="987"/>
    </row>
    <row r="121" spans="1:130" s="248" customFormat="1" ht="26.25" customHeight="1" x14ac:dyDescent="0.15">
      <c r="A121" s="1117"/>
      <c r="B121" s="1004"/>
      <c r="C121" s="1025" t="s">
        <v>485</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477</v>
      </c>
      <c r="AB121" s="1017"/>
      <c r="AC121" s="1017"/>
      <c r="AD121" s="1017"/>
      <c r="AE121" s="1018"/>
      <c r="AF121" s="1019" t="s">
        <v>471</v>
      </c>
      <c r="AG121" s="1017"/>
      <c r="AH121" s="1017"/>
      <c r="AI121" s="1017"/>
      <c r="AJ121" s="1018"/>
      <c r="AK121" s="1019" t="s">
        <v>129</v>
      </c>
      <c r="AL121" s="1017"/>
      <c r="AM121" s="1017"/>
      <c r="AN121" s="1017"/>
      <c r="AO121" s="1018"/>
      <c r="AP121" s="1020" t="s">
        <v>129</v>
      </c>
      <c r="AQ121" s="1021"/>
      <c r="AR121" s="1021"/>
      <c r="AS121" s="1021"/>
      <c r="AT121" s="1022"/>
      <c r="AU121" s="1050"/>
      <c r="AV121" s="1051"/>
      <c r="AW121" s="1051"/>
      <c r="AX121" s="1051"/>
      <c r="AY121" s="1052"/>
      <c r="AZ121" s="1007" t="s">
        <v>486</v>
      </c>
      <c r="BA121" s="1008"/>
      <c r="BB121" s="1008"/>
      <c r="BC121" s="1008"/>
      <c r="BD121" s="1008"/>
      <c r="BE121" s="1008"/>
      <c r="BF121" s="1008"/>
      <c r="BG121" s="1008"/>
      <c r="BH121" s="1008"/>
      <c r="BI121" s="1008"/>
      <c r="BJ121" s="1008"/>
      <c r="BK121" s="1008"/>
      <c r="BL121" s="1008"/>
      <c r="BM121" s="1008"/>
      <c r="BN121" s="1008"/>
      <c r="BO121" s="1008"/>
      <c r="BP121" s="1009"/>
      <c r="BQ121" s="977">
        <v>12073023</v>
      </c>
      <c r="BR121" s="978"/>
      <c r="BS121" s="978"/>
      <c r="BT121" s="978"/>
      <c r="BU121" s="978"/>
      <c r="BV121" s="978">
        <v>12664466</v>
      </c>
      <c r="BW121" s="978"/>
      <c r="BX121" s="978"/>
      <c r="BY121" s="978"/>
      <c r="BZ121" s="978"/>
      <c r="CA121" s="978">
        <v>11360310</v>
      </c>
      <c r="CB121" s="978"/>
      <c r="CC121" s="978"/>
      <c r="CD121" s="978"/>
      <c r="CE121" s="978"/>
      <c r="CF121" s="972">
        <v>38.1</v>
      </c>
      <c r="CG121" s="973"/>
      <c r="CH121" s="973"/>
      <c r="CI121" s="973"/>
      <c r="CJ121" s="973"/>
      <c r="CK121" s="1068"/>
      <c r="CL121" s="1069"/>
      <c r="CM121" s="1069"/>
      <c r="CN121" s="1069"/>
      <c r="CO121" s="1070"/>
      <c r="CP121" s="1078" t="s">
        <v>487</v>
      </c>
      <c r="CQ121" s="1079"/>
      <c r="CR121" s="1079"/>
      <c r="CS121" s="1079"/>
      <c r="CT121" s="1079"/>
      <c r="CU121" s="1079"/>
      <c r="CV121" s="1079"/>
      <c r="CW121" s="1079"/>
      <c r="CX121" s="1079"/>
      <c r="CY121" s="1079"/>
      <c r="CZ121" s="1079"/>
      <c r="DA121" s="1079"/>
      <c r="DB121" s="1079"/>
      <c r="DC121" s="1079"/>
      <c r="DD121" s="1079"/>
      <c r="DE121" s="1079"/>
      <c r="DF121" s="1080"/>
      <c r="DG121" s="977">
        <v>8199968</v>
      </c>
      <c r="DH121" s="978"/>
      <c r="DI121" s="978"/>
      <c r="DJ121" s="978"/>
      <c r="DK121" s="978"/>
      <c r="DL121" s="978">
        <v>7798371</v>
      </c>
      <c r="DM121" s="978"/>
      <c r="DN121" s="978"/>
      <c r="DO121" s="978"/>
      <c r="DP121" s="978"/>
      <c r="DQ121" s="978">
        <v>8616019</v>
      </c>
      <c r="DR121" s="978"/>
      <c r="DS121" s="978"/>
      <c r="DT121" s="978"/>
      <c r="DU121" s="978"/>
      <c r="DV121" s="979">
        <v>28.9</v>
      </c>
      <c r="DW121" s="979"/>
      <c r="DX121" s="979"/>
      <c r="DY121" s="979"/>
      <c r="DZ121" s="980"/>
    </row>
    <row r="122" spans="1:130" s="248" customFormat="1" ht="26.25" customHeight="1" x14ac:dyDescent="0.15">
      <c r="A122" s="1117"/>
      <c r="B122" s="1004"/>
      <c r="C122" s="974" t="s">
        <v>464</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129</v>
      </c>
      <c r="AB122" s="1017"/>
      <c r="AC122" s="1017"/>
      <c r="AD122" s="1017"/>
      <c r="AE122" s="1018"/>
      <c r="AF122" s="1019" t="s">
        <v>129</v>
      </c>
      <c r="AG122" s="1017"/>
      <c r="AH122" s="1017"/>
      <c r="AI122" s="1017"/>
      <c r="AJ122" s="1018"/>
      <c r="AK122" s="1019" t="s">
        <v>129</v>
      </c>
      <c r="AL122" s="1017"/>
      <c r="AM122" s="1017"/>
      <c r="AN122" s="1017"/>
      <c r="AO122" s="1018"/>
      <c r="AP122" s="1020" t="s">
        <v>477</v>
      </c>
      <c r="AQ122" s="1021"/>
      <c r="AR122" s="1021"/>
      <c r="AS122" s="1021"/>
      <c r="AT122" s="1022"/>
      <c r="AU122" s="1050"/>
      <c r="AV122" s="1051"/>
      <c r="AW122" s="1051"/>
      <c r="AX122" s="1051"/>
      <c r="AY122" s="1052"/>
      <c r="AZ122" s="1032" t="s">
        <v>488</v>
      </c>
      <c r="BA122" s="1023"/>
      <c r="BB122" s="1023"/>
      <c r="BC122" s="1023"/>
      <c r="BD122" s="1023"/>
      <c r="BE122" s="1023"/>
      <c r="BF122" s="1023"/>
      <c r="BG122" s="1023"/>
      <c r="BH122" s="1023"/>
      <c r="BI122" s="1023"/>
      <c r="BJ122" s="1023"/>
      <c r="BK122" s="1023"/>
      <c r="BL122" s="1023"/>
      <c r="BM122" s="1023"/>
      <c r="BN122" s="1023"/>
      <c r="BO122" s="1023"/>
      <c r="BP122" s="1024"/>
      <c r="BQ122" s="1055">
        <v>77861895</v>
      </c>
      <c r="BR122" s="1056"/>
      <c r="BS122" s="1056"/>
      <c r="BT122" s="1056"/>
      <c r="BU122" s="1056"/>
      <c r="BV122" s="1056">
        <v>78545405</v>
      </c>
      <c r="BW122" s="1056"/>
      <c r="BX122" s="1056"/>
      <c r="BY122" s="1056"/>
      <c r="BZ122" s="1056"/>
      <c r="CA122" s="1056">
        <v>76316935</v>
      </c>
      <c r="CB122" s="1056"/>
      <c r="CC122" s="1056"/>
      <c r="CD122" s="1056"/>
      <c r="CE122" s="1056"/>
      <c r="CF122" s="1076">
        <v>256.2</v>
      </c>
      <c r="CG122" s="1077"/>
      <c r="CH122" s="1077"/>
      <c r="CI122" s="1077"/>
      <c r="CJ122" s="1077"/>
      <c r="CK122" s="1068"/>
      <c r="CL122" s="1069"/>
      <c r="CM122" s="1069"/>
      <c r="CN122" s="1069"/>
      <c r="CO122" s="1070"/>
      <c r="CP122" s="1078" t="s">
        <v>489</v>
      </c>
      <c r="CQ122" s="1079"/>
      <c r="CR122" s="1079"/>
      <c r="CS122" s="1079"/>
      <c r="CT122" s="1079"/>
      <c r="CU122" s="1079"/>
      <c r="CV122" s="1079"/>
      <c r="CW122" s="1079"/>
      <c r="CX122" s="1079"/>
      <c r="CY122" s="1079"/>
      <c r="CZ122" s="1079"/>
      <c r="DA122" s="1079"/>
      <c r="DB122" s="1079"/>
      <c r="DC122" s="1079"/>
      <c r="DD122" s="1079"/>
      <c r="DE122" s="1079"/>
      <c r="DF122" s="1080"/>
      <c r="DG122" s="977">
        <v>848253</v>
      </c>
      <c r="DH122" s="978"/>
      <c r="DI122" s="978"/>
      <c r="DJ122" s="978"/>
      <c r="DK122" s="978"/>
      <c r="DL122" s="978">
        <v>1216149</v>
      </c>
      <c r="DM122" s="978"/>
      <c r="DN122" s="978"/>
      <c r="DO122" s="978"/>
      <c r="DP122" s="978"/>
      <c r="DQ122" s="978">
        <v>1172378</v>
      </c>
      <c r="DR122" s="978"/>
      <c r="DS122" s="978"/>
      <c r="DT122" s="978"/>
      <c r="DU122" s="978"/>
      <c r="DV122" s="979">
        <v>3.9</v>
      </c>
      <c r="DW122" s="979"/>
      <c r="DX122" s="979"/>
      <c r="DY122" s="979"/>
      <c r="DZ122" s="980"/>
    </row>
    <row r="123" spans="1:130" s="248" customFormat="1" ht="26.25" customHeight="1" x14ac:dyDescent="0.15">
      <c r="A123" s="1117"/>
      <c r="B123" s="1004"/>
      <c r="C123" s="974" t="s">
        <v>472</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v>19820</v>
      </c>
      <c r="AB123" s="1017"/>
      <c r="AC123" s="1017"/>
      <c r="AD123" s="1017"/>
      <c r="AE123" s="1018"/>
      <c r="AF123" s="1019">
        <v>20500</v>
      </c>
      <c r="AG123" s="1017"/>
      <c r="AH123" s="1017"/>
      <c r="AI123" s="1017"/>
      <c r="AJ123" s="1018"/>
      <c r="AK123" s="1019">
        <v>7500</v>
      </c>
      <c r="AL123" s="1017"/>
      <c r="AM123" s="1017"/>
      <c r="AN123" s="1017"/>
      <c r="AO123" s="1018"/>
      <c r="AP123" s="1020">
        <v>0</v>
      </c>
      <c r="AQ123" s="1021"/>
      <c r="AR123" s="1021"/>
      <c r="AS123" s="1021"/>
      <c r="AT123" s="1022"/>
      <c r="AU123" s="1053"/>
      <c r="AV123" s="1054"/>
      <c r="AW123" s="1054"/>
      <c r="AX123" s="1054"/>
      <c r="AY123" s="1054"/>
      <c r="AZ123" s="279" t="s">
        <v>187</v>
      </c>
      <c r="BA123" s="279"/>
      <c r="BB123" s="279"/>
      <c r="BC123" s="279"/>
      <c r="BD123" s="279"/>
      <c r="BE123" s="279"/>
      <c r="BF123" s="279"/>
      <c r="BG123" s="279"/>
      <c r="BH123" s="279"/>
      <c r="BI123" s="279"/>
      <c r="BJ123" s="279"/>
      <c r="BK123" s="279"/>
      <c r="BL123" s="279"/>
      <c r="BM123" s="279"/>
      <c r="BN123" s="279"/>
      <c r="BO123" s="1033" t="s">
        <v>490</v>
      </c>
      <c r="BP123" s="1064"/>
      <c r="BQ123" s="1123">
        <v>108539771</v>
      </c>
      <c r="BR123" s="1124"/>
      <c r="BS123" s="1124"/>
      <c r="BT123" s="1124"/>
      <c r="BU123" s="1124"/>
      <c r="BV123" s="1124">
        <v>107678386</v>
      </c>
      <c r="BW123" s="1124"/>
      <c r="BX123" s="1124"/>
      <c r="BY123" s="1124"/>
      <c r="BZ123" s="1124"/>
      <c r="CA123" s="1124">
        <v>102331767</v>
      </c>
      <c r="CB123" s="1124"/>
      <c r="CC123" s="1124"/>
      <c r="CD123" s="1124"/>
      <c r="CE123" s="1124"/>
      <c r="CF123" s="1057"/>
      <c r="CG123" s="1058"/>
      <c r="CH123" s="1058"/>
      <c r="CI123" s="1058"/>
      <c r="CJ123" s="1059"/>
      <c r="CK123" s="1068"/>
      <c r="CL123" s="1069"/>
      <c r="CM123" s="1069"/>
      <c r="CN123" s="1069"/>
      <c r="CO123" s="1070"/>
      <c r="CP123" s="1078" t="s">
        <v>491</v>
      </c>
      <c r="CQ123" s="1079"/>
      <c r="CR123" s="1079"/>
      <c r="CS123" s="1079"/>
      <c r="CT123" s="1079"/>
      <c r="CU123" s="1079"/>
      <c r="CV123" s="1079"/>
      <c r="CW123" s="1079"/>
      <c r="CX123" s="1079"/>
      <c r="CY123" s="1079"/>
      <c r="CZ123" s="1079"/>
      <c r="DA123" s="1079"/>
      <c r="DB123" s="1079"/>
      <c r="DC123" s="1079"/>
      <c r="DD123" s="1079"/>
      <c r="DE123" s="1079"/>
      <c r="DF123" s="1080"/>
      <c r="DG123" s="1016" t="s">
        <v>129</v>
      </c>
      <c r="DH123" s="1017"/>
      <c r="DI123" s="1017"/>
      <c r="DJ123" s="1017"/>
      <c r="DK123" s="1018"/>
      <c r="DL123" s="1019" t="s">
        <v>449</v>
      </c>
      <c r="DM123" s="1017"/>
      <c r="DN123" s="1017"/>
      <c r="DO123" s="1017"/>
      <c r="DP123" s="1018"/>
      <c r="DQ123" s="1019" t="s">
        <v>477</v>
      </c>
      <c r="DR123" s="1017"/>
      <c r="DS123" s="1017"/>
      <c r="DT123" s="1017"/>
      <c r="DU123" s="1018"/>
      <c r="DV123" s="1020" t="s">
        <v>471</v>
      </c>
      <c r="DW123" s="1021"/>
      <c r="DX123" s="1021"/>
      <c r="DY123" s="1021"/>
      <c r="DZ123" s="1022"/>
    </row>
    <row r="124" spans="1:130" s="248" customFormat="1" ht="26.25" customHeight="1" thickBot="1" x14ac:dyDescent="0.2">
      <c r="A124" s="1117"/>
      <c r="B124" s="1004"/>
      <c r="C124" s="974" t="s">
        <v>475</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477</v>
      </c>
      <c r="AB124" s="1017"/>
      <c r="AC124" s="1017"/>
      <c r="AD124" s="1017"/>
      <c r="AE124" s="1018"/>
      <c r="AF124" s="1019" t="s">
        <v>447</v>
      </c>
      <c r="AG124" s="1017"/>
      <c r="AH124" s="1017"/>
      <c r="AI124" s="1017"/>
      <c r="AJ124" s="1018"/>
      <c r="AK124" s="1019" t="s">
        <v>449</v>
      </c>
      <c r="AL124" s="1017"/>
      <c r="AM124" s="1017"/>
      <c r="AN124" s="1017"/>
      <c r="AO124" s="1018"/>
      <c r="AP124" s="1020" t="s">
        <v>449</v>
      </c>
      <c r="AQ124" s="1021"/>
      <c r="AR124" s="1021"/>
      <c r="AS124" s="1021"/>
      <c r="AT124" s="1022"/>
      <c r="AU124" s="1119" t="s">
        <v>492</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28.8</v>
      </c>
      <c r="BR124" s="1086"/>
      <c r="BS124" s="1086"/>
      <c r="BT124" s="1086"/>
      <c r="BU124" s="1086"/>
      <c r="BV124" s="1086">
        <v>32.5</v>
      </c>
      <c r="BW124" s="1086"/>
      <c r="BX124" s="1086"/>
      <c r="BY124" s="1086"/>
      <c r="BZ124" s="1086"/>
      <c r="CA124" s="1086">
        <v>51.6</v>
      </c>
      <c r="CB124" s="1086"/>
      <c r="CC124" s="1086"/>
      <c r="CD124" s="1086"/>
      <c r="CE124" s="1086"/>
      <c r="CF124" s="1087"/>
      <c r="CG124" s="1088"/>
      <c r="CH124" s="1088"/>
      <c r="CI124" s="1088"/>
      <c r="CJ124" s="1089"/>
      <c r="CK124" s="1071"/>
      <c r="CL124" s="1071"/>
      <c r="CM124" s="1071"/>
      <c r="CN124" s="1071"/>
      <c r="CO124" s="1072"/>
      <c r="CP124" s="1078" t="s">
        <v>493</v>
      </c>
      <c r="CQ124" s="1079"/>
      <c r="CR124" s="1079"/>
      <c r="CS124" s="1079"/>
      <c r="CT124" s="1079"/>
      <c r="CU124" s="1079"/>
      <c r="CV124" s="1079"/>
      <c r="CW124" s="1079"/>
      <c r="CX124" s="1079"/>
      <c r="CY124" s="1079"/>
      <c r="CZ124" s="1079"/>
      <c r="DA124" s="1079"/>
      <c r="DB124" s="1079"/>
      <c r="DC124" s="1079"/>
      <c r="DD124" s="1079"/>
      <c r="DE124" s="1079"/>
      <c r="DF124" s="1080"/>
      <c r="DG124" s="1063">
        <v>28896880</v>
      </c>
      <c r="DH124" s="1042"/>
      <c r="DI124" s="1042"/>
      <c r="DJ124" s="1042"/>
      <c r="DK124" s="1043"/>
      <c r="DL124" s="1041">
        <v>28569768</v>
      </c>
      <c r="DM124" s="1042"/>
      <c r="DN124" s="1042"/>
      <c r="DO124" s="1042"/>
      <c r="DP124" s="1043"/>
      <c r="DQ124" s="1041" t="s">
        <v>477</v>
      </c>
      <c r="DR124" s="1042"/>
      <c r="DS124" s="1042"/>
      <c r="DT124" s="1042"/>
      <c r="DU124" s="1043"/>
      <c r="DV124" s="1044" t="s">
        <v>449</v>
      </c>
      <c r="DW124" s="1045"/>
      <c r="DX124" s="1045"/>
      <c r="DY124" s="1045"/>
      <c r="DZ124" s="1046"/>
    </row>
    <row r="125" spans="1:130" s="248" customFormat="1" ht="26.25" customHeight="1" x14ac:dyDescent="0.15">
      <c r="A125" s="1117"/>
      <c r="B125" s="1004"/>
      <c r="C125" s="974" t="s">
        <v>478</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477</v>
      </c>
      <c r="AB125" s="1017"/>
      <c r="AC125" s="1017"/>
      <c r="AD125" s="1017"/>
      <c r="AE125" s="1018"/>
      <c r="AF125" s="1019" t="s">
        <v>477</v>
      </c>
      <c r="AG125" s="1017"/>
      <c r="AH125" s="1017"/>
      <c r="AI125" s="1017"/>
      <c r="AJ125" s="1018"/>
      <c r="AK125" s="1019" t="s">
        <v>449</v>
      </c>
      <c r="AL125" s="1017"/>
      <c r="AM125" s="1017"/>
      <c r="AN125" s="1017"/>
      <c r="AO125" s="1018"/>
      <c r="AP125" s="1020" t="s">
        <v>471</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494</v>
      </c>
      <c r="CL125" s="1066"/>
      <c r="CM125" s="1066"/>
      <c r="CN125" s="1066"/>
      <c r="CO125" s="1067"/>
      <c r="CP125" s="998" t="s">
        <v>495</v>
      </c>
      <c r="CQ125" s="947"/>
      <c r="CR125" s="947"/>
      <c r="CS125" s="947"/>
      <c r="CT125" s="947"/>
      <c r="CU125" s="947"/>
      <c r="CV125" s="947"/>
      <c r="CW125" s="947"/>
      <c r="CX125" s="947"/>
      <c r="CY125" s="947"/>
      <c r="CZ125" s="947"/>
      <c r="DA125" s="947"/>
      <c r="DB125" s="947"/>
      <c r="DC125" s="947"/>
      <c r="DD125" s="947"/>
      <c r="DE125" s="947"/>
      <c r="DF125" s="948"/>
      <c r="DG125" s="984" t="s">
        <v>477</v>
      </c>
      <c r="DH125" s="985"/>
      <c r="DI125" s="985"/>
      <c r="DJ125" s="985"/>
      <c r="DK125" s="985"/>
      <c r="DL125" s="985" t="s">
        <v>449</v>
      </c>
      <c r="DM125" s="985"/>
      <c r="DN125" s="985"/>
      <c r="DO125" s="985"/>
      <c r="DP125" s="985"/>
      <c r="DQ125" s="985" t="s">
        <v>449</v>
      </c>
      <c r="DR125" s="985"/>
      <c r="DS125" s="985"/>
      <c r="DT125" s="985"/>
      <c r="DU125" s="985"/>
      <c r="DV125" s="986" t="s">
        <v>449</v>
      </c>
      <c r="DW125" s="986"/>
      <c r="DX125" s="986"/>
      <c r="DY125" s="986"/>
      <c r="DZ125" s="987"/>
    </row>
    <row r="126" spans="1:130" s="248" customFormat="1" ht="26.25" customHeight="1" thickBot="1" x14ac:dyDescent="0.2">
      <c r="A126" s="1117"/>
      <c r="B126" s="1004"/>
      <c r="C126" s="974" t="s">
        <v>480</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4670</v>
      </c>
      <c r="AB126" s="1017"/>
      <c r="AC126" s="1017"/>
      <c r="AD126" s="1017"/>
      <c r="AE126" s="1018"/>
      <c r="AF126" s="1019">
        <v>3661</v>
      </c>
      <c r="AG126" s="1017"/>
      <c r="AH126" s="1017"/>
      <c r="AI126" s="1017"/>
      <c r="AJ126" s="1018"/>
      <c r="AK126" s="1019">
        <v>2806</v>
      </c>
      <c r="AL126" s="1017"/>
      <c r="AM126" s="1017"/>
      <c r="AN126" s="1017"/>
      <c r="AO126" s="1018"/>
      <c r="AP126" s="1020">
        <v>0</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496</v>
      </c>
      <c r="CQ126" s="1008"/>
      <c r="CR126" s="1008"/>
      <c r="CS126" s="1008"/>
      <c r="CT126" s="1008"/>
      <c r="CU126" s="1008"/>
      <c r="CV126" s="1008"/>
      <c r="CW126" s="1008"/>
      <c r="CX126" s="1008"/>
      <c r="CY126" s="1008"/>
      <c r="CZ126" s="1008"/>
      <c r="DA126" s="1008"/>
      <c r="DB126" s="1008"/>
      <c r="DC126" s="1008"/>
      <c r="DD126" s="1008"/>
      <c r="DE126" s="1008"/>
      <c r="DF126" s="1009"/>
      <c r="DG126" s="977" t="s">
        <v>449</v>
      </c>
      <c r="DH126" s="978"/>
      <c r="DI126" s="978"/>
      <c r="DJ126" s="978"/>
      <c r="DK126" s="978"/>
      <c r="DL126" s="978" t="s">
        <v>449</v>
      </c>
      <c r="DM126" s="978"/>
      <c r="DN126" s="978"/>
      <c r="DO126" s="978"/>
      <c r="DP126" s="978"/>
      <c r="DQ126" s="978" t="s">
        <v>129</v>
      </c>
      <c r="DR126" s="978"/>
      <c r="DS126" s="978"/>
      <c r="DT126" s="978"/>
      <c r="DU126" s="978"/>
      <c r="DV126" s="979" t="s">
        <v>477</v>
      </c>
      <c r="DW126" s="979"/>
      <c r="DX126" s="979"/>
      <c r="DY126" s="979"/>
      <c r="DZ126" s="980"/>
    </row>
    <row r="127" spans="1:130" s="248" customFormat="1" ht="26.25" customHeight="1" x14ac:dyDescent="0.15">
      <c r="A127" s="1118"/>
      <c r="B127" s="1006"/>
      <c r="C127" s="1060" t="s">
        <v>497</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1701</v>
      </c>
      <c r="AB127" s="1017"/>
      <c r="AC127" s="1017"/>
      <c r="AD127" s="1017"/>
      <c r="AE127" s="1018"/>
      <c r="AF127" s="1019">
        <v>783</v>
      </c>
      <c r="AG127" s="1017"/>
      <c r="AH127" s="1017"/>
      <c r="AI127" s="1017"/>
      <c r="AJ127" s="1018"/>
      <c r="AK127" s="1019">
        <v>209</v>
      </c>
      <c r="AL127" s="1017"/>
      <c r="AM127" s="1017"/>
      <c r="AN127" s="1017"/>
      <c r="AO127" s="1018"/>
      <c r="AP127" s="1020">
        <v>0</v>
      </c>
      <c r="AQ127" s="1021"/>
      <c r="AR127" s="1021"/>
      <c r="AS127" s="1021"/>
      <c r="AT127" s="1022"/>
      <c r="AU127" s="284"/>
      <c r="AV127" s="284"/>
      <c r="AW127" s="284"/>
      <c r="AX127" s="1090" t="s">
        <v>498</v>
      </c>
      <c r="AY127" s="1091"/>
      <c r="AZ127" s="1091"/>
      <c r="BA127" s="1091"/>
      <c r="BB127" s="1091"/>
      <c r="BC127" s="1091"/>
      <c r="BD127" s="1091"/>
      <c r="BE127" s="1092"/>
      <c r="BF127" s="1093" t="s">
        <v>499</v>
      </c>
      <c r="BG127" s="1091"/>
      <c r="BH127" s="1091"/>
      <c r="BI127" s="1091"/>
      <c r="BJ127" s="1091"/>
      <c r="BK127" s="1091"/>
      <c r="BL127" s="1092"/>
      <c r="BM127" s="1093" t="s">
        <v>500</v>
      </c>
      <c r="BN127" s="1091"/>
      <c r="BO127" s="1091"/>
      <c r="BP127" s="1091"/>
      <c r="BQ127" s="1091"/>
      <c r="BR127" s="1091"/>
      <c r="BS127" s="1092"/>
      <c r="BT127" s="1093" t="s">
        <v>501</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502</v>
      </c>
      <c r="CQ127" s="1008"/>
      <c r="CR127" s="1008"/>
      <c r="CS127" s="1008"/>
      <c r="CT127" s="1008"/>
      <c r="CU127" s="1008"/>
      <c r="CV127" s="1008"/>
      <c r="CW127" s="1008"/>
      <c r="CX127" s="1008"/>
      <c r="CY127" s="1008"/>
      <c r="CZ127" s="1008"/>
      <c r="DA127" s="1008"/>
      <c r="DB127" s="1008"/>
      <c r="DC127" s="1008"/>
      <c r="DD127" s="1008"/>
      <c r="DE127" s="1008"/>
      <c r="DF127" s="1009"/>
      <c r="DG127" s="977" t="s">
        <v>449</v>
      </c>
      <c r="DH127" s="978"/>
      <c r="DI127" s="978"/>
      <c r="DJ127" s="978"/>
      <c r="DK127" s="978"/>
      <c r="DL127" s="978" t="s">
        <v>471</v>
      </c>
      <c r="DM127" s="978"/>
      <c r="DN127" s="978"/>
      <c r="DO127" s="978"/>
      <c r="DP127" s="978"/>
      <c r="DQ127" s="978" t="s">
        <v>449</v>
      </c>
      <c r="DR127" s="978"/>
      <c r="DS127" s="978"/>
      <c r="DT127" s="978"/>
      <c r="DU127" s="978"/>
      <c r="DV127" s="979" t="s">
        <v>449</v>
      </c>
      <c r="DW127" s="979"/>
      <c r="DX127" s="979"/>
      <c r="DY127" s="979"/>
      <c r="DZ127" s="980"/>
    </row>
    <row r="128" spans="1:130" s="248" customFormat="1" ht="26.25" customHeight="1" thickBot="1" x14ac:dyDescent="0.2">
      <c r="A128" s="1101" t="s">
        <v>503</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504</v>
      </c>
      <c r="X128" s="1103"/>
      <c r="Y128" s="1103"/>
      <c r="Z128" s="1104"/>
      <c r="AA128" s="1105">
        <v>796471</v>
      </c>
      <c r="AB128" s="1106"/>
      <c r="AC128" s="1106"/>
      <c r="AD128" s="1106"/>
      <c r="AE128" s="1107"/>
      <c r="AF128" s="1108">
        <v>808584</v>
      </c>
      <c r="AG128" s="1106"/>
      <c r="AH128" s="1106"/>
      <c r="AI128" s="1106"/>
      <c r="AJ128" s="1107"/>
      <c r="AK128" s="1108">
        <v>631718</v>
      </c>
      <c r="AL128" s="1106"/>
      <c r="AM128" s="1106"/>
      <c r="AN128" s="1106"/>
      <c r="AO128" s="1107"/>
      <c r="AP128" s="1109"/>
      <c r="AQ128" s="1110"/>
      <c r="AR128" s="1110"/>
      <c r="AS128" s="1110"/>
      <c r="AT128" s="1111"/>
      <c r="AU128" s="284"/>
      <c r="AV128" s="284"/>
      <c r="AW128" s="284"/>
      <c r="AX128" s="946" t="s">
        <v>505</v>
      </c>
      <c r="AY128" s="947"/>
      <c r="AZ128" s="947"/>
      <c r="BA128" s="947"/>
      <c r="BB128" s="947"/>
      <c r="BC128" s="947"/>
      <c r="BD128" s="947"/>
      <c r="BE128" s="948"/>
      <c r="BF128" s="1112" t="s">
        <v>461</v>
      </c>
      <c r="BG128" s="1113"/>
      <c r="BH128" s="1113"/>
      <c r="BI128" s="1113"/>
      <c r="BJ128" s="1113"/>
      <c r="BK128" s="1113"/>
      <c r="BL128" s="1114"/>
      <c r="BM128" s="1112">
        <v>11.56</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506</v>
      </c>
      <c r="CQ128" s="1095"/>
      <c r="CR128" s="1095"/>
      <c r="CS128" s="1095"/>
      <c r="CT128" s="1095"/>
      <c r="CU128" s="1095"/>
      <c r="CV128" s="1095"/>
      <c r="CW128" s="1095"/>
      <c r="CX128" s="1095"/>
      <c r="CY128" s="1095"/>
      <c r="CZ128" s="1095"/>
      <c r="DA128" s="1095"/>
      <c r="DB128" s="1095"/>
      <c r="DC128" s="1095"/>
      <c r="DD128" s="1095"/>
      <c r="DE128" s="1095"/>
      <c r="DF128" s="1096"/>
      <c r="DG128" s="1097">
        <v>12999</v>
      </c>
      <c r="DH128" s="1098"/>
      <c r="DI128" s="1098"/>
      <c r="DJ128" s="1098"/>
      <c r="DK128" s="1098"/>
      <c r="DL128" s="1098">
        <v>12653</v>
      </c>
      <c r="DM128" s="1098"/>
      <c r="DN128" s="1098"/>
      <c r="DO128" s="1098"/>
      <c r="DP128" s="1098"/>
      <c r="DQ128" s="1098">
        <v>12650</v>
      </c>
      <c r="DR128" s="1098"/>
      <c r="DS128" s="1098"/>
      <c r="DT128" s="1098"/>
      <c r="DU128" s="1098"/>
      <c r="DV128" s="1099">
        <v>0</v>
      </c>
      <c r="DW128" s="1099"/>
      <c r="DX128" s="1099"/>
      <c r="DY128" s="1099"/>
      <c r="DZ128" s="1100"/>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507</v>
      </c>
      <c r="X129" s="1132"/>
      <c r="Y129" s="1132"/>
      <c r="Z129" s="1133"/>
      <c r="AA129" s="1016">
        <v>36155393</v>
      </c>
      <c r="AB129" s="1017"/>
      <c r="AC129" s="1017"/>
      <c r="AD129" s="1017"/>
      <c r="AE129" s="1018"/>
      <c r="AF129" s="1019">
        <v>35978068</v>
      </c>
      <c r="AG129" s="1017"/>
      <c r="AH129" s="1017"/>
      <c r="AI129" s="1017"/>
      <c r="AJ129" s="1018"/>
      <c r="AK129" s="1019">
        <v>36417556</v>
      </c>
      <c r="AL129" s="1017"/>
      <c r="AM129" s="1017"/>
      <c r="AN129" s="1017"/>
      <c r="AO129" s="1018"/>
      <c r="AP129" s="1134"/>
      <c r="AQ129" s="1135"/>
      <c r="AR129" s="1135"/>
      <c r="AS129" s="1135"/>
      <c r="AT129" s="1136"/>
      <c r="AU129" s="286"/>
      <c r="AV129" s="286"/>
      <c r="AW129" s="286"/>
      <c r="AX129" s="1125" t="s">
        <v>508</v>
      </c>
      <c r="AY129" s="1008"/>
      <c r="AZ129" s="1008"/>
      <c r="BA129" s="1008"/>
      <c r="BB129" s="1008"/>
      <c r="BC129" s="1008"/>
      <c r="BD129" s="1008"/>
      <c r="BE129" s="1009"/>
      <c r="BF129" s="1126" t="s">
        <v>129</v>
      </c>
      <c r="BG129" s="1127"/>
      <c r="BH129" s="1127"/>
      <c r="BI129" s="1127"/>
      <c r="BJ129" s="1127"/>
      <c r="BK129" s="1127"/>
      <c r="BL129" s="1128"/>
      <c r="BM129" s="1126">
        <v>16.559999999999999</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509</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510</v>
      </c>
      <c r="X130" s="1132"/>
      <c r="Y130" s="1132"/>
      <c r="Z130" s="1133"/>
      <c r="AA130" s="1016">
        <v>6422158</v>
      </c>
      <c r="AB130" s="1017"/>
      <c r="AC130" s="1017"/>
      <c r="AD130" s="1017"/>
      <c r="AE130" s="1018"/>
      <c r="AF130" s="1019">
        <v>6500487</v>
      </c>
      <c r="AG130" s="1017"/>
      <c r="AH130" s="1017"/>
      <c r="AI130" s="1017"/>
      <c r="AJ130" s="1018"/>
      <c r="AK130" s="1019">
        <v>6632247</v>
      </c>
      <c r="AL130" s="1017"/>
      <c r="AM130" s="1017"/>
      <c r="AN130" s="1017"/>
      <c r="AO130" s="1018"/>
      <c r="AP130" s="1134"/>
      <c r="AQ130" s="1135"/>
      <c r="AR130" s="1135"/>
      <c r="AS130" s="1135"/>
      <c r="AT130" s="1136"/>
      <c r="AU130" s="286"/>
      <c r="AV130" s="286"/>
      <c r="AW130" s="286"/>
      <c r="AX130" s="1125" t="s">
        <v>511</v>
      </c>
      <c r="AY130" s="1008"/>
      <c r="AZ130" s="1008"/>
      <c r="BA130" s="1008"/>
      <c r="BB130" s="1008"/>
      <c r="BC130" s="1008"/>
      <c r="BD130" s="1008"/>
      <c r="BE130" s="1009"/>
      <c r="BF130" s="1162">
        <v>6.9</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512</v>
      </c>
      <c r="X131" s="1170"/>
      <c r="Y131" s="1170"/>
      <c r="Z131" s="1171"/>
      <c r="AA131" s="1063">
        <v>29733235</v>
      </c>
      <c r="AB131" s="1042"/>
      <c r="AC131" s="1042"/>
      <c r="AD131" s="1042"/>
      <c r="AE131" s="1043"/>
      <c r="AF131" s="1041">
        <v>29477581</v>
      </c>
      <c r="AG131" s="1042"/>
      <c r="AH131" s="1042"/>
      <c r="AI131" s="1042"/>
      <c r="AJ131" s="1043"/>
      <c r="AK131" s="1041">
        <v>29785309</v>
      </c>
      <c r="AL131" s="1042"/>
      <c r="AM131" s="1042"/>
      <c r="AN131" s="1042"/>
      <c r="AO131" s="1043"/>
      <c r="AP131" s="1172"/>
      <c r="AQ131" s="1173"/>
      <c r="AR131" s="1173"/>
      <c r="AS131" s="1173"/>
      <c r="AT131" s="1174"/>
      <c r="AU131" s="286"/>
      <c r="AV131" s="286"/>
      <c r="AW131" s="286"/>
      <c r="AX131" s="1144" t="s">
        <v>513</v>
      </c>
      <c r="AY131" s="1095"/>
      <c r="AZ131" s="1095"/>
      <c r="BA131" s="1095"/>
      <c r="BB131" s="1095"/>
      <c r="BC131" s="1095"/>
      <c r="BD131" s="1095"/>
      <c r="BE131" s="1096"/>
      <c r="BF131" s="1145">
        <v>51.6</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514</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515</v>
      </c>
      <c r="W132" s="1155"/>
      <c r="X132" s="1155"/>
      <c r="Y132" s="1155"/>
      <c r="Z132" s="1156"/>
      <c r="AA132" s="1157">
        <v>6.4980685749999996</v>
      </c>
      <c r="AB132" s="1158"/>
      <c r="AC132" s="1158"/>
      <c r="AD132" s="1158"/>
      <c r="AE132" s="1159"/>
      <c r="AF132" s="1160">
        <v>7.6748970679999999</v>
      </c>
      <c r="AG132" s="1158"/>
      <c r="AH132" s="1158"/>
      <c r="AI132" s="1158"/>
      <c r="AJ132" s="1159"/>
      <c r="AK132" s="1160">
        <v>6.5987900310000001</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516</v>
      </c>
      <c r="W133" s="1138"/>
      <c r="X133" s="1138"/>
      <c r="Y133" s="1138"/>
      <c r="Z133" s="1139"/>
      <c r="AA133" s="1140">
        <v>7.8</v>
      </c>
      <c r="AB133" s="1141"/>
      <c r="AC133" s="1141"/>
      <c r="AD133" s="1141"/>
      <c r="AE133" s="1142"/>
      <c r="AF133" s="1140">
        <v>7.4</v>
      </c>
      <c r="AG133" s="1141"/>
      <c r="AH133" s="1141"/>
      <c r="AI133" s="1141"/>
      <c r="AJ133" s="1142"/>
      <c r="AK133" s="1140">
        <v>6.9</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KY90N0NMXacCDKD72lVp5TPtjRhizIEOr1kCOtDJrMYuD4qM16YhxJmS3jeJowPRyqXlEQo30IQJIOqZQWRJEQ==" saltValue="eYnY9mbQsVxUk9pCWYzAA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1uNvUuuF073FehMCF3kDKi95kQpA/NJax3ORB1tqwKcScbaAFwz1YZ/uXFHRERafbVywLKIuQwCV5TSaRo+Z5w==" saltValue="+vUrLAqAqSFDuMWBWMMAb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DL6n5QJdR5OcUv/h4zoezmSPf2AHJylLQQo8l8jH60BLMUt//OVyjKooZFDCKq1Ax20rGMRxttyBRHY1uNvrQ==" saltValue="/Ng3fkpL+0y2h1SCjYcz7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520</v>
      </c>
      <c r="AP7" s="305"/>
      <c r="AQ7" s="306" t="s">
        <v>521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522</v>
      </c>
      <c r="AQ8" s="312" t="s">
        <v>523</v>
      </c>
      <c r="AR8" s="313" t="s">
        <v>524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525</v>
      </c>
      <c r="AL9" s="1178"/>
      <c r="AM9" s="1178"/>
      <c r="AN9" s="1179"/>
      <c r="AO9" s="314">
        <v>9103871</v>
      </c>
      <c r="AP9" s="314">
        <v>70959</v>
      </c>
      <c r="AQ9" s="315">
        <v>69168</v>
      </c>
      <c r="AR9" s="316">
        <v>2.6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526</v>
      </c>
      <c r="AL10" s="1178"/>
      <c r="AM10" s="1178"/>
      <c r="AN10" s="1179"/>
      <c r="AO10" s="317">
        <v>1954664</v>
      </c>
      <c r="AP10" s="317">
        <v>15235</v>
      </c>
      <c r="AQ10" s="318">
        <v>5930</v>
      </c>
      <c r="AR10" s="319">
        <v>156.9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527</v>
      </c>
      <c r="AL11" s="1178"/>
      <c r="AM11" s="1178"/>
      <c r="AN11" s="1179"/>
      <c r="AO11" s="317">
        <v>531530</v>
      </c>
      <c r="AP11" s="317">
        <v>4143</v>
      </c>
      <c r="AQ11" s="318">
        <v>1190</v>
      </c>
      <c r="AR11" s="319">
        <v>248.2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528</v>
      </c>
      <c r="AL12" s="1178"/>
      <c r="AM12" s="1178"/>
      <c r="AN12" s="1179"/>
      <c r="AO12" s="317" t="s">
        <v>529</v>
      </c>
      <c r="AP12" s="317" t="s">
        <v>529</v>
      </c>
      <c r="AQ12" s="318" t="s">
        <v>529</v>
      </c>
      <c r="AR12" s="319" t="s">
        <v>529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530</v>
      </c>
      <c r="AL13" s="1178"/>
      <c r="AM13" s="1178"/>
      <c r="AN13" s="1179"/>
      <c r="AO13" s="317">
        <v>232093</v>
      </c>
      <c r="AP13" s="317">
        <v>1809</v>
      </c>
      <c r="AQ13" s="318">
        <v>2459</v>
      </c>
      <c r="AR13" s="319">
        <v>-26.4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531</v>
      </c>
      <c r="AL14" s="1178"/>
      <c r="AM14" s="1178"/>
      <c r="AN14" s="1179"/>
      <c r="AO14" s="317">
        <v>266536</v>
      </c>
      <c r="AP14" s="317">
        <v>2077</v>
      </c>
      <c r="AQ14" s="318">
        <v>2481</v>
      </c>
      <c r="AR14" s="319">
        <v>-16.3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532</v>
      </c>
      <c r="AL15" s="1184"/>
      <c r="AM15" s="1184"/>
      <c r="AN15" s="1185"/>
      <c r="AO15" s="317">
        <v>-509847</v>
      </c>
      <c r="AP15" s="317">
        <v>-3974</v>
      </c>
      <c r="AQ15" s="318">
        <v>-4955</v>
      </c>
      <c r="AR15" s="319">
        <v>-19.8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187</v>
      </c>
      <c r="AL16" s="1184"/>
      <c r="AM16" s="1184"/>
      <c r="AN16" s="1185"/>
      <c r="AO16" s="317">
        <v>11578847</v>
      </c>
      <c r="AP16" s="317">
        <v>90250</v>
      </c>
      <c r="AQ16" s="318">
        <v>76274</v>
      </c>
      <c r="AR16" s="319">
        <v>18.3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534</v>
      </c>
      <c r="AP20" s="326" t="s">
        <v>535</v>
      </c>
      <c r="AQ20" s="327" t="s">
        <v>536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537</v>
      </c>
      <c r="AL21" s="1187"/>
      <c r="AM21" s="1187"/>
      <c r="AN21" s="1188"/>
      <c r="AO21" s="330">
        <v>7.16</v>
      </c>
      <c r="AP21" s="331">
        <v>7.19</v>
      </c>
      <c r="AQ21" s="332">
        <v>-0.03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538</v>
      </c>
      <c r="AL22" s="1187"/>
      <c r="AM22" s="1187"/>
      <c r="AN22" s="1188"/>
      <c r="AO22" s="335">
        <v>98.2</v>
      </c>
      <c r="AP22" s="336">
        <v>97.9</v>
      </c>
      <c r="AQ22" s="337">
        <v>0.3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520</v>
      </c>
      <c r="AP30" s="305"/>
      <c r="AQ30" s="306" t="s">
        <v>521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522</v>
      </c>
      <c r="AQ31" s="312" t="s">
        <v>523</v>
      </c>
      <c r="AR31" s="313" t="s">
        <v>524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542</v>
      </c>
      <c r="AL32" s="1181"/>
      <c r="AM32" s="1181"/>
      <c r="AN32" s="1182"/>
      <c r="AO32" s="345">
        <v>6469693</v>
      </c>
      <c r="AP32" s="345">
        <v>50427</v>
      </c>
      <c r="AQ32" s="346">
        <v>44431</v>
      </c>
      <c r="AR32" s="347">
        <v>13.5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543</v>
      </c>
      <c r="AL33" s="1181"/>
      <c r="AM33" s="1181"/>
      <c r="AN33" s="1182"/>
      <c r="AO33" s="345" t="s">
        <v>529</v>
      </c>
      <c r="AP33" s="345" t="s">
        <v>529</v>
      </c>
      <c r="AQ33" s="346" t="s">
        <v>529</v>
      </c>
      <c r="AR33" s="347" t="s">
        <v>529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544</v>
      </c>
      <c r="AL34" s="1181"/>
      <c r="AM34" s="1181"/>
      <c r="AN34" s="1182"/>
      <c r="AO34" s="345" t="s">
        <v>529</v>
      </c>
      <c r="AP34" s="345" t="s">
        <v>529</v>
      </c>
      <c r="AQ34" s="346">
        <v>11</v>
      </c>
      <c r="AR34" s="347" t="s">
        <v>529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545</v>
      </c>
      <c r="AL35" s="1181"/>
      <c r="AM35" s="1181"/>
      <c r="AN35" s="1182"/>
      <c r="AO35" s="345">
        <v>2461473</v>
      </c>
      <c r="AP35" s="345">
        <v>19186</v>
      </c>
      <c r="AQ35" s="346">
        <v>10870</v>
      </c>
      <c r="AR35" s="347">
        <v>76.5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546</v>
      </c>
      <c r="AL36" s="1181"/>
      <c r="AM36" s="1181"/>
      <c r="AN36" s="1182"/>
      <c r="AO36" s="345">
        <v>228879</v>
      </c>
      <c r="AP36" s="345">
        <v>1784</v>
      </c>
      <c r="AQ36" s="346">
        <v>1108</v>
      </c>
      <c r="AR36" s="347">
        <v>61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547</v>
      </c>
      <c r="AL37" s="1181"/>
      <c r="AM37" s="1181"/>
      <c r="AN37" s="1182"/>
      <c r="AO37" s="345">
        <v>66936</v>
      </c>
      <c r="AP37" s="345">
        <v>522</v>
      </c>
      <c r="AQ37" s="346">
        <v>456</v>
      </c>
      <c r="AR37" s="347">
        <v>14.5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548</v>
      </c>
      <c r="AL38" s="1190"/>
      <c r="AM38" s="1190"/>
      <c r="AN38" s="1191"/>
      <c r="AO38" s="348">
        <v>2454</v>
      </c>
      <c r="AP38" s="348">
        <v>19</v>
      </c>
      <c r="AQ38" s="349">
        <v>2</v>
      </c>
      <c r="AR38" s="337">
        <v>850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549</v>
      </c>
      <c r="AL39" s="1190"/>
      <c r="AM39" s="1190"/>
      <c r="AN39" s="1191"/>
      <c r="AO39" s="345">
        <v>-631718</v>
      </c>
      <c r="AP39" s="345">
        <v>-4924</v>
      </c>
      <c r="AQ39" s="346">
        <v>-3984</v>
      </c>
      <c r="AR39" s="347">
        <v>23.6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550</v>
      </c>
      <c r="AL40" s="1181"/>
      <c r="AM40" s="1181"/>
      <c r="AN40" s="1182"/>
      <c r="AO40" s="345">
        <v>-6632247</v>
      </c>
      <c r="AP40" s="345">
        <v>-51694</v>
      </c>
      <c r="AQ40" s="346">
        <v>-37561</v>
      </c>
      <c r="AR40" s="347">
        <v>37.6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301</v>
      </c>
      <c r="AL41" s="1193"/>
      <c r="AM41" s="1193"/>
      <c r="AN41" s="1194"/>
      <c r="AO41" s="345">
        <v>1965470</v>
      </c>
      <c r="AP41" s="345">
        <v>15320</v>
      </c>
      <c r="AQ41" s="346">
        <v>15334</v>
      </c>
      <c r="AR41" s="347">
        <v>-0.1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520</v>
      </c>
      <c r="AN49" s="1197" t="s">
        <v>554</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555</v>
      </c>
      <c r="AO50" s="362" t="s">
        <v>556</v>
      </c>
      <c r="AP50" s="363" t="s">
        <v>557</v>
      </c>
      <c r="AQ50" s="364" t="s">
        <v>558</v>
      </c>
      <c r="AR50" s="365" t="s">
        <v>559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560</v>
      </c>
      <c r="AL51" s="358"/>
      <c r="AM51" s="366">
        <v>10826780</v>
      </c>
      <c r="AN51" s="367">
        <v>81266</v>
      </c>
      <c r="AO51" s="368">
        <v>-3.7</v>
      </c>
      <c r="AP51" s="369">
        <v>65942</v>
      </c>
      <c r="AQ51" s="370">
        <v>13.6</v>
      </c>
      <c r="AR51" s="371">
        <v>-17.3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561</v>
      </c>
      <c r="AM52" s="374">
        <v>6301642</v>
      </c>
      <c r="AN52" s="375">
        <v>47300</v>
      </c>
      <c r="AO52" s="376">
        <v>18.100000000000001</v>
      </c>
      <c r="AP52" s="377">
        <v>32778</v>
      </c>
      <c r="AQ52" s="378">
        <v>2</v>
      </c>
      <c r="AR52" s="379">
        <v>16.100000000000001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562</v>
      </c>
      <c r="AL53" s="358"/>
      <c r="AM53" s="366">
        <v>8403753</v>
      </c>
      <c r="AN53" s="367">
        <v>63510</v>
      </c>
      <c r="AO53" s="368">
        <v>-21.8</v>
      </c>
      <c r="AP53" s="369">
        <v>68655</v>
      </c>
      <c r="AQ53" s="370">
        <v>4.0999999999999996</v>
      </c>
      <c r="AR53" s="371">
        <v>-25.9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561</v>
      </c>
      <c r="AM54" s="374">
        <v>4885911</v>
      </c>
      <c r="AN54" s="375">
        <v>36925</v>
      </c>
      <c r="AO54" s="376">
        <v>-21.9</v>
      </c>
      <c r="AP54" s="377">
        <v>32316</v>
      </c>
      <c r="AQ54" s="378">
        <v>-1.4</v>
      </c>
      <c r="AR54" s="379">
        <v>-20.5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563</v>
      </c>
      <c r="AL55" s="358"/>
      <c r="AM55" s="366">
        <v>9297867</v>
      </c>
      <c r="AN55" s="367">
        <v>71000</v>
      </c>
      <c r="AO55" s="368">
        <v>11.8</v>
      </c>
      <c r="AP55" s="369">
        <v>66863</v>
      </c>
      <c r="AQ55" s="370">
        <v>-2.6</v>
      </c>
      <c r="AR55" s="371">
        <v>14.4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561</v>
      </c>
      <c r="AM56" s="374">
        <v>4730030</v>
      </c>
      <c r="AN56" s="375">
        <v>36120</v>
      </c>
      <c r="AO56" s="376">
        <v>-2.2000000000000002</v>
      </c>
      <c r="AP56" s="377">
        <v>32770</v>
      </c>
      <c r="AQ56" s="378">
        <v>1.4</v>
      </c>
      <c r="AR56" s="379">
        <v>-3.6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564</v>
      </c>
      <c r="AL57" s="358"/>
      <c r="AM57" s="366">
        <v>9529927</v>
      </c>
      <c r="AN57" s="367">
        <v>73622</v>
      </c>
      <c r="AO57" s="368">
        <v>3.7</v>
      </c>
      <c r="AP57" s="369">
        <v>72051</v>
      </c>
      <c r="AQ57" s="370">
        <v>7.8</v>
      </c>
      <c r="AR57" s="371">
        <v>-4.0999999999999996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561</v>
      </c>
      <c r="AM58" s="374">
        <v>5859694</v>
      </c>
      <c r="AN58" s="375">
        <v>45268</v>
      </c>
      <c r="AO58" s="376">
        <v>25.3</v>
      </c>
      <c r="AP58" s="377">
        <v>34140</v>
      </c>
      <c r="AQ58" s="378">
        <v>4.2</v>
      </c>
      <c r="AR58" s="379">
        <v>21.1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565</v>
      </c>
      <c r="AL59" s="358"/>
      <c r="AM59" s="366">
        <v>8996599</v>
      </c>
      <c r="AN59" s="367">
        <v>70123</v>
      </c>
      <c r="AO59" s="368">
        <v>-4.8</v>
      </c>
      <c r="AP59" s="369">
        <v>72756</v>
      </c>
      <c r="AQ59" s="370">
        <v>1</v>
      </c>
      <c r="AR59" s="371">
        <v>-5.8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561</v>
      </c>
      <c r="AM60" s="374">
        <v>4685244</v>
      </c>
      <c r="AN60" s="375">
        <v>36519</v>
      </c>
      <c r="AO60" s="376">
        <v>-19.3</v>
      </c>
      <c r="AP60" s="377">
        <v>32117</v>
      </c>
      <c r="AQ60" s="378">
        <v>-5.9</v>
      </c>
      <c r="AR60" s="379">
        <v>-13.4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566</v>
      </c>
      <c r="AL61" s="380"/>
      <c r="AM61" s="381">
        <v>9410985</v>
      </c>
      <c r="AN61" s="382">
        <v>71904</v>
      </c>
      <c r="AO61" s="383">
        <v>-3</v>
      </c>
      <c r="AP61" s="384">
        <v>69253</v>
      </c>
      <c r="AQ61" s="385">
        <v>4.8</v>
      </c>
      <c r="AR61" s="371">
        <v>-7.8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561</v>
      </c>
      <c r="AM62" s="374">
        <v>5292504</v>
      </c>
      <c r="AN62" s="375">
        <v>40426</v>
      </c>
      <c r="AO62" s="376">
        <v>0</v>
      </c>
      <c r="AP62" s="377">
        <v>32824</v>
      </c>
      <c r="AQ62" s="378">
        <v>0.1</v>
      </c>
      <c r="AR62" s="379">
        <v>-0.1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ZGvg/wdFfffYsYVCAupvodF2mBELy86zp5iXAAFPxADx33FkN2u9nR5drjKyn/YwUvX/ZcxVvKOyutPaIh7JjQ==" saltValue="K26XKeIlmpbtyhhjC2q2V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568</v>
      </c>
    </row>
    <row r="120" spans="125:125" ht="13.5" hidden="1" customHeight="1" x14ac:dyDescent="0.15"/>
    <row r="121" spans="125:125" ht="13.5" hidden="1" customHeight="1" x14ac:dyDescent="0.15">
      <c r="DU121" s="292"/>
    </row>
  </sheetData>
  <sheetProtection algorithmName="SHA-512" hashValue="xtjHy2I3x1x8XK75XHqcx+Uysr9KxxgBrFao0xUY9Et0sGxMtFvY46cs9L9OoB9yEVSqosPwsvjov2r9fde5WA==" saltValue="zZ8cq+2cixeHd/+3LS7zR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569</v>
      </c>
    </row>
  </sheetData>
  <sheetProtection algorithmName="SHA-512" hashValue="8HhYmpHSYZ300zdLxNi0S+QDH/ZxDIJyVK0bdTBAzt4TBw8/W7UqTYFNURO2WxLp9pNKdPsQRby7X5fxynqIHQ==" saltValue="RpufKjlmay3taCCJMC+WD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200" t="s">
        <v>3</v>
      </c>
      <c r="D47" s="1200"/>
      <c r="E47" s="1201"/>
      <c r="F47" s="11">
        <v>36.31</v>
      </c>
      <c r="G47" s="12">
        <v>35.9</v>
      </c>
      <c r="H47" s="12">
        <v>34.380000000000003</v>
      </c>
      <c r="I47" s="12">
        <v>27.38</v>
      </c>
      <c r="J47" s="13">
        <v>21.46</v>
      </c>
    </row>
    <row r="48" spans="2:10" ht="57.75" customHeight="1" x14ac:dyDescent="0.15">
      <c r="B48" s="14"/>
      <c r="C48" s="1202" t="s">
        <v>4</v>
      </c>
      <c r="D48" s="1202"/>
      <c r="E48" s="1203"/>
      <c r="F48" s="15">
        <v>4.3899999999999997</v>
      </c>
      <c r="G48" s="16">
        <v>4.63</v>
      </c>
      <c r="H48" s="16">
        <v>3.93</v>
      </c>
      <c r="I48" s="16">
        <v>4.5199999999999996</v>
      </c>
      <c r="J48" s="17">
        <v>6.3</v>
      </c>
    </row>
    <row r="49" spans="2:10" ht="57.75" customHeight="1" thickBot="1" x14ac:dyDescent="0.2">
      <c r="B49" s="18"/>
      <c r="C49" s="1204" t="s">
        <v>5</v>
      </c>
      <c r="D49" s="1204"/>
      <c r="E49" s="1205"/>
      <c r="F49" s="19" t="s">
        <v>575</v>
      </c>
      <c r="G49" s="20" t="s">
        <v>576</v>
      </c>
      <c r="H49" s="20" t="s">
        <v>577</v>
      </c>
      <c r="I49" s="20" t="s">
        <v>578</v>
      </c>
      <c r="J49" s="21" t="s">
        <v>579</v>
      </c>
    </row>
    <row r="50" spans="2:10" ht="13.5" customHeight="1" x14ac:dyDescent="0.15"/>
  </sheetData>
  <sheetProtection algorithmName="SHA-512" hashValue="/U9Th67VcVambk1RmuACHF14DS+dhdWj4Z8zq1JvJPvcyXEqB0a3xgab9uAuSmOG4Hw7MaH7Wj3L8jAQUSVPuQ==" saltValue="q/ZhVKsq5MPLm7GjJEMs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2022-03-08T10:15:51Z</cp:lastPrinted>
  <dcterms:created xsi:type="dcterms:W3CDTF">2022-02-02T03:36:10Z</dcterms:created>
  <dcterms:modified xsi:type="dcterms:W3CDTF">2022-09-27T12:32:00Z</dcterms:modified>
</cp:coreProperties>
</file>