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1 栗原市★\"/>
    </mc:Choice>
  </mc:AlternateContent>
  <bookViews>
    <workbookView xWindow="-28920" yWindow="-7125" windowWidth="29040" windowHeight="15840"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C36" i="10"/>
  <c r="BE35" i="10"/>
  <c r="C35" i="10"/>
  <c r="BW34" i="10"/>
  <c r="BE34" i="10"/>
  <c r="C34" i="10"/>
  <c r="U34" i="10" s="1"/>
  <c r="U35" i="10" s="1"/>
  <c r="U36" i="10" s="1"/>
  <c r="U37" i="10" s="1"/>
  <c r="BW35" i="10" l="1"/>
  <c r="BW36" i="10" s="1"/>
  <c r="BW37" i="10" s="1"/>
  <c r="BW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<sst xmlns="http://schemas.openxmlformats.org/spreadsheetml/2006/main" count="1076" uniqueCount="563">
  <si>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</si>
  <si>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</si>
  <si>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</si>
  <si>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</si>
  <si>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</si>
  <si>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</si>
  <si>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</si>
  <si>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</si>
  <si>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</si>
  <si>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</si>
  <si>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</si>
  <si>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</si>
  <si>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</si>
  <si>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</si>
  <si>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</si>
  <si>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</si>
  <si>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</si>
  <si>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</si>
  <si>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</si>
  <si>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</si>
  <si>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</si>
  <si>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</si>
  <si>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</si>
  <si>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</si>
  <si>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</si>
  <si>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</si>
  <si>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</si>
  <si>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</si>
  <si>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</si>
  <si>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</si>
  <si>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</si>
  <si>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</si>
  <si>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</si>
  <si>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</si>
  <si>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</si>
  <si>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</si>
  <si>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</si>
  <si>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</si>
  <si>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</si>
  <si>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</si>
  <si>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</si>
  <si>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</si>
  <si>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</si>
  <si>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</si>
  <si>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</si>
  <si>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</si>
  <si>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</si>
  <si>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</si>
  <si>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</si>
  <si>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</si>
  <si>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</si>
  <si>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</si>
  <si>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</si>
  <si>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</si>
  <si>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</si>
  <si>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</si>
  <si>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</si>
  <si>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</si>
  <si>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</si>
  <si>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</si>
  <si>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</si>
  <si>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</si>
  <si>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</si>
  <si>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</si>
  <si>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</si>
  <si>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</si>
  <si>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</si>
  <si>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</si>
  <si>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</si>
  <si>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</si>
  <si>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</si>
  <si>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</si>
  <si>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</si>
  <si>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</si>
  <si>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</si>
  <si>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</si>
  <si>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</si>
  <si>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</si>
  <si>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</si>
  <si>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</si>
  <si>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</si>
  <si>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</si>
  <si>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</si>
  <si>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</si>
  <si>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</si>
  <si>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</si>
  <si>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</si>
  <si>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</si>
  <si>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</si>
  <si>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</si>
  <si>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</si>
  <si>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</si>
  <si>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</si>
  <si>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</si>
  <si>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栗原市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</si>
  <si>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</si>
  <si>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</si>
  <si>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</si>
  <si>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</si>
  <si>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</si>
  <si>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</si>
  <si>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</si>
  <si>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</si>
  <si>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</si>
  <si>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</si>
  <si>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</si>
  <si>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</si>
  <si>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</si>
  <si>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</si>
  <si>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</si>
  <si>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</si>
  <si>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</si>
  <si>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</si>
  <si>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</si>
  <si>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</si>
  <si>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</si>
  <si>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</si>
  <si>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</si>
  <si>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</si>
  <si>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</si>
  <si>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</si>
  <si>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</si>
  <si>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</si>
  <si>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</si>
  <si>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</si>
  <si>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</si>
  <si>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</si>
  <si>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</si>
  <si>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</si>
  <si>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</si>
  <si>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</si>
  <si>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</si>
  <si>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</si>
  <si>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</si>
  <si>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</si>
  <si>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</si>
  <si>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</si>
  <si>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</si>
  <si>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</si>
  <si>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</si>
  <si>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</si>
  <si>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</si>
  <si>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</si>
  <si>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</si>
  <si>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</si>
  <si>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</si>
  <si>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</si>
  <si>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</si>
  <si>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</si>
  <si>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</si>
  <si>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</si>
  <si>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</si>
  <si>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</si>
  <si>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</si>
  <si>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</si>
  <si>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</si>
  <si>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</si>
  <si>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</si>
  <si>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</si>
  <si>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</si>
  <si>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</si>
  <si>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</si>
  <si>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</si>
  <si>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</si>
  <si>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</si>
  <si>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</si>
  <si>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</si>
  <si>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</si>
  <si>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</si>
  <si>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</si>
  <si>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</si>
  <si>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</si>
  <si>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</si>
  <si>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</si>
  <si>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</si>
  <si>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</si>
  <si>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</si>
  <si>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</si>
  <si>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</si>
  <si>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</si>
  <si>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</si>
  <si>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</si>
  <si>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</si>
  <si>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</si>
  <si>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</si>
  <si>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</si>
  <si>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</si>
  <si>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</si>
  <si>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</si>
  <si>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</si>
  <si>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</si>
  <si>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</si>
  <si>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</si>
  <si>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</si>
  <si>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</si>
  <si>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</si>
  <si>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</si>
  <si>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</si>
  <si>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</si>
  <si>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</si>
  <si>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</si>
  <si>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</si>
  <si>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</si>
  <si>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宮城県栗原市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</si>
  <si>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</si>
  <si>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</si>
  <si>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</si>
  <si>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</si>
  <si>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</si>
  <si>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</si>
  <si>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</si>
  <si>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</si>
  <si>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</si>
  <si>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</si>
  <si>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</si>
  <si>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</si>
  <si>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</si>
  <si>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</si>
  <si>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</si>
  <si>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</si>
  <si>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</si>
  <si>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</si>
  <si>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</si>
  <si>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</si>
  <si>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</si>
  <si>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</si>
  <si>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</si>
  <si>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</si>
  <si>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</si>
  <si>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</si>
  <si>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</si>
  <si>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</si>
  <si>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</si>
  <si>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</si>
  <si>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</si>
  <si>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</si>
  <si>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</si>
  <si>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</si>
  <si>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</si>
  <si>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</si>
  <si>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</si>
  <si>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</si>
  <si>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</si>
  <si>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</si>
  <si>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</si>
  <si>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</si>
  <si>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</si>
  <si>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</si>
  <si>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</si>
  <si>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</si>
  <si>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</si>
  <si>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</si>
  <si>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</si>
  <si>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</si>
  <si>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</si>
  <si>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</si>
  <si>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</si>
  <si>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</si>
  <si>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</si>
  <si>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</si>
  <si>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</si>
  <si>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</si>
  <si>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</si>
  <si>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</si>
  <si>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</si>
  <si>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</si>
  <si>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</si>
  <si>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</si>
  <si>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</si>
  <si>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</si>
  <si>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</si>
  <si>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</si>
  <si>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</si>
  <si>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</si>
  <si>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</si>
  <si>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</si>
  <si>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</si>
  <si>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</si>
  <si>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</si>
  <si>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</si>
  <si>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</si>
  <si>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</si>
  <si>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</si>
  <si>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</si>
  <si>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</si>
  <si>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</si>
  <si>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</si>
  <si>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</si>
  <si>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</si>
  <si>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</si>
  <si>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</si>
  <si>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</si>
  <si>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</si>
  <si>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</si>
  <si>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</si>
  <si>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</si>
  <si>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</si>
  <si>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</si>
  <si>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</si>
  <si>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</si>
  <si>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</si>
  <si>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</si>
  <si>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</si>
  <si>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</si>
  <si>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</si>
  <si>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</si>
  <si>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</si>
  <si>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</si>
  <si>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</si>
  <si>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</si>
  <si>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</si>
  <si>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</si>
  <si>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</si>
  <si>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</si>
  <si>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</si>
  <si>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</si>
  <si>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</si>
  <si>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</si>
  <si>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</si>
  <si>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</si>
  <si>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</si>
  <si>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</si>
  <si>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</si>
  <si>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</si>
  <si>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</si>
  <si>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</si>
  <si>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</si>
  <si>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</si>
  <si>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</si>
  <si>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</si>
  <si>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</si>
  <si>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</si>
  <si>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</si>
  <si>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</si>
  <si>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</si>
  <si>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</si>
  <si>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</si>
  <si>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</si>
  <si>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</si>
  <si>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</si>
  <si>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</si>
  <si>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</si>
  <si>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</si>
  <si>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</si>
  <si>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</si>
  <si>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</si>
  <si>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</si>
  <si>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</si>
  <si>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</si>
  <si>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</si>
  <si>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</si>
  <si>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</si>
  <si>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</si>
  <si>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</si>
  <si>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宮城県栗原市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</si>
  <si>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</si>
  <si>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</si>
  <si>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</si>
  <si>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</si>
  <si>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</si>
  <si>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</si>
  <si>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</si>
  <si>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</si>
  <si>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</si>
  <si>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</si>
  <si>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</si>
  <si>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</si>
  <si>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</si>
  <si>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</si>
  <si>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</si>
  <si>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</si>
  <si>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</si>
  <si>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</si>
  <si>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</si>
  <si>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</si>
  <si>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</si>
  <si>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</si>
  <si>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</si>
  <si>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</si>
  <si>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</si>
  <si>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</si>
  <si>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</si>
  <si>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</si>
  <si>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</si>
  <si>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</si>
  <si>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</si>
  <si>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</si>
  <si>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</si>
  <si>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</si>
  <si>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</si>
  <si>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</si>
  <si>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診療所特別会計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</si>
  <si>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</si>
  <si>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</si>
  <si>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</si>
  <si>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</si>
  <si>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</si>
  <si>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</si>
  <si>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</si>
  <si>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</si>
  <si>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</si>
  <si>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</si>
  <si>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</si>
  <si>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</si>
  <si>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</si>
  <si>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</si>
  <si>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</si>
  <si>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</si>
  <si>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</si>
  <si>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</si>
  <si>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</si>
  <si>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</si>
  <si>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</si>
  <si>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</si>
  <si>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</si>
  <si>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</si>
  <si>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</si>
  <si>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</si>
  <si>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</si>
  <si>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</si>
  <si>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</si>
  <si>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</si>
  <si>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</si>
  <si>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</si>
  <si>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</si>
  <si>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</si>
  <si>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</si>
  <si>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</si>
  <si>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</si>
  <si>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</si>
  <si>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</si>
  <si>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</si>
  <si>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</si>
  <si>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</si>
  <si>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</si>
  <si>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</si>
  <si>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</si>
  <si>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</si>
  <si>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</si>
  <si>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</si>
  <si>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</si>
  <si>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</si>
  <si>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</si>
  <si>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</si>
  <si>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</si>
  <si>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</si>
  <si>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</si>
  <si>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</si>
  <si>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</si>
  <si>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</si>
  <si>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</si>
  <si>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</si>
  <si>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</si>
  <si>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</si>
  <si>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</si>
  <si>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</si>
  <si>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</si>
  <si>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</si>
  <si>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</si>
  <si>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</si>
  <si>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</si>
  <si>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</si>
  <si>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</si>
  <si>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</si>
  <si>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</si>
  <si>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</si>
  <si>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</si>
  <si>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</si>
  <si>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</si>
  <si>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</si>
  <si>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</si>
  <si>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</si>
  <si>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</si>
  <si>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</si>
  <si>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</si>
  <si>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</si>
  <si>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</si>
  <si>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</si>
  <si>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</si>
  <si>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</si>
  <si>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</si>
  <si>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</si>
  <si>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</si>
  <si>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</si>
  <si>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</si>
  <si>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</si>
  <si>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</si>
  <si>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</si>
  <si>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</si>
  <si>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</si>
  <si>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</si>
  <si>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</si>
  <si>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</si>
  <si>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</si>
  <si>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</si>
  <si>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</si>
  <si>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</si>
  <si>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</si>
  <si>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</si>
  <si>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</si>
  <si>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</si>
  <si>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</si>
  <si>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</si>
  <si>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</si>
  <si>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</si>
  <si>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</si>
  <si>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</si>
  <si>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</si>
  <si>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</si>
  <si>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</si>
  <si>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</si>
  <si>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</si>
  <si>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</si>
  <si>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</si>
  <si>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</si>
  <si>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</si>
  <si>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</si>
  <si>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</si>
  <si>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</si>
  <si>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</si>
  <si>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</si>
  <si>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</si>
  <si>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</si>
  <si>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</si>
  <si>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</si>
  <si>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</si>
  <si>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</si>
  <si>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</si>
  <si>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</si>
  <si>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</si>
  <si>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</si>
  <si>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3.51</t>
  </si>
  <si>
    <t>▲ 3.67</t>
  </si>
  <si>
    <t>▲ 2.52</t>
  </si>
  <si>
    <t>▲ 2.26</t>
  </si>
  <si>
    <t>水道事業会計</t>
  </si>
  <si>
    <t>一般会計</t>
  </si>
  <si>
    <t>病院事業会計</t>
  </si>
  <si>
    <t>下水道事業会計</t>
  </si>
  <si>
    <t>介護保険特別会計</t>
  </si>
  <si>
    <t>国民健康保険特別会計（事業勘定）</t>
  </si>
  <si>
    <t>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</si>
  <si>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</si>
  <si>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</si>
  <si>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</si>
  <si>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</si>
  <si>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</si>
  <si>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</si>
  <si>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</si>
  <si>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</si>
  <si>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花山地域開発</t>
    <rPh sb="0" eb="2">
      <t>ハナヤマ</t>
    </rPh>
    <rPh sb="2" eb="4">
      <t>チイキ</t>
    </rPh>
    <rPh sb="4" eb="6">
      <t>カイハツ</t>
    </rPh>
    <phoneticPr fontId="2"/>
  </si>
  <si>
    <t>ゆめぐり</t>
  </si>
  <si>
    <t>-</t>
    <phoneticPr fontId="2"/>
  </si>
  <si>
    <t>宮城県市町村職員退職手当組合</t>
  </si>
  <si>
    <t>宮城県市町村非常勤消防団員補償報償組合</t>
  </si>
  <si>
    <t>宮城県市町村自治振興センター</t>
  </si>
  <si>
    <t>宮城県後期高齢者医療広域連合</t>
  </si>
  <si>
    <t>宮城県後期高齢者医療事業会計</t>
  </si>
  <si>
    <t>まちづくり基金</t>
    <rPh sb="5" eb="7">
      <t>キキン</t>
    </rPh>
    <phoneticPr fontId="5"/>
  </si>
  <si>
    <t>公共施設整備等基金</t>
    <rPh sb="0" eb="2">
      <t>コウキョウ</t>
    </rPh>
    <rPh sb="2" eb="4">
      <t>シセツ</t>
    </rPh>
    <rPh sb="4" eb="6">
      <t>セイビ</t>
    </rPh>
    <rPh sb="6" eb="7">
      <t>トウ</t>
    </rPh>
    <rPh sb="7" eb="9">
      <t>キキン</t>
    </rPh>
    <phoneticPr fontId="2"/>
  </si>
  <si>
    <t>くりはらっ子未来基金</t>
    <rPh sb="5" eb="6">
      <t>コ</t>
    </rPh>
    <rPh sb="6" eb="10">
      <t>ミライキキン</t>
    </rPh>
    <phoneticPr fontId="2"/>
  </si>
  <si>
    <t>ふるさと基金</t>
    <rPh sb="4" eb="6">
      <t>キキン</t>
    </rPh>
    <phoneticPr fontId="2"/>
  </si>
  <si>
    <t>長寿社会対策基金</t>
    <rPh sb="0" eb="2">
      <t>チョウジュ</t>
    </rPh>
    <rPh sb="2" eb="4">
      <t>シャカイ</t>
    </rPh>
    <rPh sb="4" eb="6">
      <t>タイサク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</si>
</sst>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886D-41FF-9662-31409B6DD9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85320</c:v>
                </c:pt>
                <c:pt idx="1">
                  <c:v>85608</c:v>
                </c:pt>
                <c:pt idx="2">
                  <c:v>89035</c:v>
                </c:pt>
                <c:pt idx="3">
                  <c:v>76677</c:v>
                </c:pt>
                <c:pt idx="4">
                  <c:v>77736</c:v>
                </c:pt>
              </c:numCache>
            </c:numRef>
          </c:val>
          <c:smooth val="0"/>
          <c:extLst>
            <c:ext xmlns:c16="http://schemas.microsoft.com/office/drawing/2014/chart" uri="{C3380CC4-5D6E-409C-BE32-E72D297353CC}">
              <c16:uniqueId val="{00000001-886D-41FF-9662-31409B6DD9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5.92</c:v>
                </c:pt>
                <c:pt idx="1">
                  <c:v>3.77</c:v>
                </c:pt>
                <c:pt idx="2">
                  <c:v>4.6500000000000004</c:v>
                </c:pt>
                <c:pt idx="3">
                  <c:v>4.63</c:v>
                </c:pt>
                <c:pt idx="4">
                  <c:v>3.99</c:v>
                </c:pt>
              </c:numCache>
            </c:numRef>
          </c:val>
          <c:extLst>
            <c:ext xmlns:c16="http://schemas.microsoft.com/office/drawing/2014/chart" uri="{C3380CC4-5D6E-409C-BE32-E72D297353CC}">
              <c16:uniqueId val="{00000000-05D0-4D80-876B-2C7B37CCBC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29.96</c:v>
                </c:pt>
                <c:pt idx="1">
                  <c:v>27.01</c:v>
                </c:pt>
                <c:pt idx="2">
                  <c:v>29.16</c:v>
                </c:pt>
                <c:pt idx="3">
                  <c:v>27.58</c:v>
                </c:pt>
                <c:pt idx="4">
                  <c:v>26.12</c:v>
                </c:pt>
              </c:numCache>
            </c:numRef>
          </c:val>
          <c:extLst>
            <c:ext xmlns:c16="http://schemas.microsoft.com/office/drawing/2014/chart" uri="{C3380CC4-5D6E-409C-BE32-E72D297353CC}">
              <c16:uniqueId val="{00000001-05D0-4D80-876B-2C7B37CCBC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-3.51</c:v>
                </c:pt>
                <c:pt idx="1">
                  <c:v>-3.67</c:v>
                </c:pt>
                <c:pt idx="2">
                  <c:v>3.5</c:v>
                </c:pt>
                <c:pt idx="3">
                  <c:v>-2.52</c:v>
                </c:pt>
                <c:pt idx="4">
                  <c:v>-2.2599999999999998</c:v>
                </c:pt>
              </c:numCache>
            </c:numRef>
          </c:val>
          <c:smooth val="0"/>
          <c:extLst>
            <c:ext xmlns:c16="http://schemas.microsoft.com/office/drawing/2014/chart" uri="{C3380CC4-5D6E-409C-BE32-E72D297353CC}">
              <c16:uniqueId val="{00000002-05D0-4D80-876B-2C7B37CCBC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E5-4D0C-AD39-C8D8FD6E7F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E5-4D0C-AD39-C8D8FD6E7FB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2-B3E5-4D0C-AD39-C8D8FD6E7FBD}"/>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c:v>
                </c:pt>
                <c:pt idx="4">
                  <c:v>#N/A</c:v>
                </c:pt>
                <c:pt idx="5">
                  <c:v>0.12</c:v>
                </c:pt>
                <c:pt idx="6">
                  <c:v>#N/A</c:v>
                </c:pt>
                <c:pt idx="7">
                  <c:v>0.11</c:v>
                </c:pt>
                <c:pt idx="8">
                  <c:v>#N/A</c:v>
                </c:pt>
                <c:pt idx="9">
                  <c:v>7.0000000000000007E-2</c:v>
                </c:pt>
              </c:numCache>
            </c:numRef>
          </c:val>
          <c:extLst>
            <c:ext xmlns:c16="http://schemas.microsoft.com/office/drawing/2014/chart" uri="{C3380CC4-5D6E-409C-BE32-E72D297353CC}">
              <c16:uniqueId val="{00000003-B3E5-4D0C-AD39-C8D8FD6E7FBD}"/>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0.49</c:v>
                </c:pt>
                <c:pt idx="4">
                  <c:v>#N/A</c:v>
                </c:pt>
                <c:pt idx="5">
                  <c:v>0.37</c:v>
                </c:pt>
                <c:pt idx="6">
                  <c:v>#N/A</c:v>
                </c:pt>
                <c:pt idx="7">
                  <c:v>0.2</c:v>
                </c:pt>
                <c:pt idx="8">
                  <c:v>#N/A</c:v>
                </c:pt>
                <c:pt idx="9">
                  <c:v>0.32</c:v>
                </c:pt>
              </c:numCache>
            </c:numRef>
          </c:val>
          <c:extLst>
            <c:ext xmlns:c16="http://schemas.microsoft.com/office/drawing/2014/chart" uri="{C3380CC4-5D6E-409C-BE32-E72D297353CC}">
              <c16:uniqueId val="{00000004-B3E5-4D0C-AD39-C8D8FD6E7FB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1.0900000000000001</c:v>
                </c:pt>
                <c:pt idx="2">
                  <c:v>#N/A</c:v>
                </c:pt>
                <c:pt idx="3">
                  <c:v>0.44</c:v>
                </c:pt>
                <c:pt idx="4">
                  <c:v>#N/A</c:v>
                </c:pt>
                <c:pt idx="5">
                  <c:v>0.59</c:v>
                </c:pt>
                <c:pt idx="6">
                  <c:v>#N/A</c:v>
                </c:pt>
                <c:pt idx="7">
                  <c:v>1.06</c:v>
                </c:pt>
                <c:pt idx="8">
                  <c:v>#N/A</c:v>
                </c:pt>
                <c:pt idx="9">
                  <c:v>1.1200000000000001</c:v>
                </c:pt>
              </c:numCache>
            </c:numRef>
          </c:val>
          <c:extLst>
            <c:ext xmlns:c16="http://schemas.microsoft.com/office/drawing/2014/chart" uri="{C3380CC4-5D6E-409C-BE32-E72D297353CC}">
              <c16:uniqueId val="{00000005-B3E5-4D0C-AD39-C8D8FD6E7FB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1.02</c:v>
                </c:pt>
                <c:pt idx="4">
                  <c:v>#N/A</c:v>
                </c:pt>
                <c:pt idx="5">
                  <c:v>1.61</c:v>
                </c:pt>
                <c:pt idx="6">
                  <c:v>#N/A</c:v>
                </c:pt>
                <c:pt idx="7">
                  <c:v>1.69</c:v>
                </c:pt>
                <c:pt idx="8">
                  <c:v>#N/A</c:v>
                </c:pt>
                <c:pt idx="9">
                  <c:v>1.88</c:v>
                </c:pt>
              </c:numCache>
            </c:numRef>
          </c:val>
          <c:extLst>
            <c:ext xmlns:c16="http://schemas.microsoft.com/office/drawing/2014/chart" uri="{C3380CC4-5D6E-409C-BE32-E72D297353CC}">
              <c16:uniqueId val="{00000006-B3E5-4D0C-AD39-C8D8FD6E7FB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4.2699999999999996</c:v>
                </c:pt>
                <c:pt idx="2">
                  <c:v>#N/A</c:v>
                </c:pt>
                <c:pt idx="3">
                  <c:v>5.1100000000000003</c:v>
                </c:pt>
                <c:pt idx="4">
                  <c:v>#N/A</c:v>
                </c:pt>
                <c:pt idx="5">
                  <c:v>1.69</c:v>
                </c:pt>
                <c:pt idx="6">
                  <c:v>#N/A</c:v>
                </c:pt>
                <c:pt idx="7">
                  <c:v>1.99</c:v>
                </c:pt>
                <c:pt idx="8">
                  <c:v>#N/A</c:v>
                </c:pt>
                <c:pt idx="9">
                  <c:v>3.95</c:v>
                </c:pt>
              </c:numCache>
            </c:numRef>
          </c:val>
          <c:extLst>
            <c:ext xmlns:c16="http://schemas.microsoft.com/office/drawing/2014/chart" uri="{C3380CC4-5D6E-409C-BE32-E72D297353CC}">
              <c16:uniqueId val="{00000007-B3E5-4D0C-AD39-C8D8FD6E7F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5.92</c:v>
                </c:pt>
                <c:pt idx="2">
                  <c:v>#N/A</c:v>
                </c:pt>
                <c:pt idx="3">
                  <c:v>3.77</c:v>
                </c:pt>
                <c:pt idx="4">
                  <c:v>#N/A</c:v>
                </c:pt>
                <c:pt idx="5">
                  <c:v>4.6399999999999997</c:v>
                </c:pt>
                <c:pt idx="6">
                  <c:v>#N/A</c:v>
                </c:pt>
                <c:pt idx="7">
                  <c:v>4.63</c:v>
                </c:pt>
                <c:pt idx="8">
                  <c:v>#N/A</c:v>
                </c:pt>
                <c:pt idx="9">
                  <c:v>3.98</c:v>
                </c:pt>
              </c:numCache>
            </c:numRef>
          </c:val>
          <c:extLst>
            <c:ext xmlns:c16="http://schemas.microsoft.com/office/drawing/2014/chart" uri="{C3380CC4-5D6E-409C-BE32-E72D297353CC}">
              <c16:uniqueId val="{00000008-B3E5-4D0C-AD39-C8D8FD6E7FB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8.77</c:v>
                </c:pt>
                <c:pt idx="2">
                  <c:v>#N/A</c:v>
                </c:pt>
                <c:pt idx="3">
                  <c:v>9.35</c:v>
                </c:pt>
                <c:pt idx="4">
                  <c:v>#N/A</c:v>
                </c:pt>
                <c:pt idx="5">
                  <c:v>9.35</c:v>
                </c:pt>
                <c:pt idx="6">
                  <c:v>#N/A</c:v>
                </c:pt>
                <c:pt idx="7">
                  <c:v>9.7100000000000009</c:v>
                </c:pt>
                <c:pt idx="8">
                  <c:v>#N/A</c:v>
                </c:pt>
                <c:pt idx="9">
                  <c:v>9.0500000000000007</c:v>
                </c:pt>
              </c:numCache>
            </c:numRef>
          </c:val>
          <c:extLst>
            <c:ext xmlns:c16="http://schemas.microsoft.com/office/drawing/2014/chart" uri="{C3380CC4-5D6E-409C-BE32-E72D297353CC}">
              <c16:uniqueId val="{00000009-B3E5-4D0C-AD39-C8D8FD6E7F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5642</c:v>
                </c:pt>
                <c:pt idx="5">
                  <c:v>5537</c:v>
                </c:pt>
                <c:pt idx="8">
                  <c:v>5457</c:v>
                </c:pt>
                <c:pt idx="11">
                  <c:v>5473</c:v>
                </c:pt>
                <c:pt idx="14">
                  <c:v>5384</c:v>
                </c:pt>
              </c:numCache>
            </c:numRef>
          </c:val>
          <c:extLst>
            <c:ext xmlns:c16="http://schemas.microsoft.com/office/drawing/2014/chart" uri="{C3380CC4-5D6E-409C-BE32-E72D297353CC}">
              <c16:uniqueId val="{00000000-B702-422E-B58C-FC1AD3F16E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02-422E-B58C-FC1AD3F16E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114</c:v>
                </c:pt>
                <c:pt idx="3">
                  <c:v>77</c:v>
                </c:pt>
                <c:pt idx="6">
                  <c:v>8</c:v>
                </c:pt>
                <c:pt idx="9">
                  <c:v>14</c:v>
                </c:pt>
                <c:pt idx="12">
                  <c:v>24</c:v>
                </c:pt>
              </c:numCache>
            </c:numRef>
          </c:val>
          <c:extLst>
            <c:ext xmlns:c16="http://schemas.microsoft.com/office/drawing/2014/chart" uri="{C3380CC4-5D6E-409C-BE32-E72D297353CC}">
              <c16:uniqueId val="{00000002-B702-422E-B58C-FC1AD3F16E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02-422E-B58C-FC1AD3F16E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2427</c:v>
                </c:pt>
                <c:pt idx="3">
                  <c:v>1890</c:v>
                </c:pt>
                <c:pt idx="6">
                  <c:v>2001</c:v>
                </c:pt>
                <c:pt idx="9">
                  <c:v>1890</c:v>
                </c:pt>
                <c:pt idx="12">
                  <c:v>1815</c:v>
                </c:pt>
              </c:numCache>
            </c:numRef>
          </c:val>
          <c:extLst>
            <c:ext xmlns:c16="http://schemas.microsoft.com/office/drawing/2014/chart" uri="{C3380CC4-5D6E-409C-BE32-E72D297353CC}">
              <c16:uniqueId val="{00000004-B702-422E-B58C-FC1AD3F16E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02-422E-B58C-FC1AD3F16E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02-422E-B58C-FC1AD3F16E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5160</c:v>
                </c:pt>
                <c:pt idx="3">
                  <c:v>5187</c:v>
                </c:pt>
                <c:pt idx="6">
                  <c:v>5007</c:v>
                </c:pt>
                <c:pt idx="9">
                  <c:v>5227</c:v>
                </c:pt>
                <c:pt idx="12">
                  <c:v>5249</c:v>
                </c:pt>
              </c:numCache>
            </c:numRef>
          </c:val>
          <c:extLst>
            <c:ext xmlns:c16="http://schemas.microsoft.com/office/drawing/2014/chart" uri="{C3380CC4-5D6E-409C-BE32-E72D297353CC}">
              <c16:uniqueId val="{00000007-B702-422E-B58C-FC1AD3F16E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2059</c:v>
                </c:pt>
                <c:pt idx="2">
                  <c:v>#N/A</c:v>
                </c:pt>
                <c:pt idx="3">
                  <c:v>#N/A</c:v>
                </c:pt>
                <c:pt idx="4">
                  <c:v>1617</c:v>
                </c:pt>
                <c:pt idx="5">
                  <c:v>#N/A</c:v>
                </c:pt>
                <c:pt idx="6">
                  <c:v>#N/A</c:v>
                </c:pt>
                <c:pt idx="7">
                  <c:v>1559</c:v>
                </c:pt>
                <c:pt idx="8">
                  <c:v>#N/A</c:v>
                </c:pt>
                <c:pt idx="9">
                  <c:v>#N/A</c:v>
                </c:pt>
                <c:pt idx="10">
                  <c:v>1658</c:v>
                </c:pt>
                <c:pt idx="11">
                  <c:v>#N/A</c:v>
                </c:pt>
                <c:pt idx="12">
                  <c:v>#N/A</c:v>
                </c:pt>
                <c:pt idx="13">
                  <c:v>1704</c:v>
                </c:pt>
                <c:pt idx="14">
                  <c:v>#N/A</c:v>
                </c:pt>
              </c:numCache>
            </c:numRef>
          </c:val>
          <c:smooth val="0"/>
          <c:extLst>
            <c:ext xmlns:c16="http://schemas.microsoft.com/office/drawing/2014/chart" uri="{C3380CC4-5D6E-409C-BE32-E72D297353CC}">
              <c16:uniqueId val="{00000008-B702-422E-B58C-FC1AD3F16E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53829</c:v>
                </c:pt>
                <c:pt idx="5">
                  <c:v>51143</c:v>
                </c:pt>
                <c:pt idx="8">
                  <c:v>50386</c:v>
                </c:pt>
                <c:pt idx="11">
                  <c:v>47028</c:v>
                </c:pt>
                <c:pt idx="14">
                  <c:v>45045</c:v>
                </c:pt>
              </c:numCache>
            </c:numRef>
          </c:val>
          <c:extLst>
            <c:ext xmlns:c16="http://schemas.microsoft.com/office/drawing/2014/chart" uri="{C3380CC4-5D6E-409C-BE32-E72D297353CC}">
              <c16:uniqueId val="{00000000-51EC-4336-97FF-70AFB90DCD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297</c:v>
                </c:pt>
                <c:pt idx="5">
                  <c:v>234</c:v>
                </c:pt>
                <c:pt idx="8">
                  <c:v>178</c:v>
                </c:pt>
                <c:pt idx="11">
                  <c:v>134</c:v>
                </c:pt>
                <c:pt idx="14">
                  <c:v>92</c:v>
                </c:pt>
              </c:numCache>
            </c:numRef>
          </c:val>
          <c:extLst>
            <c:ext xmlns:c16="http://schemas.microsoft.com/office/drawing/2014/chart" uri="{C3380CC4-5D6E-409C-BE32-E72D297353CC}">
              <c16:uniqueId val="{00000001-51EC-4336-97FF-70AFB90DCD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19768</c:v>
                </c:pt>
                <c:pt idx="5">
                  <c:v>18625</c:v>
                </c:pt>
                <c:pt idx="8">
                  <c:v>19391</c:v>
                </c:pt>
                <c:pt idx="11">
                  <c:v>19166</c:v>
                </c:pt>
                <c:pt idx="14">
                  <c:v>16313</c:v>
                </c:pt>
              </c:numCache>
            </c:numRef>
          </c:val>
          <c:extLst>
            <c:ext xmlns:c16="http://schemas.microsoft.com/office/drawing/2014/chart" uri="{C3380CC4-5D6E-409C-BE32-E72D297353CC}">
              <c16:uniqueId val="{00000002-51EC-4336-97FF-70AFB90DCD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EC-4336-97FF-70AFB90DCD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EC-4336-97FF-70AFB90DCD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12</c:v>
                </c:pt>
                <c:pt idx="6">
                  <c:v>4</c:v>
                </c:pt>
                <c:pt idx="9">
                  <c:v>0</c:v>
                </c:pt>
                <c:pt idx="12">
                  <c:v>70</c:v>
                </c:pt>
              </c:numCache>
            </c:numRef>
          </c:val>
          <c:extLst>
            <c:ext xmlns:c16="http://schemas.microsoft.com/office/drawing/2014/chart" uri="{C3380CC4-5D6E-409C-BE32-E72D297353CC}">
              <c16:uniqueId val="{00000005-51EC-4336-97FF-70AFB90DCD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8980</c:v>
                </c:pt>
                <c:pt idx="3">
                  <c:v>8424</c:v>
                </c:pt>
                <c:pt idx="6">
                  <c:v>7713</c:v>
                </c:pt>
                <c:pt idx="9">
                  <c:v>7335</c:v>
                </c:pt>
                <c:pt idx="12">
                  <c:v>7283</c:v>
                </c:pt>
              </c:numCache>
            </c:numRef>
          </c:val>
          <c:extLst>
            <c:ext xmlns:c16="http://schemas.microsoft.com/office/drawing/2014/chart" uri="{C3380CC4-5D6E-409C-BE32-E72D297353CC}">
              <c16:uniqueId val="{00000006-51EC-4336-97FF-70AFB90DCD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1EC-4336-97FF-70AFB90DCD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30188</c:v>
                </c:pt>
                <c:pt idx="3">
                  <c:v>25994</c:v>
                </c:pt>
                <c:pt idx="6">
                  <c:v>22128</c:v>
                </c:pt>
                <c:pt idx="9">
                  <c:v>18174</c:v>
                </c:pt>
                <c:pt idx="12">
                  <c:v>17024</c:v>
                </c:pt>
              </c:numCache>
            </c:numRef>
          </c:val>
          <c:extLst>
            <c:ext xmlns:c16="http://schemas.microsoft.com/office/drawing/2014/chart" uri="{C3380CC4-5D6E-409C-BE32-E72D297353CC}">
              <c16:uniqueId val="{00000008-51EC-4336-97FF-70AFB90DCD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141</c:v>
                </c:pt>
                <c:pt idx="3">
                  <c:v>39</c:v>
                </c:pt>
                <c:pt idx="6">
                  <c:v>0</c:v>
                </c:pt>
                <c:pt idx="9">
                  <c:v>0</c:v>
                </c:pt>
                <c:pt idx="12">
                  <c:v>0</c:v>
                </c:pt>
              </c:numCache>
            </c:numRef>
          </c:val>
          <c:extLst>
            <c:ext xmlns:c16="http://schemas.microsoft.com/office/drawing/2014/chart" uri="{C3380CC4-5D6E-409C-BE32-E72D297353CC}">
              <c16:uniqueId val="{00000009-51EC-4336-97FF-70AFB90DCD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47131</c:v>
                </c:pt>
                <c:pt idx="3">
                  <c:v>45353</c:v>
                </c:pt>
                <c:pt idx="6">
                  <c:v>45528</c:v>
                </c:pt>
                <c:pt idx="9">
                  <c:v>43255</c:v>
                </c:pt>
                <c:pt idx="12">
                  <c:v>40776</c:v>
                </c:pt>
              </c:numCache>
            </c:numRef>
          </c:val>
          <c:extLst>
            <c:ext xmlns:c16="http://schemas.microsoft.com/office/drawing/2014/chart" uri="{C3380CC4-5D6E-409C-BE32-E72D297353CC}">
              <c16:uniqueId val="{0000000A-51EC-4336-97FF-70AFB90DCD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12550</c:v>
                </c:pt>
                <c:pt idx="2">
                  <c:v>#N/A</c:v>
                </c:pt>
                <c:pt idx="3">
                  <c:v>#N/A</c:v>
                </c:pt>
                <c:pt idx="4">
                  <c:v>9820</c:v>
                </c:pt>
                <c:pt idx="5">
                  <c:v>#N/A</c:v>
                </c:pt>
                <c:pt idx="6">
                  <c:v>#N/A</c:v>
                </c:pt>
                <c:pt idx="7">
                  <c:v>5420</c:v>
                </c:pt>
                <c:pt idx="8">
                  <c:v>#N/A</c:v>
                </c:pt>
                <c:pt idx="9">
                  <c:v>#N/A</c:v>
                </c:pt>
                <c:pt idx="10">
                  <c:v>2436</c:v>
                </c:pt>
                <c:pt idx="11">
                  <c:v>#N/A</c:v>
                </c:pt>
                <c:pt idx="12">
                  <c:v>#N/A</c:v>
                </c:pt>
                <c:pt idx="13">
                  <c:v>3703</c:v>
                </c:pt>
                <c:pt idx="14">
                  <c:v>#N/A</c:v>
                </c:pt>
              </c:numCache>
            </c:numRef>
          </c:val>
          <c:smooth val="0"/>
          <c:extLst>
            <c:ext xmlns:c16="http://schemas.microsoft.com/office/drawing/2014/chart" uri="{C3380CC4-5D6E-409C-BE32-E72D297353CC}">
              <c16:uniqueId val="{0000000B-51EC-4336-97FF-70AFB90DCD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8107</c:v>
                </c:pt>
                <c:pt idx="1">
                  <c:v>7463</c:v>
                </c:pt>
                <c:pt idx="2">
                  <c:v>7033</c:v>
                </c:pt>
              </c:numCache>
            </c:numRef>
          </c:val>
          <c:extLst>
            <c:ext xmlns:c16="http://schemas.microsoft.com/office/drawing/2014/chart" uri="{C3380CC4-5D6E-409C-BE32-E72D297353CC}">
              <c16:uniqueId val="{00000000-CFCC-475B-B71F-D13E48AB4D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3945</c:v>
                </c:pt>
                <c:pt idx="1">
                  <c:v>3657</c:v>
                </c:pt>
                <c:pt idx="2">
                  <c:v>3124</c:v>
                </c:pt>
              </c:numCache>
            </c:numRef>
          </c:val>
          <c:extLst>
            <c:ext xmlns:c16="http://schemas.microsoft.com/office/drawing/2014/chart" uri="{C3380CC4-5D6E-409C-BE32-E72D297353CC}">
              <c16:uniqueId val="{00000001-CFCC-475B-B71F-D13E48AB4D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9014</c:v>
                </c:pt>
                <c:pt idx="1">
                  <c:v>10618</c:v>
                </c:pt>
                <c:pt idx="2">
                  <c:v>8743</c:v>
                </c:pt>
              </c:numCache>
            </c:numRef>
          </c:val>
          <c:extLst>
            <c:ext xmlns:c16="http://schemas.microsoft.com/office/drawing/2014/chart" uri="{C3380CC4-5D6E-409C-BE32-E72D297353CC}">
              <c16:uniqueId val="{00000002-CFCC-475B-B71F-D13E48AB4D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61,910
61,249
805.00
45,740,058
44,477,405
1,073,231
26,923,606
40,776,470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財政力指数の低い９町１村が合併して誕生した市であることに加え、人口減少や高齢化などにより税収が伸びず、類似団体の平均を大きく下回っている。今後も企業誘致の促進や市税の収納率の向上による歳入確保に努めるとともに、事務事業評価を踏まえた取捨選択による歳出削減に取り組み、財政基盤の更なる強化を図りたい。</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令和５年度では、物価高騰に伴う指定管理料などの物件費の上昇により、前年度</a:t>
          </a:r>
          <a:r>
            <a:rPr kumimoji="1" lang="ja-JP" altLang="en-US" sz="1300">
              <a:solidFill>
                <a:schemeClr val="tx1"/>
              </a:solidFill>
              <a:latin typeface="ＭＳ Ｐゴシック" panose="020B0600070205080204" pitchFamily="50" charset="-128"/>
              <a:ea typeface="ＭＳ Ｐゴシック" panose="020B0600070205080204" pitchFamily="50" charset="-128"/>
            </a:rPr>
            <a:t>と比較して１．４ポイント上回った。今後も引き続き、第３次行政改革大綱等に基づき公共施設の統廃合の推進や経常経費の削減に努める。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133604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6739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66040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743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126492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743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75692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563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９町１村及び一部事務組合も合併したことにより、消防・ごみ・し尿処理等の業務も市独自に行っている状況であることから、類似団体の平均を上回っている状況である。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令和５年度からの定年延長を見据えた定員適正化計画に基づき、職員の年齢構成も考慮しながら人件費の抑制に努める。</a:t>
          </a:r>
        </a:p>
        <a:p>
          <a:r>
            <a:rPr kumimoji="1" lang="ja-JP" altLang="en-US" sz="1300">
              <a:latin typeface="ＭＳ Ｐゴシック" panose="020B0600070205080204" pitchFamily="50" charset="-128"/>
              <a:ea typeface="ＭＳ Ｐゴシック" panose="020B0600070205080204" pitchFamily="50" charset="-128"/>
            </a:rPr>
            <a:t>　併せて、第３次行政改革大綱や公共施設等総合管理計画に基づき、施設の統廃合や評価を踏まえた事務事業の取捨選択による物件費の削減に努める。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51557</xdr:rowOff>
    </xdr:from>
    <xdr:to>
      <xdr:col>23</xdr:col>
      <xdr:colOff>133350</xdr:colOff>
      <xdr:row>87</xdr:row>
      <xdr:rowOff>70465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67707"/>
          <a:ext cx="8382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165167</xdr:rowOff>
    </xdr:from>
    <xdr:to>
      <xdr:col>19</xdr:col>
      <xdr:colOff>133350</xdr:colOff>
      <xdr:row>87</xdr:row>
      <xdr:rowOff>51557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09867"/>
          <a:ext cx="889000" cy="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165167</xdr:rowOff>
    </xdr:from>
    <xdr:to>
      <xdr:col>15</xdr:col>
      <xdr:colOff>82550</xdr:colOff>
      <xdr:row>87</xdr:row>
      <xdr:rowOff>4156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90986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129911</xdr:rowOff>
    </xdr:from>
    <xdr:to>
      <xdr:col>11</xdr:col>
      <xdr:colOff>31750</xdr:colOff>
      <xdr:row>87</xdr:row>
      <xdr:rowOff>4156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703161"/>
          <a:ext cx="889000" cy="2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19665</xdr:rowOff>
    </xdr:from>
    <xdr:to>
      <xdr:col>23</xdr:col>
      <xdr:colOff>184150</xdr:colOff>
      <xdr:row>87</xdr:row>
      <xdr:rowOff>121265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163192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757</xdr:rowOff>
    </xdr:from>
    <xdr:to>
      <xdr:col>19</xdr:col>
      <xdr:colOff>184150</xdr:colOff>
      <xdr:row>87</xdr:row>
      <xdr:rowOff>102357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87134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03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114367</xdr:rowOff>
    </xdr:from>
    <xdr:to>
      <xdr:col>15</xdr:col>
      <xdr:colOff>133350</xdr:colOff>
      <xdr:row>87</xdr:row>
      <xdr:rowOff>44517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29294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4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124806</xdr:rowOff>
    </xdr:from>
    <xdr:to>
      <xdr:col>11</xdr:col>
      <xdr:colOff>82550</xdr:colOff>
      <xdr:row>87</xdr:row>
      <xdr:rowOff>54956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8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39733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9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79111</xdr:rowOff>
    </xdr:from>
    <xdr:to>
      <xdr:col>7</xdr:col>
      <xdr:colOff>31750</xdr:colOff>
      <xdr:row>86</xdr:row>
      <xdr:rowOff>9261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165488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3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本市のラスパイレス指数は９４．４％で類似団体の平均を３．３ポイント下回っている。</a:t>
          </a:r>
        </a:p>
        <a:p>
          <a:r>
            <a:rPr kumimoji="1" lang="ja-JP" altLang="en-US" sz="1300" baseline="0">
              <a:latin typeface="ＭＳ Ｐゴシック" panose="020B0600070205080204" pitchFamily="50" charset="-128"/>
              <a:ea typeface="ＭＳ Ｐゴシック" panose="020B0600070205080204" pitchFamily="50" charset="-128"/>
            </a:rPr>
            <a:t>　今後も給与水準の適正化に努める。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97971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396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80736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39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80736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46264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879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数モデル」と比較すると、既に定員を下回る職員数となっているものの、定員モデルの類似団体のうち当市に人口・面積等の状況が近い団体との比較をしたところ職員数が多いことから平均を上回っている。</a:t>
          </a:r>
        </a:p>
        <a:p>
          <a:r>
            <a:rPr kumimoji="1" lang="ja-JP" altLang="en-US" sz="1300">
              <a:latin typeface="ＭＳ Ｐゴシック" panose="020B0600070205080204" pitchFamily="50" charset="-128"/>
              <a:ea typeface="ＭＳ Ｐゴシック" panose="020B0600070205080204" pitchFamily="50" charset="-128"/>
            </a:rPr>
            <a:t>　令和５年度からの定年延長を見据えた定員適正化計画に基づき、職員の年齢構成も考慮しながら計画的な職員数の適正化に努める。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90836</xdr:rowOff>
    </xdr:from>
    <xdr:to>
      <xdr:col>81</xdr:col>
      <xdr:colOff>44450</xdr:colOff>
      <xdr:row>65</xdr:row>
      <xdr:rowOff>110369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35086"/>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90836</xdr:rowOff>
    </xdr:from>
    <xdr:to>
      <xdr:col>77</xdr:col>
      <xdr:colOff>44450</xdr:colOff>
      <xdr:row>65</xdr:row>
      <xdr:rowOff>104624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23508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74749</xdr:rowOff>
    </xdr:from>
    <xdr:to>
      <xdr:col>72</xdr:col>
      <xdr:colOff>203200</xdr:colOff>
      <xdr:row>65</xdr:row>
      <xdr:rowOff>104624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1899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27638</xdr:rowOff>
    </xdr:from>
    <xdr:to>
      <xdr:col>68</xdr:col>
      <xdr:colOff>152400</xdr:colOff>
      <xdr:row>65</xdr:row>
      <xdr:rowOff>74749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7188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59569</xdr:rowOff>
    </xdr:from>
    <xdr:to>
      <xdr:col>81</xdr:col>
      <xdr:colOff>95250</xdr:colOff>
      <xdr:row>65</xdr:row>
      <xdr:rowOff>161169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31646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40036</xdr:rowOff>
    </xdr:from>
    <xdr:to>
      <xdr:col>77</xdr:col>
      <xdr:colOff>95250</xdr:colOff>
      <xdr:row>65</xdr:row>
      <xdr:rowOff>141636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126413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70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53824</xdr:rowOff>
    </xdr:from>
    <xdr:to>
      <xdr:col>73</xdr:col>
      <xdr:colOff>44450</xdr:colOff>
      <xdr:row>65</xdr:row>
      <xdr:rowOff>155424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140201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23949</xdr:rowOff>
    </xdr:from>
    <xdr:to>
      <xdr:col>68</xdr:col>
      <xdr:colOff>203200</xdr:colOff>
      <xdr:row>65</xdr:row>
      <xdr:rowOff>125549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110326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148288</xdr:rowOff>
    </xdr:from>
    <xdr:to>
      <xdr:col>64</xdr:col>
      <xdr:colOff>152400</xdr:colOff>
      <xdr:row>65</xdr:row>
      <xdr:rowOff>78438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63215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0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財政力が低く起債依存型の９町１村が合併した市であるため、令和２年度までは、類似団体の平均を上回っている状況にあったが、地方債の償還が進んだことなどにより令和３年度以降は類似団体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今後も将来負担を考慮して市債発行額と償還額のバランスを図り、公債費の抑制に努める。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127000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620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41</xdr:row>
      <xdr:rowOff>1512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620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81945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3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139398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９町１村が合併した市であるが、旧町村のいずれも財政力が低く起債依存型であり、類似団体の平均を上回っている状況である。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今後とも公債費等義務的経費の削減や公営企業の経営健全化を図り繰出金の抑制を図る。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41608</xdr:rowOff>
    </xdr:from>
    <xdr:to>
      <xdr:col>81</xdr:col>
      <xdr:colOff>44450</xdr:colOff>
      <xdr:row>14</xdr:row>
      <xdr:rowOff>109401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441908"/>
          <a:ext cx="8382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41608</xdr:rowOff>
    </xdr:from>
    <xdr:to>
      <xdr:col>77</xdr:col>
      <xdr:colOff>44450</xdr:colOff>
      <xdr:row>15</xdr:row>
      <xdr:rowOff>18385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41908"/>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18385</xdr:rowOff>
    </xdr:from>
    <xdr:to>
      <xdr:col>72</xdr:col>
      <xdr:colOff>203200</xdr:colOff>
      <xdr:row>16</xdr:row>
      <xdr:rowOff>84788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90135"/>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84788</xdr:rowOff>
    </xdr:from>
    <xdr:to>
      <xdr:col>68</xdr:col>
      <xdr:colOff>152400</xdr:colOff>
      <xdr:row>17</xdr:row>
      <xdr:rowOff>65012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827988"/>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58601</xdr:rowOff>
    </xdr:from>
    <xdr:to>
      <xdr:col>81</xdr:col>
      <xdr:colOff>95250</xdr:colOff>
      <xdr:row>14</xdr:row>
      <xdr:rowOff>160201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30678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43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162258</xdr:rowOff>
    </xdr:from>
    <xdr:to>
      <xdr:col>77</xdr:col>
      <xdr:colOff>95250</xdr:colOff>
      <xdr:row>14</xdr:row>
      <xdr:rowOff>92408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3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77185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47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139035</xdr:rowOff>
    </xdr:from>
    <xdr:to>
      <xdr:col>73</xdr:col>
      <xdr:colOff>44450</xdr:colOff>
      <xdr:row>15</xdr:row>
      <xdr:rowOff>69185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53962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33988</xdr:rowOff>
    </xdr:from>
    <xdr:to>
      <xdr:col>68</xdr:col>
      <xdr:colOff>203200</xdr:colOff>
      <xdr:row>16</xdr:row>
      <xdr:rowOff>135588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120365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14212</xdr:rowOff>
    </xdr:from>
    <xdr:to>
      <xdr:col>64</xdr:col>
      <xdr:colOff>152400</xdr:colOff>
      <xdr:row>17</xdr:row>
      <xdr:rowOff>115812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100589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61,910
61,249
805.00
45,740,058
44,477,405
1,073,231
26,923,606
40,776,470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が合併し、消防、ごみ・し尿処理等の業務も市が独自で行っている状況にあること等から、職員数が類似団体と比較して多い現状にあり、類似団体平均値を３．８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令和５年度からの定年延長を見据えた定員適正化計画に基づき、職員の年齢構成も考慮しながら計画的な人件費の抑制に努める。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39</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第３次行政改革大綱等に基づく物件費の削減を行っているものの、経常収支比率は年々上昇傾向であり、類似団体平均値を４．６ポイント上回っている。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令和５年度は光熱水費の上昇や物価上昇の影響を大きく受けたが、今後も引き続き、第３次行政改革大綱や公共施設等総合管理計画等に基づき物件費の削減に努める。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29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139700</xdr:rowOff>
    </xdr:from>
    <xdr:to>
      <xdr:col>78</xdr:col>
      <xdr:colOff>69850</xdr:colOff>
      <xdr:row>20</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25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139700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2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50800</xdr:rowOff>
    </xdr:from>
    <xdr:to>
      <xdr:col>82</xdr:col>
      <xdr:colOff>158750</xdr:colOff>
      <xdr:row>20</xdr:row>
      <xdr:rowOff>152400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88900</xdr:rowOff>
    </xdr:from>
    <xdr:to>
      <xdr:col>74</xdr:col>
      <xdr:colOff>31750</xdr:colOff>
      <xdr:row>19</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私立幼稚園が類似団体と比較して小規模であり、施設型給付費が少ないこと等から、経常収支比率は類似団体平均値を４．３ポイント下回っている。　しかし、一方で１８歳までの子どもを対象として行っている医療費助成に要する経費など独自の子ども施策を実施している。</a:t>
          </a:r>
        </a:p>
        <a:p>
          <a:r>
            <a:rPr kumimoji="1" lang="ja-JP" altLang="en-US" sz="1300">
              <a:latin typeface="ＭＳ Ｐゴシック" panose="020B0600070205080204" pitchFamily="50" charset="-128"/>
              <a:ea typeface="ＭＳ Ｐゴシック" panose="020B0600070205080204" pitchFamily="50" charset="-128"/>
            </a:rPr>
            <a:t>　限られた財源を効果的に使うという観点からも、他の政策の選択肢との十分な比較検討を行ったうえで、政策効果の検証も進めていかなければならない。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88138</xdr:rowOff>
    </xdr:from>
    <xdr:to>
      <xdr:col>24</xdr:col>
      <xdr:colOff>25400</xdr:colOff>
      <xdr:row>53</xdr:row>
      <xdr:rowOff>97282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749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88138</xdr:rowOff>
    </xdr:from>
    <xdr:to>
      <xdr:col>19</xdr:col>
      <xdr:colOff>187325</xdr:colOff>
      <xdr:row>53</xdr:row>
      <xdr:rowOff>88138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74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60706</xdr:rowOff>
    </xdr:from>
    <xdr:to>
      <xdr:col>15</xdr:col>
      <xdr:colOff>98425</xdr:colOff>
      <xdr:row>53</xdr:row>
      <xdr:rowOff>88138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47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60706</xdr:rowOff>
    </xdr:from>
    <xdr:to>
      <xdr:col>11</xdr:col>
      <xdr:colOff>9525</xdr:colOff>
      <xdr:row>54</xdr:row>
      <xdr:rowOff>53848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47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46482</xdr:rowOff>
    </xdr:from>
    <xdr:to>
      <xdr:col>24</xdr:col>
      <xdr:colOff>76200</xdr:colOff>
      <xdr:row>53</xdr:row>
      <xdr:rowOff>148082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126509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37338</xdr:rowOff>
    </xdr:from>
    <xdr:to>
      <xdr:col>20</xdr:col>
      <xdr:colOff>38100</xdr:colOff>
      <xdr:row>53</xdr:row>
      <xdr:rowOff>138938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149115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9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37338</xdr:rowOff>
    </xdr:from>
    <xdr:to>
      <xdr:col>15</xdr:col>
      <xdr:colOff>149225</xdr:colOff>
      <xdr:row>53</xdr:row>
      <xdr:rowOff>138938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149115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9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9906</xdr:rowOff>
    </xdr:from>
    <xdr:to>
      <xdr:col>11</xdr:col>
      <xdr:colOff>60325</xdr:colOff>
      <xdr:row>53</xdr:row>
      <xdr:rowOff>111506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121683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xdr:rowOff>
    </xdr:from>
    <xdr:to>
      <xdr:col>6</xdr:col>
      <xdr:colOff>171450</xdr:colOff>
      <xdr:row>54</xdr:row>
      <xdr:rowOff>104648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114825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ja-JP" altLang="en-US" sz="1300">
              <a:solidFill>
                <a:srgbClr val="FF0000"/>
              </a:solidFill>
              <a:latin typeface="ＭＳ Ｐゴシック" panose="020B0600070205080204" pitchFamily="50" charset="-128"/>
              <a:ea typeface="ＭＳ Ｐゴシック" panose="020B0600070205080204" pitchFamily="50" charset="-128"/>
            </a:rPr>
            <a:t>２．３</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主な要因は、介護保険特別会計などへの繰出金で、公債費とともに財政負担となっている。　令和元年度までは、条件不利地域であるため建設改良費が割高である下水道事業会計への繰出金が含まれていたが法適化に伴い、補助金と出資金に性質が変更となるため本項目については、大きく数値が改善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今後も独立採算の原則に基づき、一般会計からの繰出金に依存することのないよう、経営の合理化を進めていく。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40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158750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67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95250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61</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29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120650</xdr:rowOff>
    </xdr:from>
    <xdr:to>
      <xdr:col>69</xdr:col>
      <xdr:colOff>142875</xdr:colOff>
      <xdr:row>56</xdr:row>
      <xdr:rowOff>50800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９町１村及び一部事務組合により合併し、消防、ごみ・し尿処理等の業務も市独自で行っているため、一部事務組合負担金が類似団体と比較し少なくなっていることから類似団体平均を下回っている。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水道事業などの企業会計においては、独立採算の原則に基づき、一般会計からの補助金に依存することのないよう、経営の合理化を進めていく。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026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公債費に係る経常収支比率は、令和元年度台風の元金償還が始まったことなどから、昨年度と比較し０．２ポイント上昇した。</a:t>
          </a:r>
        </a:p>
        <a:p>
          <a:r>
            <a:rPr kumimoji="1" lang="ja-JP" altLang="en-US" sz="1300">
              <a:latin typeface="ＭＳ Ｐゴシック" panose="020B0600070205080204" pitchFamily="50" charset="-128"/>
              <a:ea typeface="ＭＳ Ｐゴシック" panose="020B0600070205080204" pitchFamily="50" charset="-128"/>
            </a:rPr>
            <a:t>　今後、市民ニーズを的確に把握したうえで、事業の整理・縮小を図りつつ、起債依存型の事業実施の見直しを検討していく。</a:t>
          </a:r>
        </a:p>
        <a:p>
          <a:r>
            <a:rPr kumimoji="1" lang="ja-JP" altLang="en-US" sz="1300">
              <a:latin typeface="ＭＳ Ｐゴシック" panose="020B0600070205080204" pitchFamily="50" charset="-128"/>
              <a:ea typeface="ＭＳ Ｐゴシック" panose="020B0600070205080204" pitchFamily="50" charset="-128"/>
            </a:rPr>
            <a:t>　起債を財源として事業実施する場合には、合併特例債をはじめとする、充当率、普通交付税の基準財政需要額への算入率の高い地方債を活用していく。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25400</xdr:rowOff>
    </xdr:from>
    <xdr:to>
      <xdr:col>24</xdr:col>
      <xdr:colOff>25400</xdr:colOff>
      <xdr:row>78</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9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25400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33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3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158750</xdr:rowOff>
    </xdr:from>
    <xdr:to>
      <xdr:col>11</xdr:col>
      <xdr:colOff>9525</xdr:colOff>
      <xdr:row>78</xdr:row>
      <xdr:rowOff>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6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146050</xdr:rowOff>
    </xdr:from>
    <xdr:to>
      <xdr:col>20</xdr:col>
      <xdr:colOff>38100</xdr:colOff>
      <xdr:row>78</xdr:row>
      <xdr:rowOff>76200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60977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120650</xdr:rowOff>
    </xdr:from>
    <xdr:to>
      <xdr:col>11</xdr:col>
      <xdr:colOff>60325</xdr:colOff>
      <xdr:row>78</xdr:row>
      <xdr:rowOff>50800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107950</xdr:rowOff>
    </xdr:from>
    <xdr:to>
      <xdr:col>6</xdr:col>
      <xdr:colOff>171450</xdr:colOff>
      <xdr:row>78</xdr:row>
      <xdr:rowOff>38100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22877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類似団体平均値を４．６ポイント上回っている状況にある。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148227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7150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64951</xdr:rowOff>
    </xdr:from>
    <xdr:to>
      <xdr:col>78</xdr:col>
      <xdr:colOff>69850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9515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951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102507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34339"/>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97427</xdr:rowOff>
    </xdr:from>
    <xdr:to>
      <xdr:col>82</xdr:col>
      <xdr:colOff>158750</xdr:colOff>
      <xdr:row>78</xdr:row>
      <xdr:rowOff>27577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69504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xdr:rowOff>
    </xdr:from>
    <xdr:to>
      <xdr:col>74</xdr:col>
      <xdr:colOff>31750</xdr:colOff>
      <xdr:row>76</xdr:row>
      <xdr:rowOff>115751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100528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138084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125527</xdr:rowOff>
    </xdr:from>
    <xdr:to>
      <xdr:col>29</xdr:col>
      <xdr:colOff>127000</xdr:colOff>
      <xdr:row>14</xdr:row>
      <xdr:rowOff>8814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02002"/>
          <a:ext cx="647700" cy="5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8814</xdr:rowOff>
    </xdr:from>
    <xdr:to>
      <xdr:col>26</xdr:col>
      <xdr:colOff>50800</xdr:colOff>
      <xdr:row>14</xdr:row>
      <xdr:rowOff>32106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56739"/>
          <a:ext cx="698500" cy="2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32106</xdr:rowOff>
    </xdr:from>
    <xdr:to>
      <xdr:col>22</xdr:col>
      <xdr:colOff>114300</xdr:colOff>
      <xdr:row>14</xdr:row>
      <xdr:rowOff>103911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0031"/>
          <a:ext cx="698500" cy="71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103911</xdr:rowOff>
    </xdr:from>
    <xdr:to>
      <xdr:col>18</xdr:col>
      <xdr:colOff>177800</xdr:colOff>
      <xdr:row>15</xdr:row>
      <xdr:rowOff>69812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1836"/>
          <a:ext cx="698500" cy="13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74727</xdr:rowOff>
    </xdr:from>
    <xdr:to>
      <xdr:col>29</xdr:col>
      <xdr:colOff>177800</xdr:colOff>
      <xdr:row>14</xdr:row>
      <xdr:rowOff>4877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91254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9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129464</xdr:rowOff>
    </xdr:from>
    <xdr:to>
      <xdr:col>26</xdr:col>
      <xdr:colOff>101600</xdr:colOff>
      <xdr:row>14</xdr:row>
      <xdr:rowOff>59614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0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69791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152756</xdr:rowOff>
    </xdr:from>
    <xdr:to>
      <xdr:col>22</xdr:col>
      <xdr:colOff>165100</xdr:colOff>
      <xdr:row>14</xdr:row>
      <xdr:rowOff>82906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2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93083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53111</xdr:rowOff>
    </xdr:from>
    <xdr:to>
      <xdr:col>19</xdr:col>
      <xdr:colOff>38100</xdr:colOff>
      <xdr:row>14</xdr:row>
      <xdr:rowOff>154711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164888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19012</xdr:rowOff>
    </xdr:from>
    <xdr:to>
      <xdr:col>15</xdr:col>
      <xdr:colOff>101600</xdr:colOff>
      <xdr:row>15</xdr:row>
      <xdr:rowOff>120612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130789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102377</xdr:rowOff>
    </xdr:from>
    <xdr:to>
      <xdr:col>29</xdr:col>
      <xdr:colOff>127000</xdr:colOff>
      <xdr:row>35</xdr:row>
      <xdr:rowOff>144733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12727"/>
          <a:ext cx="6477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144733</xdr:rowOff>
    </xdr:from>
    <xdr:to>
      <xdr:col>26</xdr:col>
      <xdr:colOff>50800</xdr:colOff>
      <xdr:row>35</xdr:row>
      <xdr:rowOff>212921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5083"/>
          <a:ext cx="698500" cy="68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198486</xdr:rowOff>
    </xdr:from>
    <xdr:to>
      <xdr:col>22</xdr:col>
      <xdr:colOff>114300</xdr:colOff>
      <xdr:row>35</xdr:row>
      <xdr:rowOff>212921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08836"/>
          <a:ext cx="698500" cy="1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341361</xdr:rowOff>
    </xdr:from>
    <xdr:to>
      <xdr:col>18</xdr:col>
      <xdr:colOff>177800</xdr:colOff>
      <xdr:row>35</xdr:row>
      <xdr:rowOff>198486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608811"/>
          <a:ext cx="698500" cy="20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51577</xdr:rowOff>
    </xdr:from>
    <xdr:to>
      <xdr:col>29</xdr:col>
      <xdr:colOff>177800</xdr:colOff>
      <xdr:row>35</xdr:row>
      <xdr:rowOff>153177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6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239554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0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93933</xdr:rowOff>
    </xdr:from>
    <xdr:to>
      <xdr:col>26</xdr:col>
      <xdr:colOff>101600</xdr:colOff>
      <xdr:row>35</xdr:row>
      <xdr:rowOff>195533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205710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162121</xdr:rowOff>
    </xdr:from>
    <xdr:to>
      <xdr:col>22</xdr:col>
      <xdr:colOff>165100</xdr:colOff>
      <xdr:row>35</xdr:row>
      <xdr:rowOff>263721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7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273898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4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147686</xdr:rowOff>
    </xdr:from>
    <xdr:to>
      <xdr:col>19</xdr:col>
      <xdr:colOff>38100</xdr:colOff>
      <xdr:row>35</xdr:row>
      <xdr:rowOff>249286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5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259463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2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290561</xdr:rowOff>
    </xdr:from>
    <xdr:to>
      <xdr:col>15</xdr:col>
      <xdr:colOff>101600</xdr:colOff>
      <xdr:row>35</xdr:row>
      <xdr:rowOff>49261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58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59438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61,910
61,249
805.00
45,740,058
44,477,405
1,073,231
26,923,606
40,776,470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129642</xdr:rowOff>
    </xdr:from>
    <xdr:to>
      <xdr:col>24</xdr:col>
      <xdr:colOff>63500</xdr:colOff>
      <xdr:row>33</xdr:row>
      <xdr:rowOff>156616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7492"/>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156616</xdr:rowOff>
    </xdr:from>
    <xdr:to>
      <xdr:col>19</xdr:col>
      <xdr:colOff>177800</xdr:colOff>
      <xdr:row>34</xdr:row>
      <xdr:rowOff>2159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446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2159</xdr:rowOff>
    </xdr:from>
    <xdr:to>
      <xdr:col>15</xdr:col>
      <xdr:colOff>50800</xdr:colOff>
      <xdr:row>34</xdr:row>
      <xdr:rowOff>15113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3145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15113</xdr:rowOff>
    </xdr:from>
    <xdr:to>
      <xdr:col>10</xdr:col>
      <xdr:colOff>114300</xdr:colOff>
      <xdr:row>35</xdr:row>
      <xdr:rowOff>47816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4413"/>
          <a:ext cx="889000" cy="20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78842</xdr:rowOff>
    </xdr:from>
    <xdr:to>
      <xdr:col>24</xdr:col>
      <xdr:colOff>114300</xdr:colOff>
      <xdr:row>34</xdr:row>
      <xdr:rowOff>8992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101719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105816</xdr:rowOff>
    </xdr:from>
    <xdr:to>
      <xdr:col>20</xdr:col>
      <xdr:colOff>38100</xdr:colOff>
      <xdr:row>34</xdr:row>
      <xdr:rowOff>35966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52493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122809</xdr:rowOff>
    </xdr:from>
    <xdr:to>
      <xdr:col>15</xdr:col>
      <xdr:colOff>101600</xdr:colOff>
      <xdr:row>34</xdr:row>
      <xdr:rowOff>52959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69486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5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135763</xdr:rowOff>
    </xdr:from>
    <xdr:to>
      <xdr:col>10</xdr:col>
      <xdr:colOff>165100</xdr:colOff>
      <xdr:row>34</xdr:row>
      <xdr:rowOff>65913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82440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6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168466</xdr:rowOff>
    </xdr:from>
    <xdr:to>
      <xdr:col>6</xdr:col>
      <xdr:colOff>38100</xdr:colOff>
      <xdr:row>35</xdr:row>
      <xdr:rowOff>98616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115143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7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131389</xdr:rowOff>
    </xdr:from>
    <xdr:to>
      <xdr:col>24</xdr:col>
      <xdr:colOff>63500</xdr:colOff>
      <xdr:row>52</xdr:row>
      <xdr:rowOff>159980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046789"/>
          <a:ext cx="838200" cy="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131389</xdr:rowOff>
    </xdr:from>
    <xdr:to>
      <xdr:col>19</xdr:col>
      <xdr:colOff>177800</xdr:colOff>
      <xdr:row>53</xdr:row>
      <xdr:rowOff>78582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46789"/>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167769</xdr:rowOff>
    </xdr:from>
    <xdr:to>
      <xdr:col>15</xdr:col>
      <xdr:colOff>50800</xdr:colOff>
      <xdr:row>53</xdr:row>
      <xdr:rowOff>78582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083169"/>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167769</xdr:rowOff>
    </xdr:from>
    <xdr:to>
      <xdr:col>10</xdr:col>
      <xdr:colOff>114300</xdr:colOff>
      <xdr:row>53</xdr:row>
      <xdr:rowOff>92167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083169"/>
          <a:ext cx="8890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109180</xdr:rowOff>
    </xdr:from>
    <xdr:to>
      <xdr:col>24</xdr:col>
      <xdr:colOff>114300</xdr:colOff>
      <xdr:row>53</xdr:row>
      <xdr:rowOff>39330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132057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7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80589</xdr:rowOff>
    </xdr:from>
    <xdr:to>
      <xdr:col>20</xdr:col>
      <xdr:colOff>38100</xdr:colOff>
      <xdr:row>53</xdr:row>
      <xdr:rowOff>10739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27266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77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27782</xdr:rowOff>
    </xdr:from>
    <xdr:to>
      <xdr:col>15</xdr:col>
      <xdr:colOff>101600</xdr:colOff>
      <xdr:row>53</xdr:row>
      <xdr:rowOff>129382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145909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116969</xdr:rowOff>
    </xdr:from>
    <xdr:to>
      <xdr:col>10</xdr:col>
      <xdr:colOff>165100</xdr:colOff>
      <xdr:row>53</xdr:row>
      <xdr:rowOff>47119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63646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80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41367</xdr:rowOff>
    </xdr:from>
    <xdr:to>
      <xdr:col>6</xdr:col>
      <xdr:colOff>38100</xdr:colOff>
      <xdr:row>53</xdr:row>
      <xdr:rowOff>142967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1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159494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90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152319</xdr:rowOff>
    </xdr:from>
    <xdr:to>
      <xdr:col>24</xdr:col>
      <xdr:colOff>63500</xdr:colOff>
      <xdr:row>75</xdr:row>
      <xdr:rowOff>153781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11069"/>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118257</xdr:rowOff>
    </xdr:from>
    <xdr:to>
      <xdr:col>19</xdr:col>
      <xdr:colOff>177800</xdr:colOff>
      <xdr:row>75</xdr:row>
      <xdr:rowOff>153781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77007"/>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30612</xdr:rowOff>
    </xdr:from>
    <xdr:to>
      <xdr:col>15</xdr:col>
      <xdr:colOff>50800</xdr:colOff>
      <xdr:row>75</xdr:row>
      <xdr:rowOff>118257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889362"/>
          <a:ext cx="889000" cy="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30612</xdr:rowOff>
    </xdr:from>
    <xdr:to>
      <xdr:col>10</xdr:col>
      <xdr:colOff>114300</xdr:colOff>
      <xdr:row>76</xdr:row>
      <xdr:rowOff>97912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89362"/>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101519</xdr:rowOff>
    </xdr:from>
    <xdr:to>
      <xdr:col>24</xdr:col>
      <xdr:colOff>114300</xdr:colOff>
      <xdr:row>76</xdr:row>
      <xdr:rowOff>31669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124396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102982</xdr:rowOff>
    </xdr:from>
    <xdr:to>
      <xdr:col>20</xdr:col>
      <xdr:colOff>38100</xdr:colOff>
      <xdr:row>76</xdr:row>
      <xdr:rowOff>33133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617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49659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67457</xdr:rowOff>
    </xdr:from>
    <xdr:to>
      <xdr:col>15</xdr:col>
      <xdr:colOff>101600</xdr:colOff>
      <xdr:row>75</xdr:row>
      <xdr:rowOff>169056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26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14134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7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151262</xdr:rowOff>
    </xdr:from>
    <xdr:to>
      <xdr:col>10</xdr:col>
      <xdr:colOff>165100</xdr:colOff>
      <xdr:row>75</xdr:row>
      <xdr:rowOff>81412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97939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47112</xdr:rowOff>
    </xdr:from>
    <xdr:to>
      <xdr:col>6</xdr:col>
      <xdr:colOff>38100</xdr:colOff>
      <xdr:row>76</xdr:row>
      <xdr:rowOff>148712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165239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5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124873</xdr:rowOff>
    </xdr:from>
    <xdr:to>
      <xdr:col>24</xdr:col>
      <xdr:colOff>63500</xdr:colOff>
      <xdr:row>98</xdr:row>
      <xdr:rowOff>28654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5523"/>
          <a:ext cx="838200" cy="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46115</xdr:rowOff>
    </xdr:from>
    <xdr:to>
      <xdr:col>19</xdr:col>
      <xdr:colOff>177800</xdr:colOff>
      <xdr:row>98</xdr:row>
      <xdr:rowOff>28654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76765"/>
          <a:ext cx="889000" cy="15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46115</xdr:rowOff>
    </xdr:from>
    <xdr:to>
      <xdr:col>15</xdr:col>
      <xdr:colOff>50800</xdr:colOff>
      <xdr:row>98</xdr:row>
      <xdr:rowOff>120312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6765"/>
          <a:ext cx="889000" cy="2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70957</xdr:rowOff>
    </xdr:from>
    <xdr:to>
      <xdr:col>10</xdr:col>
      <xdr:colOff>114300</xdr:colOff>
      <xdr:row>98</xdr:row>
      <xdr:rowOff>120312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73057"/>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74073</xdr:rowOff>
    </xdr:from>
    <xdr:to>
      <xdr:col>24</xdr:col>
      <xdr:colOff>114300</xdr:colOff>
      <xdr:row>98</xdr:row>
      <xdr:rowOff>4223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52500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149304</xdr:rowOff>
    </xdr:from>
    <xdr:to>
      <xdr:col>20</xdr:col>
      <xdr:colOff>38100</xdr:colOff>
      <xdr:row>98</xdr:row>
      <xdr:rowOff>79454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70581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166765</xdr:rowOff>
    </xdr:from>
    <xdr:to>
      <xdr:col>15</xdr:col>
      <xdr:colOff>101600</xdr:colOff>
      <xdr:row>97</xdr:row>
      <xdr:rowOff>96915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88042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69512</xdr:rowOff>
    </xdr:from>
    <xdr:to>
      <xdr:col>10</xdr:col>
      <xdr:colOff>165100</xdr:colOff>
      <xdr:row>98</xdr:row>
      <xdr:rowOff>171112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162239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20157</xdr:rowOff>
    </xdr:from>
    <xdr:to>
      <xdr:col>6</xdr:col>
      <xdr:colOff>38100</xdr:colOff>
      <xdr:row>98</xdr:row>
      <xdr:rowOff>121757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112884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76942</xdr:rowOff>
    </xdr:from>
    <xdr:to>
      <xdr:col>55</xdr:col>
      <xdr:colOff>0</xdr:colOff>
      <xdr:row>35</xdr:row>
      <xdr:rowOff>82367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77692"/>
          <a:ext cx="8382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25995</xdr:rowOff>
    </xdr:from>
    <xdr:to>
      <xdr:col>50</xdr:col>
      <xdr:colOff>114300</xdr:colOff>
      <xdr:row>35</xdr:row>
      <xdr:rowOff>76942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026745"/>
          <a:ext cx="889000" cy="5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1595</xdr:rowOff>
    </xdr:from>
    <xdr:to>
      <xdr:col>45</xdr:col>
      <xdr:colOff>177800</xdr:colOff>
      <xdr:row>35</xdr:row>
      <xdr:rowOff>25995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16545"/>
          <a:ext cx="889000" cy="7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1595</xdr:rowOff>
    </xdr:from>
    <xdr:to>
      <xdr:col>41</xdr:col>
      <xdr:colOff>50800</xdr:colOff>
      <xdr:row>36</xdr:row>
      <xdr:rowOff>130015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16545"/>
          <a:ext cx="889000" cy="98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31567</xdr:rowOff>
    </xdr:from>
    <xdr:to>
      <xdr:col>55</xdr:col>
      <xdr:colOff>50800</xdr:colOff>
      <xdr:row>35</xdr:row>
      <xdr:rowOff>133167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54444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26142</xdr:rowOff>
    </xdr:from>
    <xdr:to>
      <xdr:col>50</xdr:col>
      <xdr:colOff>165100</xdr:colOff>
      <xdr:row>35</xdr:row>
      <xdr:rowOff>127742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144269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146645</xdr:rowOff>
    </xdr:from>
    <xdr:to>
      <xdr:col>46</xdr:col>
      <xdr:colOff>38100</xdr:colOff>
      <xdr:row>35</xdr:row>
      <xdr:rowOff>76795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93322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122245</xdr:rowOff>
    </xdr:from>
    <xdr:to>
      <xdr:col>41</xdr:col>
      <xdr:colOff>101600</xdr:colOff>
      <xdr:row>31</xdr:row>
      <xdr:rowOff>52395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68922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04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79215</xdr:rowOff>
    </xdr:from>
    <xdr:to>
      <xdr:col>36</xdr:col>
      <xdr:colOff>165100</xdr:colOff>
      <xdr:row>37</xdr:row>
      <xdr:rowOff>9365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25892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137902</xdr:rowOff>
    </xdr:from>
    <xdr:to>
      <xdr:col>55</xdr:col>
      <xdr:colOff>0</xdr:colOff>
      <xdr:row>55</xdr:row>
      <xdr:rowOff>145971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67652"/>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51803</xdr:rowOff>
    </xdr:from>
    <xdr:to>
      <xdr:col>50</xdr:col>
      <xdr:colOff>114300</xdr:colOff>
      <xdr:row>55</xdr:row>
      <xdr:rowOff>145971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81553"/>
          <a:ext cx="889000" cy="9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51803</xdr:rowOff>
    </xdr:from>
    <xdr:to>
      <xdr:col>45</xdr:col>
      <xdr:colOff>177800</xdr:colOff>
      <xdr:row>55</xdr:row>
      <xdr:rowOff>77917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81553"/>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77917</xdr:rowOff>
    </xdr:from>
    <xdr:to>
      <xdr:col>41</xdr:col>
      <xdr:colOff>50800</xdr:colOff>
      <xdr:row>55</xdr:row>
      <xdr:rowOff>80111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0766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87102</xdr:rowOff>
    </xdr:from>
    <xdr:to>
      <xdr:col>55</xdr:col>
      <xdr:colOff>50800</xdr:colOff>
      <xdr:row>56</xdr:row>
      <xdr:rowOff>17252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65529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95171</xdr:rowOff>
    </xdr:from>
    <xdr:to>
      <xdr:col>50</xdr:col>
      <xdr:colOff>165100</xdr:colOff>
      <xdr:row>56</xdr:row>
      <xdr:rowOff>25321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41848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1003</xdr:rowOff>
    </xdr:from>
    <xdr:to>
      <xdr:col>46</xdr:col>
      <xdr:colOff>38100</xdr:colOff>
      <xdr:row>55</xdr:row>
      <xdr:rowOff>102603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119130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27117</xdr:rowOff>
    </xdr:from>
    <xdr:to>
      <xdr:col>41</xdr:col>
      <xdr:colOff>101600</xdr:colOff>
      <xdr:row>55</xdr:row>
      <xdr:rowOff>128717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145244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29311</xdr:rowOff>
    </xdr:from>
    <xdr:to>
      <xdr:col>36</xdr:col>
      <xdr:colOff>165100</xdr:colOff>
      <xdr:row>55</xdr:row>
      <xdr:rowOff>130911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147438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87807</xdr:rowOff>
    </xdr:from>
    <xdr:to>
      <xdr:col>55</xdr:col>
      <xdr:colOff>0</xdr:colOff>
      <xdr:row>78</xdr:row>
      <xdr:rowOff>147092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60907"/>
          <a:ext cx="8382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155493</xdr:rowOff>
    </xdr:from>
    <xdr:to>
      <xdr:col>50</xdr:col>
      <xdr:colOff>114300</xdr:colOff>
      <xdr:row>78</xdr:row>
      <xdr:rowOff>147092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014243"/>
          <a:ext cx="889000" cy="50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155493</xdr:rowOff>
    </xdr:from>
    <xdr:to>
      <xdr:col>45</xdr:col>
      <xdr:colOff>177800</xdr:colOff>
      <xdr:row>78</xdr:row>
      <xdr:rowOff>33973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014243"/>
          <a:ext cx="889000" cy="3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31859</xdr:rowOff>
    </xdr:from>
    <xdr:to>
      <xdr:col>41</xdr:col>
      <xdr:colOff>50800</xdr:colOff>
      <xdr:row>78</xdr:row>
      <xdr:rowOff>33973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04959"/>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37007</xdr:rowOff>
    </xdr:from>
    <xdr:to>
      <xdr:col>55</xdr:col>
      <xdr:colOff>50800</xdr:colOff>
      <xdr:row>78</xdr:row>
      <xdr:rowOff>138607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123384</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96292</xdr:rowOff>
    </xdr:from>
    <xdr:to>
      <xdr:col>50</xdr:col>
      <xdr:colOff>165100</xdr:colOff>
      <xdr:row>79</xdr:row>
      <xdr:rowOff>26442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17569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104693</xdr:rowOff>
    </xdr:from>
    <xdr:to>
      <xdr:col>46</xdr:col>
      <xdr:colOff>38100</xdr:colOff>
      <xdr:row>76</xdr:row>
      <xdr:rowOff>34843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9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51370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7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154623</xdr:rowOff>
    </xdr:from>
    <xdr:to>
      <xdr:col>41</xdr:col>
      <xdr:colOff>101600</xdr:colOff>
      <xdr:row>78</xdr:row>
      <xdr:rowOff>84773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75900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152509</xdr:rowOff>
    </xdr:from>
    <xdr:to>
      <xdr:col>36</xdr:col>
      <xdr:colOff>165100</xdr:colOff>
      <xdr:row>78</xdr:row>
      <xdr:rowOff>82659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73786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152752</xdr:rowOff>
    </xdr:from>
    <xdr:to>
      <xdr:col>55</xdr:col>
      <xdr:colOff>0</xdr:colOff>
      <xdr:row>96</xdr:row>
      <xdr:rowOff>41228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40502"/>
          <a:ext cx="8382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41228</xdr:rowOff>
    </xdr:from>
    <xdr:to>
      <xdr:col>50</xdr:col>
      <xdr:colOff>114300</xdr:colOff>
      <xdr:row>96</xdr:row>
      <xdr:rowOff>141083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00428"/>
          <a:ext cx="889000" cy="9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31790</xdr:rowOff>
    </xdr:from>
    <xdr:to>
      <xdr:col>45</xdr:col>
      <xdr:colOff>177800</xdr:colOff>
      <xdr:row>96</xdr:row>
      <xdr:rowOff>141083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90990"/>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31790</xdr:rowOff>
    </xdr:from>
    <xdr:to>
      <xdr:col>41</xdr:col>
      <xdr:colOff>50800</xdr:colOff>
      <xdr:row>96</xdr:row>
      <xdr:rowOff>163757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90990"/>
          <a:ext cx="8890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101952</xdr:rowOff>
    </xdr:from>
    <xdr:to>
      <xdr:col>55</xdr:col>
      <xdr:colOff>50800</xdr:colOff>
      <xdr:row>96</xdr:row>
      <xdr:rowOff>32102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8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124829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4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161878</xdr:rowOff>
    </xdr:from>
    <xdr:to>
      <xdr:col>50</xdr:col>
      <xdr:colOff>165100</xdr:colOff>
      <xdr:row>96</xdr:row>
      <xdr:rowOff>92028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4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2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90283</xdr:rowOff>
    </xdr:from>
    <xdr:to>
      <xdr:col>46</xdr:col>
      <xdr:colOff>38100</xdr:colOff>
      <xdr:row>97</xdr:row>
      <xdr:rowOff>20433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36960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3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152440</xdr:rowOff>
    </xdr:from>
    <xdr:to>
      <xdr:col>41</xdr:col>
      <xdr:colOff>101600</xdr:colOff>
      <xdr:row>96</xdr:row>
      <xdr:rowOff>82590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99117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112957</xdr:rowOff>
    </xdr:from>
    <xdr:to>
      <xdr:col>36</xdr:col>
      <xdr:colOff>165100</xdr:colOff>
      <xdr:row>97</xdr:row>
      <xdr:rowOff>43107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59634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4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140710</xdr:rowOff>
    </xdr:from>
    <xdr:to>
      <xdr:col>85</xdr:col>
      <xdr:colOff>127000</xdr:colOff>
      <xdr:row>38</xdr:row>
      <xdr:rowOff>33896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84360"/>
          <a:ext cx="8382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140710</xdr:rowOff>
    </xdr:from>
    <xdr:to>
      <xdr:col>81</xdr:col>
      <xdr:colOff>50800</xdr:colOff>
      <xdr:row>39</xdr:row>
      <xdr:rowOff>12674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484360"/>
          <a:ext cx="889000" cy="2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91142</xdr:rowOff>
    </xdr:from>
    <xdr:to>
      <xdr:col>76</xdr:col>
      <xdr:colOff>114300</xdr:colOff>
      <xdr:row>39</xdr:row>
      <xdr:rowOff>12674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434792"/>
          <a:ext cx="889000" cy="2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91142</xdr:rowOff>
    </xdr:from>
    <xdr:to>
      <xdr:col>71</xdr:col>
      <xdr:colOff>177800</xdr:colOff>
      <xdr:row>38</xdr:row>
      <xdr:rowOff>3816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434792"/>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154546</xdr:rowOff>
    </xdr:from>
    <xdr:to>
      <xdr:col>85</xdr:col>
      <xdr:colOff>177800</xdr:colOff>
      <xdr:row>38</xdr:row>
      <xdr:rowOff>84696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5973</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4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89910</xdr:rowOff>
    </xdr:from>
    <xdr:to>
      <xdr:col>81</xdr:col>
      <xdr:colOff>101600</xdr:colOff>
      <xdr:row>38</xdr:row>
      <xdr:rowOff>20059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33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36587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2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133324</xdr:rowOff>
    </xdr:from>
    <xdr:to>
      <xdr:col>76</xdr:col>
      <xdr:colOff>165100</xdr:colOff>
      <xdr:row>39</xdr:row>
      <xdr:rowOff>63474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54601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4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40342</xdr:rowOff>
    </xdr:from>
    <xdr:to>
      <xdr:col>72</xdr:col>
      <xdr:colOff>38100</xdr:colOff>
      <xdr:row>37</xdr:row>
      <xdr:rowOff>141942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3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158469</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15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124466</xdr:rowOff>
    </xdr:from>
    <xdr:to>
      <xdr:col>67</xdr:col>
      <xdr:colOff>101600</xdr:colOff>
      <xdr:row>38</xdr:row>
      <xdr:rowOff>54617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4681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71143</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2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66973</xdr:rowOff>
    </xdr:from>
    <xdr:to>
      <xdr:col>85</xdr:col>
      <xdr:colOff>127000</xdr:colOff>
      <xdr:row>73</xdr:row>
      <xdr:rowOff>102308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582823"/>
          <a:ext cx="8382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102308</xdr:rowOff>
    </xdr:from>
    <xdr:to>
      <xdr:col>81</xdr:col>
      <xdr:colOff>50800</xdr:colOff>
      <xdr:row>74</xdr:row>
      <xdr:rowOff>15064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618158"/>
          <a:ext cx="889000" cy="8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82566</xdr:rowOff>
    </xdr:from>
    <xdr:to>
      <xdr:col>76</xdr:col>
      <xdr:colOff>114300</xdr:colOff>
      <xdr:row>74</xdr:row>
      <xdr:rowOff>15064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598416"/>
          <a:ext cx="8890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82566</xdr:rowOff>
    </xdr:from>
    <xdr:to>
      <xdr:col>71</xdr:col>
      <xdr:colOff>177800</xdr:colOff>
      <xdr:row>73</xdr:row>
      <xdr:rowOff>137218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598416"/>
          <a:ext cx="8890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16173</xdr:rowOff>
    </xdr:from>
    <xdr:to>
      <xdr:col>85</xdr:col>
      <xdr:colOff>177800</xdr:colOff>
      <xdr:row>73</xdr:row>
      <xdr:rowOff>117773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5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39050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3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51508</xdr:rowOff>
    </xdr:from>
    <xdr:to>
      <xdr:col>81</xdr:col>
      <xdr:colOff>101600</xdr:colOff>
      <xdr:row>73</xdr:row>
      <xdr:rowOff>153108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5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169635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3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135714</xdr:rowOff>
    </xdr:from>
    <xdr:to>
      <xdr:col>76</xdr:col>
      <xdr:colOff>165100</xdr:colOff>
      <xdr:row>74</xdr:row>
      <xdr:rowOff>65864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6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82391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4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31766</xdr:rowOff>
    </xdr:from>
    <xdr:to>
      <xdr:col>72</xdr:col>
      <xdr:colOff>38100</xdr:colOff>
      <xdr:row>73</xdr:row>
      <xdr:rowOff>133366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5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149893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3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86418</xdr:rowOff>
    </xdr:from>
    <xdr:to>
      <xdr:col>67</xdr:col>
      <xdr:colOff>101600</xdr:colOff>
      <xdr:row>74</xdr:row>
      <xdr:rowOff>16568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33095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3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126301</xdr:rowOff>
    </xdr:from>
    <xdr:to>
      <xdr:col>85</xdr:col>
      <xdr:colOff>127000</xdr:colOff>
      <xdr:row>98</xdr:row>
      <xdr:rowOff>50355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414051"/>
          <a:ext cx="838200" cy="4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126301</xdr:rowOff>
    </xdr:from>
    <xdr:to>
      <xdr:col>81</xdr:col>
      <xdr:colOff>50800</xdr:colOff>
      <xdr:row>98</xdr:row>
      <xdr:rowOff>57162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414051"/>
          <a:ext cx="889000" cy="4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24664</xdr:rowOff>
    </xdr:from>
    <xdr:to>
      <xdr:col>76</xdr:col>
      <xdr:colOff>114300</xdr:colOff>
      <xdr:row>98</xdr:row>
      <xdr:rowOff>57162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26764"/>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26200</xdr:rowOff>
    </xdr:from>
    <xdr:to>
      <xdr:col>71</xdr:col>
      <xdr:colOff>177800</xdr:colOff>
      <xdr:row>98</xdr:row>
      <xdr:rowOff>24664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656850"/>
          <a:ext cx="889000" cy="1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171005</xdr:rowOff>
    </xdr:from>
    <xdr:to>
      <xdr:col>85</xdr:col>
      <xdr:colOff>177800</xdr:colOff>
      <xdr:row>98</xdr:row>
      <xdr:rowOff>101155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149432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75501</xdr:rowOff>
    </xdr:from>
    <xdr:to>
      <xdr:col>81</xdr:col>
      <xdr:colOff>101600</xdr:colOff>
      <xdr:row>96</xdr:row>
      <xdr:rowOff>5651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3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22178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6362</xdr:rowOff>
    </xdr:from>
    <xdr:to>
      <xdr:col>76</xdr:col>
      <xdr:colOff>165100</xdr:colOff>
      <xdr:row>98</xdr:row>
      <xdr:rowOff>107962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99089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145314</xdr:rowOff>
    </xdr:from>
    <xdr:to>
      <xdr:col>72</xdr:col>
      <xdr:colOff>38100</xdr:colOff>
      <xdr:row>98</xdr:row>
      <xdr:rowOff>75464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6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146850</xdr:rowOff>
    </xdr:from>
    <xdr:to>
      <xdr:col>67</xdr:col>
      <xdr:colOff>101600</xdr:colOff>
      <xdr:row>97</xdr:row>
      <xdr:rowOff>77000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93527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3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13010</xdr:rowOff>
    </xdr:from>
    <xdr:to>
      <xdr:col>116</xdr:col>
      <xdr:colOff>63500</xdr:colOff>
      <xdr:row>32</xdr:row>
      <xdr:rowOff>133025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49941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76652</xdr:rowOff>
    </xdr:from>
    <xdr:to>
      <xdr:col>111</xdr:col>
      <xdr:colOff>177800</xdr:colOff>
      <xdr:row>32</xdr:row>
      <xdr:rowOff>133025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563052"/>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61244</xdr:rowOff>
    </xdr:from>
    <xdr:to>
      <xdr:col>107</xdr:col>
      <xdr:colOff>50800</xdr:colOff>
      <xdr:row>32</xdr:row>
      <xdr:rowOff>76652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547644"/>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61244</xdr:rowOff>
    </xdr:from>
    <xdr:to>
      <xdr:col>102</xdr:col>
      <xdr:colOff>114300</xdr:colOff>
      <xdr:row>35</xdr:row>
      <xdr:rowOff>80081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547644"/>
          <a:ext cx="889000" cy="5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133660</xdr:rowOff>
    </xdr:from>
    <xdr:to>
      <xdr:col>116</xdr:col>
      <xdr:colOff>114300</xdr:colOff>
      <xdr:row>32</xdr:row>
      <xdr:rowOff>63810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4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86687</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4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82225</xdr:rowOff>
    </xdr:from>
    <xdr:to>
      <xdr:col>112</xdr:col>
      <xdr:colOff>38100</xdr:colOff>
      <xdr:row>33</xdr:row>
      <xdr:rowOff>12375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5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28902</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34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25852</xdr:rowOff>
    </xdr:from>
    <xdr:to>
      <xdr:col>107</xdr:col>
      <xdr:colOff>101600</xdr:colOff>
      <xdr:row>32</xdr:row>
      <xdr:rowOff>127452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5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143979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28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10444</xdr:rowOff>
    </xdr:from>
    <xdr:to>
      <xdr:col>102</xdr:col>
      <xdr:colOff>165100</xdr:colOff>
      <xdr:row>32</xdr:row>
      <xdr:rowOff>112044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128571</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2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29281</xdr:rowOff>
    </xdr:from>
    <xdr:to>
      <xdr:col>98</xdr:col>
      <xdr:colOff>38100</xdr:colOff>
      <xdr:row>35</xdr:row>
      <xdr:rowOff>130881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0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147408</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8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86939</xdr:rowOff>
    </xdr:from>
    <xdr:to>
      <xdr:col>116</xdr:col>
      <xdr:colOff>63500</xdr:colOff>
      <xdr:row>56</xdr:row>
      <xdr:rowOff>153462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002339"/>
          <a:ext cx="838200" cy="7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87489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88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153462</xdr:rowOff>
    </xdr:from>
    <xdr:to>
      <xdr:col>111</xdr:col>
      <xdr:colOff>177800</xdr:colOff>
      <xdr:row>56</xdr:row>
      <xdr:rowOff>160137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754662"/>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48582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160137</xdr:rowOff>
    </xdr:from>
    <xdr:to>
      <xdr:col>107</xdr:col>
      <xdr:colOff>50800</xdr:colOff>
      <xdr:row>56</xdr:row>
      <xdr:rowOff>166218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76133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166218</xdr:rowOff>
    </xdr:from>
    <xdr:to>
      <xdr:col>102</xdr:col>
      <xdr:colOff>114300</xdr:colOff>
      <xdr:row>57</xdr:row>
      <xdr:rowOff>6197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7674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36139</xdr:rowOff>
    </xdr:from>
    <xdr:to>
      <xdr:col>116</xdr:col>
      <xdr:colOff>114300</xdr:colOff>
      <xdr:row>52</xdr:row>
      <xdr:rowOff>137739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89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160616</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89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102662</xdr:rowOff>
    </xdr:from>
    <xdr:to>
      <xdr:col>112</xdr:col>
      <xdr:colOff>38100</xdr:colOff>
      <xdr:row>57</xdr:row>
      <xdr:rowOff>32812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49339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47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109337</xdr:rowOff>
    </xdr:from>
    <xdr:to>
      <xdr:col>107</xdr:col>
      <xdr:colOff>101600</xdr:colOff>
      <xdr:row>57</xdr:row>
      <xdr:rowOff>39487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30614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80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115418</xdr:rowOff>
    </xdr:from>
    <xdr:to>
      <xdr:col>102</xdr:col>
      <xdr:colOff>165100</xdr:colOff>
      <xdr:row>57</xdr:row>
      <xdr:rowOff>45568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62095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4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126847</xdr:rowOff>
    </xdr:from>
    <xdr:to>
      <xdr:col>98</xdr:col>
      <xdr:colOff>38100</xdr:colOff>
      <xdr:row>57</xdr:row>
      <xdr:rowOff>56997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73524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88112</xdr:rowOff>
    </xdr:from>
    <xdr:to>
      <xdr:col>116</xdr:col>
      <xdr:colOff>63500</xdr:colOff>
      <xdr:row>73</xdr:row>
      <xdr:rowOff>118516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603962"/>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88112</xdr:rowOff>
    </xdr:from>
    <xdr:to>
      <xdr:col>111</xdr:col>
      <xdr:colOff>177800</xdr:colOff>
      <xdr:row>74</xdr:row>
      <xdr:rowOff>132499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03962"/>
          <a:ext cx="889000" cy="2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131928</xdr:rowOff>
    </xdr:from>
    <xdr:to>
      <xdr:col>107</xdr:col>
      <xdr:colOff>50800</xdr:colOff>
      <xdr:row>74</xdr:row>
      <xdr:rowOff>132499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81922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161265</xdr:rowOff>
    </xdr:from>
    <xdr:to>
      <xdr:col>102</xdr:col>
      <xdr:colOff>114300</xdr:colOff>
      <xdr:row>74</xdr:row>
      <xdr:rowOff>131928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1991315"/>
          <a:ext cx="889000" cy="8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67716</xdr:rowOff>
    </xdr:from>
    <xdr:to>
      <xdr:col>116</xdr:col>
      <xdr:colOff>114300</xdr:colOff>
      <xdr:row>73</xdr:row>
      <xdr:rowOff>169316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5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90593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37312</xdr:rowOff>
    </xdr:from>
    <xdr:to>
      <xdr:col>112</xdr:col>
      <xdr:colOff>38100</xdr:colOff>
      <xdr:row>73</xdr:row>
      <xdr:rowOff>138912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155439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81699</xdr:rowOff>
    </xdr:from>
    <xdr:to>
      <xdr:col>107</xdr:col>
      <xdr:colOff>101600</xdr:colOff>
      <xdr:row>75</xdr:row>
      <xdr:rowOff>11849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28376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81128</xdr:rowOff>
    </xdr:from>
    <xdr:to>
      <xdr:col>102</xdr:col>
      <xdr:colOff>165100</xdr:colOff>
      <xdr:row>75</xdr:row>
      <xdr:rowOff>11278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27805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110465</xdr:rowOff>
    </xdr:from>
    <xdr:to>
      <xdr:col>98</xdr:col>
      <xdr:colOff>38100</xdr:colOff>
      <xdr:row>70</xdr:row>
      <xdr:rowOff>40615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19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57142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17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性質別の住民一人あたりのコストは、全体的に類似団体平均値を上回っている。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住民一人あたり１３４，２９２円となっており類似団体と比較してコストが高い状況となっている。これは９町１村が合併して誕生した市であることから人口・面積の状況が当市に近い市と比較した場合、職員数が多く平均を上回っている状況によ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また、９町１村及び一部事務組合が合併し、消防、ごみ・し尿処理等の業務も独自実施及び行政面積が広大という事情もあるが、物件費が類似団体平均値を大きく上回っている。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ことから、令和５年度からの定年延長を見据えた定員適正化計画を策定し、職員の年齢構成も考慮しながら計画的な職員数の適正化、第３次行政改革大綱や公共施設等総合管理計画に基づき、施設の統廃合や評価を踏まえた事務事業の取捨選択による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宮城県栗原市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61,910
61,249
805.00
45,740,058
44,477,405
1,073,231
26,923,606
40,776,470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24638</xdr:rowOff>
    </xdr:from>
    <xdr:to>
      <xdr:col>24</xdr:col>
      <xdr:colOff>63500</xdr:colOff>
      <xdr:row>34</xdr:row>
      <xdr:rowOff>57023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3938"/>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57023</xdr:rowOff>
    </xdr:from>
    <xdr:to>
      <xdr:col>19</xdr:col>
      <xdr:colOff>177800</xdr:colOff>
      <xdr:row>34</xdr:row>
      <xdr:rowOff>109601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632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109601</xdr:rowOff>
    </xdr:from>
    <xdr:to>
      <xdr:col>15</xdr:col>
      <xdr:colOff>50800</xdr:colOff>
      <xdr:row>34</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890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108077</xdr:rowOff>
    </xdr:from>
    <xdr:to>
      <xdr:col>10</xdr:col>
      <xdr:colOff>114300</xdr:colOff>
      <xdr:row>34</xdr:row>
      <xdr:rowOff>126365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737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145288</xdr:rowOff>
    </xdr:from>
    <xdr:to>
      <xdr:col>24</xdr:col>
      <xdr:colOff>114300</xdr:colOff>
      <xdr:row>34</xdr:row>
      <xdr:rowOff>75438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168165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6223</xdr:rowOff>
    </xdr:from>
    <xdr:to>
      <xdr:col>20</xdr:col>
      <xdr:colOff>38100</xdr:colOff>
      <xdr:row>34</xdr:row>
      <xdr:rowOff>107823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124350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58801</xdr:rowOff>
    </xdr:from>
    <xdr:to>
      <xdr:col>15</xdr:col>
      <xdr:colOff>101600</xdr:colOff>
      <xdr:row>34</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75565</xdr:rowOff>
    </xdr:from>
    <xdr:to>
      <xdr:col>10</xdr:col>
      <xdr:colOff>165100</xdr:colOff>
      <xdr:row>35</xdr:row>
      <xdr:rowOff>5715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22242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57277</xdr:rowOff>
    </xdr:from>
    <xdr:to>
      <xdr:col>6</xdr:col>
      <xdr:colOff>38100</xdr:colOff>
      <xdr:row>34</xdr:row>
      <xdr:rowOff>158877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42778</xdr:rowOff>
    </xdr:from>
    <xdr:to>
      <xdr:col>24</xdr:col>
      <xdr:colOff>63500</xdr:colOff>
      <xdr:row>56</xdr:row>
      <xdr:rowOff>135352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43978"/>
          <a:ext cx="838200" cy="9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42778</xdr:rowOff>
    </xdr:from>
    <xdr:to>
      <xdr:col>19</xdr:col>
      <xdr:colOff>177800</xdr:colOff>
      <xdr:row>56</xdr:row>
      <xdr:rowOff>138941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43978"/>
          <a:ext cx="889000" cy="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6339</xdr:rowOff>
    </xdr:from>
    <xdr:to>
      <xdr:col>15</xdr:col>
      <xdr:colOff>50800</xdr:colOff>
      <xdr:row>56</xdr:row>
      <xdr:rowOff>138941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64639"/>
          <a:ext cx="889000" cy="4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6339</xdr:rowOff>
    </xdr:from>
    <xdr:to>
      <xdr:col>10</xdr:col>
      <xdr:colOff>114300</xdr:colOff>
      <xdr:row>56</xdr:row>
      <xdr:rowOff>71883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64639"/>
          <a:ext cx="889000" cy="40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84552</xdr:rowOff>
    </xdr:from>
    <xdr:to>
      <xdr:col>24</xdr:col>
      <xdr:colOff>114300</xdr:colOff>
      <xdr:row>57</xdr:row>
      <xdr:rowOff>14702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62979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163428</xdr:rowOff>
    </xdr:from>
    <xdr:to>
      <xdr:col>20</xdr:col>
      <xdr:colOff>38100</xdr:colOff>
      <xdr:row>56</xdr:row>
      <xdr:rowOff>93578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110105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88141</xdr:rowOff>
    </xdr:from>
    <xdr:to>
      <xdr:col>15</xdr:col>
      <xdr:colOff>101600</xdr:colOff>
      <xdr:row>57</xdr:row>
      <xdr:rowOff>18291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126989</xdr:rowOff>
    </xdr:from>
    <xdr:to>
      <xdr:col>10</xdr:col>
      <xdr:colOff>165100</xdr:colOff>
      <xdr:row>54</xdr:row>
      <xdr:rowOff>57139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73666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8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21083</xdr:rowOff>
    </xdr:from>
    <xdr:to>
      <xdr:col>6</xdr:col>
      <xdr:colOff>38100</xdr:colOff>
      <xdr:row>56</xdr:row>
      <xdr:rowOff>122683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139210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38850</xdr:rowOff>
    </xdr:from>
    <xdr:to>
      <xdr:col>24</xdr:col>
      <xdr:colOff>63500</xdr:colOff>
      <xdr:row>75</xdr:row>
      <xdr:rowOff>118529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97600"/>
          <a:ext cx="838200" cy="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153264</xdr:rowOff>
    </xdr:from>
    <xdr:to>
      <xdr:col>19</xdr:col>
      <xdr:colOff>177800</xdr:colOff>
      <xdr:row>75</xdr:row>
      <xdr:rowOff>118529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40564"/>
          <a:ext cx="889000" cy="1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80294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153264</xdr:rowOff>
    </xdr:from>
    <xdr:to>
      <xdr:col>15</xdr:col>
      <xdr:colOff>50800</xdr:colOff>
      <xdr:row>78</xdr:row>
      <xdr:rowOff>54127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0564"/>
          <a:ext cx="889000" cy="58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111904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54127</xdr:rowOff>
    </xdr:from>
    <xdr:to>
      <xdr:col>10</xdr:col>
      <xdr:colOff>114300</xdr:colOff>
      <xdr:row>78</xdr:row>
      <xdr:rowOff>59461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722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159500</xdr:rowOff>
    </xdr:from>
    <xdr:to>
      <xdr:col>24</xdr:col>
      <xdr:colOff>114300</xdr:colOff>
      <xdr:row>75</xdr:row>
      <xdr:rowOff>89650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67729</xdr:rowOff>
    </xdr:from>
    <xdr:to>
      <xdr:col>20</xdr:col>
      <xdr:colOff>38100</xdr:colOff>
      <xdr:row>75</xdr:row>
      <xdr:rowOff>169329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0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102464</xdr:rowOff>
    </xdr:from>
    <xdr:to>
      <xdr:col>15</xdr:col>
      <xdr:colOff>101600</xdr:colOff>
      <xdr:row>75</xdr:row>
      <xdr:rowOff>32614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49141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6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3327</xdr:rowOff>
    </xdr:from>
    <xdr:to>
      <xdr:col>10</xdr:col>
      <xdr:colOff>165100</xdr:colOff>
      <xdr:row>78</xdr:row>
      <xdr:rowOff>104927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96054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8661</xdr:rowOff>
    </xdr:from>
    <xdr:to>
      <xdr:col>6</xdr:col>
      <xdr:colOff>38100</xdr:colOff>
      <xdr:row>78</xdr:row>
      <xdr:rowOff>110261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101388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21837</xdr:rowOff>
    </xdr:from>
    <xdr:to>
      <xdr:col>24</xdr:col>
      <xdr:colOff>63500</xdr:colOff>
      <xdr:row>92</xdr:row>
      <xdr:rowOff>39878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795237"/>
          <a:ext cx="8382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39878</xdr:rowOff>
    </xdr:from>
    <xdr:to>
      <xdr:col>19</xdr:col>
      <xdr:colOff>177800</xdr:colOff>
      <xdr:row>92</xdr:row>
      <xdr:rowOff>83902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813278"/>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83902</xdr:rowOff>
    </xdr:from>
    <xdr:to>
      <xdr:col>15</xdr:col>
      <xdr:colOff>50800</xdr:colOff>
      <xdr:row>92</xdr:row>
      <xdr:rowOff>136023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85730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136023</xdr:rowOff>
    </xdr:from>
    <xdr:to>
      <xdr:col>10</xdr:col>
      <xdr:colOff>114300</xdr:colOff>
      <xdr:row>93</xdr:row>
      <xdr:rowOff>75025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909423"/>
          <a:ext cx="8890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142487</xdr:rowOff>
    </xdr:from>
    <xdr:to>
      <xdr:col>24</xdr:col>
      <xdr:colOff>114300</xdr:colOff>
      <xdr:row>92</xdr:row>
      <xdr:rowOff>72637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7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165364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160528</xdr:rowOff>
    </xdr:from>
    <xdr:to>
      <xdr:col>20</xdr:col>
      <xdr:colOff>38100</xdr:colOff>
      <xdr:row>92</xdr:row>
      <xdr:rowOff>90678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7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107205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5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33102</xdr:rowOff>
    </xdr:from>
    <xdr:to>
      <xdr:col>15</xdr:col>
      <xdr:colOff>101600</xdr:colOff>
      <xdr:row>92</xdr:row>
      <xdr:rowOff>134702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8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151229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58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85223</xdr:rowOff>
    </xdr:from>
    <xdr:to>
      <xdr:col>10</xdr:col>
      <xdr:colOff>165100</xdr:colOff>
      <xdr:row>93</xdr:row>
      <xdr:rowOff>15373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8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31900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6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24225</xdr:rowOff>
    </xdr:from>
    <xdr:to>
      <xdr:col>6</xdr:col>
      <xdr:colOff>38100</xdr:colOff>
      <xdr:row>93</xdr:row>
      <xdr:rowOff>125825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9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142352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7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122936</xdr:rowOff>
    </xdr:from>
    <xdr:to>
      <xdr:col>55</xdr:col>
      <xdr:colOff>0</xdr:colOff>
      <xdr:row>35</xdr:row>
      <xdr:rowOff>149987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123686"/>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122936</xdr:rowOff>
    </xdr:from>
    <xdr:to>
      <xdr:col>50</xdr:col>
      <xdr:colOff>114300</xdr:colOff>
      <xdr:row>36</xdr:row>
      <xdr:rowOff>92837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123686"/>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92837</xdr:rowOff>
    </xdr:from>
    <xdr:to>
      <xdr:col>45</xdr:col>
      <xdr:colOff>177800</xdr:colOff>
      <xdr:row>36</xdr:row>
      <xdr:rowOff>153035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26503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145415</xdr:rowOff>
    </xdr:from>
    <xdr:to>
      <xdr:col>41</xdr:col>
      <xdr:colOff>50800</xdr:colOff>
      <xdr:row>36</xdr:row>
      <xdr:rowOff>153035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176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99187</xdr:rowOff>
    </xdr:from>
    <xdr:to>
      <xdr:col>55</xdr:col>
      <xdr:colOff>50800</xdr:colOff>
      <xdr:row>36</xdr:row>
      <xdr:rowOff>29337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122064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72136</xdr:rowOff>
    </xdr:from>
    <xdr:to>
      <xdr:col>50</xdr:col>
      <xdr:colOff>165100</xdr:colOff>
      <xdr:row>36</xdr:row>
      <xdr:rowOff>2286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18813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42037</xdr:rowOff>
    </xdr:from>
    <xdr:to>
      <xdr:col>46</xdr:col>
      <xdr:colOff>38100</xdr:colOff>
      <xdr:row>36</xdr:row>
      <xdr:rowOff>143637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160164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102235</xdr:rowOff>
    </xdr:from>
    <xdr:to>
      <xdr:col>41</xdr:col>
      <xdr:colOff>101600</xdr:colOff>
      <xdr:row>37</xdr:row>
      <xdr:rowOff>32385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48912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94615</xdr:rowOff>
    </xdr:from>
    <xdr:to>
      <xdr:col>36</xdr:col>
      <xdr:colOff>165100</xdr:colOff>
      <xdr:row>37</xdr:row>
      <xdr:rowOff>24765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41292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78245</xdr:rowOff>
    </xdr:from>
    <xdr:to>
      <xdr:col>55</xdr:col>
      <xdr:colOff>0</xdr:colOff>
      <xdr:row>54</xdr:row>
      <xdr:rowOff>164332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336545"/>
          <a:ext cx="838200" cy="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72015</xdr:rowOff>
    </xdr:from>
    <xdr:to>
      <xdr:col>50</xdr:col>
      <xdr:colOff>114300</xdr:colOff>
      <xdr:row>54</xdr:row>
      <xdr:rowOff>78245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30315"/>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72015</xdr:rowOff>
    </xdr:from>
    <xdr:to>
      <xdr:col>45</xdr:col>
      <xdr:colOff>177800</xdr:colOff>
      <xdr:row>54</xdr:row>
      <xdr:rowOff>142843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30315"/>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28219</xdr:rowOff>
    </xdr:from>
    <xdr:to>
      <xdr:col>41</xdr:col>
      <xdr:colOff>50800</xdr:colOff>
      <xdr:row>54</xdr:row>
      <xdr:rowOff>142843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115069"/>
          <a:ext cx="889000" cy="28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113532</xdr:rowOff>
    </xdr:from>
    <xdr:to>
      <xdr:col>55</xdr:col>
      <xdr:colOff>50800</xdr:colOff>
      <xdr:row>55</xdr:row>
      <xdr:rowOff>43682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136409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27445</xdr:rowOff>
    </xdr:from>
    <xdr:to>
      <xdr:col>50</xdr:col>
      <xdr:colOff>165100</xdr:colOff>
      <xdr:row>54</xdr:row>
      <xdr:rowOff>129045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145572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21215</xdr:rowOff>
    </xdr:from>
    <xdr:to>
      <xdr:col>46</xdr:col>
      <xdr:colOff>38100</xdr:colOff>
      <xdr:row>54</xdr:row>
      <xdr:rowOff>122815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139342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0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92043</xdr:rowOff>
    </xdr:from>
    <xdr:to>
      <xdr:col>41</xdr:col>
      <xdr:colOff>101600</xdr:colOff>
      <xdr:row>55</xdr:row>
      <xdr:rowOff>22193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38720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1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148869</xdr:rowOff>
    </xdr:from>
    <xdr:to>
      <xdr:col>36</xdr:col>
      <xdr:colOff>165100</xdr:colOff>
      <xdr:row>53</xdr:row>
      <xdr:rowOff>79019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95546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8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101328</xdr:rowOff>
    </xdr:from>
    <xdr:to>
      <xdr:col>55</xdr:col>
      <xdr:colOff>0</xdr:colOff>
      <xdr:row>73</xdr:row>
      <xdr:rowOff>149367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445728"/>
          <a:ext cx="8382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101328</xdr:rowOff>
    </xdr:from>
    <xdr:to>
      <xdr:col>50</xdr:col>
      <xdr:colOff>114300</xdr:colOff>
      <xdr:row>72</xdr:row>
      <xdr:rowOff>117820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44572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46006</xdr:rowOff>
    </xdr:from>
    <xdr:to>
      <xdr:col>45</xdr:col>
      <xdr:colOff>177800</xdr:colOff>
      <xdr:row>72</xdr:row>
      <xdr:rowOff>117820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390406"/>
          <a:ext cx="889000" cy="7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46006</xdr:rowOff>
    </xdr:from>
    <xdr:to>
      <xdr:col>41</xdr:col>
      <xdr:colOff>50800</xdr:colOff>
      <xdr:row>75</xdr:row>
      <xdr:rowOff>11651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390406"/>
          <a:ext cx="889000" cy="4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98567</xdr:rowOff>
    </xdr:from>
    <xdr:to>
      <xdr:col>55</xdr:col>
      <xdr:colOff>50800</xdr:colOff>
      <xdr:row>74</xdr:row>
      <xdr:rowOff>28717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121444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6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50528</xdr:rowOff>
    </xdr:from>
    <xdr:to>
      <xdr:col>50</xdr:col>
      <xdr:colOff>165100</xdr:colOff>
      <xdr:row>72</xdr:row>
      <xdr:rowOff>152128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3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168655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1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67020</xdr:rowOff>
    </xdr:from>
    <xdr:to>
      <xdr:col>46</xdr:col>
      <xdr:colOff>38100</xdr:colOff>
      <xdr:row>72</xdr:row>
      <xdr:rowOff>168620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4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13697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18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166656</xdr:rowOff>
    </xdr:from>
    <xdr:to>
      <xdr:col>41</xdr:col>
      <xdr:colOff>101600</xdr:colOff>
      <xdr:row>72</xdr:row>
      <xdr:rowOff>96806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3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113333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11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132301</xdr:rowOff>
    </xdr:from>
    <xdr:to>
      <xdr:col>36</xdr:col>
      <xdr:colOff>165100</xdr:colOff>
      <xdr:row>75</xdr:row>
      <xdr:rowOff>62451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78978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5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168523</xdr:rowOff>
    </xdr:from>
    <xdr:to>
      <xdr:col>55</xdr:col>
      <xdr:colOff>0</xdr:colOff>
      <xdr:row>93</xdr:row>
      <xdr:rowOff>98971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941923"/>
          <a:ext cx="8382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98971</xdr:rowOff>
    </xdr:from>
    <xdr:to>
      <xdr:col>50</xdr:col>
      <xdr:colOff>114300</xdr:colOff>
      <xdr:row>93</xdr:row>
      <xdr:rowOff>130804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043821"/>
          <a:ext cx="889000" cy="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47974</xdr:rowOff>
    </xdr:from>
    <xdr:to>
      <xdr:col>45</xdr:col>
      <xdr:colOff>177800</xdr:colOff>
      <xdr:row>93</xdr:row>
      <xdr:rowOff>130804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992824"/>
          <a:ext cx="889000" cy="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47974</xdr:rowOff>
    </xdr:from>
    <xdr:to>
      <xdr:col>41</xdr:col>
      <xdr:colOff>50800</xdr:colOff>
      <xdr:row>95</xdr:row>
      <xdr:rowOff>53460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992824"/>
          <a:ext cx="889000" cy="3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117723</xdr:rowOff>
    </xdr:from>
    <xdr:to>
      <xdr:col>55</xdr:col>
      <xdr:colOff>50800</xdr:colOff>
      <xdr:row>93</xdr:row>
      <xdr:rowOff>47873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8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140600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48171</xdr:rowOff>
    </xdr:from>
    <xdr:to>
      <xdr:col>50</xdr:col>
      <xdr:colOff>165100</xdr:colOff>
      <xdr:row>93</xdr:row>
      <xdr:rowOff>149771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166298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7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80004</xdr:rowOff>
    </xdr:from>
    <xdr:to>
      <xdr:col>46</xdr:col>
      <xdr:colOff>38100</xdr:colOff>
      <xdr:row>94</xdr:row>
      <xdr:rowOff>10154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0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26681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8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168624</xdr:rowOff>
    </xdr:from>
    <xdr:to>
      <xdr:col>41</xdr:col>
      <xdr:colOff>101600</xdr:colOff>
      <xdr:row>93</xdr:row>
      <xdr:rowOff>98774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9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115301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7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2660</xdr:rowOff>
    </xdr:from>
    <xdr:to>
      <xdr:col>36</xdr:col>
      <xdr:colOff>165100</xdr:colOff>
      <xdr:row>95</xdr:row>
      <xdr:rowOff>104260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120787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106210</xdr:rowOff>
    </xdr:from>
    <xdr:to>
      <xdr:col>85</xdr:col>
      <xdr:colOff>127000</xdr:colOff>
      <xdr:row>36</xdr:row>
      <xdr:rowOff>22657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06960"/>
          <a:ext cx="8382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150597</xdr:rowOff>
    </xdr:from>
    <xdr:to>
      <xdr:col>81</xdr:col>
      <xdr:colOff>50800</xdr:colOff>
      <xdr:row>36</xdr:row>
      <xdr:rowOff>22657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51347"/>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27419</xdr:rowOff>
    </xdr:from>
    <xdr:to>
      <xdr:col>76</xdr:col>
      <xdr:colOff>114300</xdr:colOff>
      <xdr:row>35</xdr:row>
      <xdr:rowOff>150597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28169"/>
          <a:ext cx="889000" cy="1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27419</xdr:rowOff>
    </xdr:from>
    <xdr:to>
      <xdr:col>71</xdr:col>
      <xdr:colOff>177800</xdr:colOff>
      <xdr:row>36</xdr:row>
      <xdr:rowOff>86817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28169"/>
          <a:ext cx="889000" cy="2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55410</xdr:rowOff>
    </xdr:from>
    <xdr:to>
      <xdr:col>85</xdr:col>
      <xdr:colOff>177800</xdr:colOff>
      <xdr:row>35</xdr:row>
      <xdr:rowOff>157010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78287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143307</xdr:rowOff>
    </xdr:from>
    <xdr:to>
      <xdr:col>81</xdr:col>
      <xdr:colOff>101600</xdr:colOff>
      <xdr:row>36</xdr:row>
      <xdr:rowOff>73457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89984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99797</xdr:rowOff>
    </xdr:from>
    <xdr:to>
      <xdr:col>76</xdr:col>
      <xdr:colOff>165100</xdr:colOff>
      <xdr:row>36</xdr:row>
      <xdr:rowOff>29947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46474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148069</xdr:rowOff>
    </xdr:from>
    <xdr:to>
      <xdr:col>72</xdr:col>
      <xdr:colOff>38100</xdr:colOff>
      <xdr:row>35</xdr:row>
      <xdr:rowOff>78219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94746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36017</xdr:rowOff>
    </xdr:from>
    <xdr:to>
      <xdr:col>67</xdr:col>
      <xdr:colOff>101600</xdr:colOff>
      <xdr:row>36</xdr:row>
      <xdr:rowOff>137617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154144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101962</xdr:rowOff>
    </xdr:from>
    <xdr:to>
      <xdr:col>85</xdr:col>
      <xdr:colOff>127000</xdr:colOff>
      <xdr:row>55</xdr:row>
      <xdr:rowOff>83465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60262"/>
          <a:ext cx="838200" cy="1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83465</xdr:rowOff>
    </xdr:from>
    <xdr:to>
      <xdr:col>81</xdr:col>
      <xdr:colOff>50800</xdr:colOff>
      <xdr:row>55</xdr:row>
      <xdr:rowOff>92361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1321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149758</xdr:rowOff>
    </xdr:from>
    <xdr:to>
      <xdr:col>76</xdr:col>
      <xdr:colOff>114300</xdr:colOff>
      <xdr:row>55</xdr:row>
      <xdr:rowOff>92361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236608"/>
          <a:ext cx="889000" cy="28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149758</xdr:rowOff>
    </xdr:from>
    <xdr:to>
      <xdr:col>71</xdr:col>
      <xdr:colOff>177800</xdr:colOff>
      <xdr:row>54</xdr:row>
      <xdr:rowOff>160522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36608"/>
          <a:ext cx="889000" cy="1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51162</xdr:rowOff>
    </xdr:from>
    <xdr:to>
      <xdr:col>85</xdr:col>
      <xdr:colOff>177800</xdr:colOff>
      <xdr:row>54</xdr:row>
      <xdr:rowOff>152762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74039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32665</xdr:rowOff>
    </xdr:from>
    <xdr:to>
      <xdr:col>81</xdr:col>
      <xdr:colOff>101600</xdr:colOff>
      <xdr:row>55</xdr:row>
      <xdr:rowOff>134265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150792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41561</xdr:rowOff>
    </xdr:from>
    <xdr:to>
      <xdr:col>76</xdr:col>
      <xdr:colOff>165100</xdr:colOff>
      <xdr:row>55</xdr:row>
      <xdr:rowOff>143161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159688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98958</xdr:rowOff>
    </xdr:from>
    <xdr:to>
      <xdr:col>72</xdr:col>
      <xdr:colOff>38100</xdr:colOff>
      <xdr:row>54</xdr:row>
      <xdr:rowOff>29108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45635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109722</xdr:rowOff>
    </xdr:from>
    <xdr:to>
      <xdr:col>67</xdr:col>
      <xdr:colOff>101600</xdr:colOff>
      <xdr:row>55</xdr:row>
      <xdr:rowOff>39872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56399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140576</xdr:rowOff>
    </xdr:from>
    <xdr:to>
      <xdr:col>85</xdr:col>
      <xdr:colOff>127000</xdr:colOff>
      <xdr:row>78</xdr:row>
      <xdr:rowOff>33896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42226"/>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140576</xdr:rowOff>
    </xdr:from>
    <xdr:to>
      <xdr:col>81</xdr:col>
      <xdr:colOff>50800</xdr:colOff>
      <xdr:row>79</xdr:row>
      <xdr:rowOff>12675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42226"/>
          <a:ext cx="889000" cy="2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91142</xdr:rowOff>
    </xdr:from>
    <xdr:to>
      <xdr:col>76</xdr:col>
      <xdr:colOff>114300</xdr:colOff>
      <xdr:row>79</xdr:row>
      <xdr:rowOff>12675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92792"/>
          <a:ext cx="889000" cy="2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91142</xdr:rowOff>
    </xdr:from>
    <xdr:to>
      <xdr:col>71</xdr:col>
      <xdr:colOff>177800</xdr:colOff>
      <xdr:row>78</xdr:row>
      <xdr:rowOff>3817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92792"/>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154546</xdr:rowOff>
    </xdr:from>
    <xdr:to>
      <xdr:col>85</xdr:col>
      <xdr:colOff>177800</xdr:colOff>
      <xdr:row>78</xdr:row>
      <xdr:rowOff>84696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5973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0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89776</xdr:rowOff>
    </xdr:from>
    <xdr:to>
      <xdr:col>81</xdr:col>
      <xdr:colOff>101600</xdr:colOff>
      <xdr:row>78</xdr:row>
      <xdr:rowOff>19926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36453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0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133325</xdr:rowOff>
    </xdr:from>
    <xdr:to>
      <xdr:col>76</xdr:col>
      <xdr:colOff>165100</xdr:colOff>
      <xdr:row>79</xdr:row>
      <xdr:rowOff>63475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54602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40342</xdr:rowOff>
    </xdr:from>
    <xdr:to>
      <xdr:col>72</xdr:col>
      <xdr:colOff>38100</xdr:colOff>
      <xdr:row>77</xdr:row>
      <xdr:rowOff>141942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158469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0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124467</xdr:rowOff>
    </xdr:from>
    <xdr:to>
      <xdr:col>67</xdr:col>
      <xdr:colOff>101600</xdr:colOff>
      <xdr:row>78</xdr:row>
      <xdr:rowOff>54617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71144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1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66973</xdr:rowOff>
    </xdr:from>
    <xdr:to>
      <xdr:col>85</xdr:col>
      <xdr:colOff>127000</xdr:colOff>
      <xdr:row>93</xdr:row>
      <xdr:rowOff>102307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011823"/>
          <a:ext cx="8382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102307</xdr:rowOff>
    </xdr:from>
    <xdr:to>
      <xdr:col>81</xdr:col>
      <xdr:colOff>50800</xdr:colOff>
      <xdr:row>94</xdr:row>
      <xdr:rowOff>15064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047157"/>
          <a:ext cx="889000" cy="8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82567</xdr:rowOff>
    </xdr:from>
    <xdr:to>
      <xdr:col>76</xdr:col>
      <xdr:colOff>114300</xdr:colOff>
      <xdr:row>94</xdr:row>
      <xdr:rowOff>15064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027417"/>
          <a:ext cx="889000" cy="1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82567</xdr:rowOff>
    </xdr:from>
    <xdr:to>
      <xdr:col>71</xdr:col>
      <xdr:colOff>177800</xdr:colOff>
      <xdr:row>93</xdr:row>
      <xdr:rowOff>137218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027417"/>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16173</xdr:rowOff>
    </xdr:from>
    <xdr:to>
      <xdr:col>85</xdr:col>
      <xdr:colOff>177800</xdr:colOff>
      <xdr:row>93</xdr:row>
      <xdr:rowOff>117773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9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39050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51507</xdr:rowOff>
    </xdr:from>
    <xdr:to>
      <xdr:col>81</xdr:col>
      <xdr:colOff>101600</xdr:colOff>
      <xdr:row>93</xdr:row>
      <xdr:rowOff>153107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9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169634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77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135714</xdr:rowOff>
    </xdr:from>
    <xdr:to>
      <xdr:col>76</xdr:col>
      <xdr:colOff>165100</xdr:colOff>
      <xdr:row>94</xdr:row>
      <xdr:rowOff>65864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0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82391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8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31767</xdr:rowOff>
    </xdr:from>
    <xdr:to>
      <xdr:col>72</xdr:col>
      <xdr:colOff>38100</xdr:colOff>
      <xdr:row>93</xdr:row>
      <xdr:rowOff>133367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9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149894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7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86418</xdr:rowOff>
    </xdr:from>
    <xdr:to>
      <xdr:col>67</xdr:col>
      <xdr:colOff>101600</xdr:colOff>
      <xdr:row>94</xdr:row>
      <xdr:rowOff>16568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0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33095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8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目的別の住民一人あたりのコストは、全体的に類似団体の平均値を上回っている。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特に、衛生費についても住民一人あたり８４，１８７円で、類似団体中５位となっているが、これは、ごみ・し尿処理等の業務も独自実施しており、維持補修等の経費によるものである。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また、教育費は住民一人あたり８１，９８１円となっており、類似団体中６位となっている。これは、９町１村が合併して誕生した市であり多くの施設を要しているためである。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今後は、全ての目的別歳出において、第３次行政改革大綱や公共施設等総合管理計画に基づき、施設の統廃合や評価を踏まえた事務事業の取捨選択により歳出の抑制に努める。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財政調整基金については、人件費や物件費の上昇等の影響で繰入金が増加し１．４６ポイントの減であった。</a:t>
          </a:r>
        </a:p>
        <a:p>
          <a:r>
            <a:rPr kumimoji="1" lang="ja-JP" altLang="en-US" sz="1400">
              <a:latin typeface="ＭＳ ゴシック" pitchFamily="49" charset="-128"/>
              <a:ea typeface="ＭＳ ゴシック" pitchFamily="49" charset="-128"/>
            </a:rPr>
            <a:t>　実質収支比率については、通常望ましいとされる３～５％の範囲内である３．９９％であった。</a:t>
          </a:r>
        </a:p>
        <a:p>
          <a:r>
            <a:rPr kumimoji="1" lang="ja-JP" altLang="en-US" sz="1400">
              <a:latin typeface="ＭＳ ゴシック" pitchFamily="49" charset="-128"/>
              <a:ea typeface="ＭＳ ゴシック" pitchFamily="49" charset="-128"/>
            </a:rPr>
            <a:t>　今後はより一層の歳出の抑制、収入の確保を行う必要がある。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連結実質赤字比率において赤字が算定された会計はない。</a:t>
          </a:r>
        </a:p>
        <a:p>
          <a:r>
            <a:rPr kumimoji="1" lang="ja-JP" altLang="en-US" sz="1400">
              <a:latin typeface="ＭＳ ゴシック" pitchFamily="49" charset="-128"/>
              <a:ea typeface="ＭＳ ゴシック" pitchFamily="49" charset="-128"/>
            </a:rPr>
            <a:t>今後も適正な財政運営に努める。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令和５年度については、算定基礎となる数値に若干の変動はあるものの概ね横ばいで推移している。</a:t>
          </a: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宮城県栗原市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償還が進んだことによる繰出対象の企業債残高の減及び下水道事業会計の法適化に伴い、基準内繰出金が減少していることにより数値が改善した。</a:t>
          </a:r>
        </a:p>
        <a:p>
          <a:r>
            <a:rPr kumimoji="1" lang="ja-JP" altLang="en-US" sz="1400">
              <a:latin typeface="ＭＳ ゴシック" pitchFamily="49" charset="-128"/>
              <a:ea typeface="ＭＳ ゴシック" pitchFamily="49" charset="-128"/>
            </a:rPr>
            <a:t>　今後も一般会計及び公営企業会計ともに、市債発行額と償還額のバランスを図りながら、将来負担額の抑制に努める。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宮城県栗原市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令和５年度末の基金残高は、普通会計で１８，９００百万円となっており、前年度から２，８３８百万円減少している。</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この主な要因は、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自治会活動を支援する一括交付金や公共施設等管理計画に基づく施設維持補修への充当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その他特定目的基金の減であり、前年比で１，８７５百万円減少している。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普通交付税の合併算定替終了に伴い、これまで積み立てしてきた財政調整基金等の基金を計画的に活用しながら</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必要な事業の取捨選択を進めていく。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　　　　：　自治会への交付金などの地域振興のために活用する基金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　　：　公共施設の整備・修繕・解体事業の財源とする基金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○くりはらっ子未来基金　：　子ども施策・事業への安定的な財源とする基金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　　　　：　合併特例債を財源に平成２８年度から平成３１年度まで計画的に１，０００百万円ずつ積立を行い造成した。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自治会への一括交付金等へ充当したことから、前年比で１０５百万円減少している。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○公共施設整備等基金　　：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公共施設等管理計画に基づく施設維持補修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等に充当したことから、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前年比で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５７６百万円減少している。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○くりはらっ子未来基金　：　子ども施策に要する財源として令和４年度に基金造成した。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給食費無償化事業に充当したことから、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前年比で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９７百万円減少している。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○まちづくり基金　　　　：　市民の連携強化又は地域振興のために必要な事業に対して活用していく。</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　公共施設等管理計画に基づく公共施設の整備・修繕・解体事業に備えて積立を行い、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計画的な施設管理を行っていく。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○くりはらっ子未来基金　：　子ども施策・事業の充実のために必要な事業に対して活用していく。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市の歳入の４０％を占める普通交付税が、合併特例期間の終了、平成２８年度から段階的な縮減が開始されたことにより縮減前の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平成２７年度と比較して約２，１２０百万円が減少している。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そのため、財政調整基金を取り崩しながら財政運営を行っていることから、前年比で４３０百万円減少している。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普通交付税の合併算定替終了に伴い、これまで積み立てしてきた財政調整基金等の基金を計画的に活用しながら必要な</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事業の取捨選択を進めていく。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市債の償還のため、５３３百万円が減少している。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市債の償還に必要な財源を確保し、将来にわたり、財政の健全な運営を行うため、今後も継続的に積立を行う。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45740058</v>
      </c>
      <c r="BO4" s="371"/>
      <c r="BP4" s="371"/>
      <c r="BQ4" s="371"/>
      <c r="BR4" s="371"/>
      <c r="BS4" s="371"/>
      <c r="BT4" s="371"/>
      <c r="BU4" s="372"/>
      <c r="BV4" s="370">
        <v>47472318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4.5999999999999996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44477405</v>
      </c>
      <c r="BO5" s="408"/>
      <c r="BP5" s="408"/>
      <c r="BQ5" s="408"/>
      <c r="BR5" s="408"/>
      <c r="BS5" s="408"/>
      <c r="BT5" s="408"/>
      <c r="BU5" s="409"/>
      <c r="BV5" s="407">
        <v>46095787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97.9</v>
      </c>
      <c r="CU5" s="405"/>
      <c r="CV5" s="405"/>
      <c r="CW5" s="405"/>
      <c r="CX5" s="405"/>
      <c r="CY5" s="405"/>
      <c r="CZ5" s="405"/>
      <c r="DA5" s="406"/>
      <c r="DB5" s="404">
        <v>96.5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1262653</v>
      </c>
      <c r="BO6" s="408"/>
      <c r="BP6" s="408"/>
      <c r="BQ6" s="408"/>
      <c r="BR6" s="408"/>
      <c r="BS6" s="408"/>
      <c r="BT6" s="408"/>
      <c r="BU6" s="409"/>
      <c r="BV6" s="407">
        <v>1376531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98.4</v>
      </c>
      <c r="CU6" s="445"/>
      <c r="CV6" s="445"/>
      <c r="CW6" s="445"/>
      <c r="CX6" s="445"/>
      <c r="CY6" s="445"/>
      <c r="CZ6" s="445"/>
      <c r="DA6" s="446"/>
      <c r="DB6" s="444">
        <v>97.6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189422</v>
      </c>
      <c r="BO7" s="408"/>
      <c r="BP7" s="408"/>
      <c r="BQ7" s="408"/>
      <c r="BR7" s="408"/>
      <c r="BS7" s="408"/>
      <c r="BT7" s="408"/>
      <c r="BU7" s="409"/>
      <c r="BV7" s="407">
        <v>123608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26923606</v>
      </c>
      <c r="CU7" s="408"/>
      <c r="CV7" s="408"/>
      <c r="CW7" s="408"/>
      <c r="CX7" s="408"/>
      <c r="CY7" s="408"/>
      <c r="CZ7" s="408"/>
      <c r="DA7" s="409"/>
      <c r="DB7" s="407">
        <v>27054788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1073231</v>
      </c>
      <c r="BO8" s="408"/>
      <c r="BP8" s="408"/>
      <c r="BQ8" s="408"/>
      <c r="BR8" s="408"/>
      <c r="BS8" s="408"/>
      <c r="BT8" s="408"/>
      <c r="BU8" s="409"/>
      <c r="BV8" s="407">
        <v>1252923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64637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-179692</v>
      </c>
      <c r="BO9" s="408"/>
      <c r="BP9" s="408"/>
      <c r="BQ9" s="408"/>
      <c r="BR9" s="408"/>
      <c r="BS9" s="408"/>
      <c r="BT9" s="408"/>
      <c r="BU9" s="409"/>
      <c r="BV9" s="407">
        <v>-39295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15.6</v>
      </c>
      <c r="CU9" s="405"/>
      <c r="CV9" s="405"/>
      <c r="CW9" s="405"/>
      <c r="CX9" s="405"/>
      <c r="CY9" s="405"/>
      <c r="CZ9" s="405"/>
      <c r="DA9" s="406"/>
      <c r="DB9" s="404">
        <v>15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69906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649969</v>
      </c>
      <c r="BO10" s="408"/>
      <c r="BP10" s="408"/>
      <c r="BQ10" s="408"/>
      <c r="BR10" s="408"/>
      <c r="BS10" s="408"/>
      <c r="BT10" s="408"/>
      <c r="BU10" s="409"/>
      <c r="BV10" s="407">
        <v>674552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1100</v>
      </c>
      <c r="BO11" s="408"/>
      <c r="BP11" s="408"/>
      <c r="BQ11" s="408"/>
      <c r="BR11" s="408"/>
      <c r="BS11" s="408"/>
      <c r="BT11" s="408"/>
      <c r="BU11" s="409"/>
      <c r="BV11" s="407">
        <v>1785</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61910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1079769</v>
      </c>
      <c r="BO12" s="408"/>
      <c r="BP12" s="408"/>
      <c r="BQ12" s="408"/>
      <c r="BR12" s="408"/>
      <c r="BS12" s="408"/>
      <c r="BT12" s="408"/>
      <c r="BU12" s="409"/>
      <c r="BV12" s="407">
        <v>1318905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61249</v>
      </c>
      <c r="S13" s="492"/>
      <c r="T13" s="492"/>
      <c r="U13" s="492"/>
      <c r="V13" s="493"/>
      <c r="W13" s="423" t="s">
        <v>131</v>
      </c>
      <c r="X13" s="424"/>
      <c r="Y13" s="424"/>
      <c r="Z13" s="424"/>
      <c r="AA13" s="424"/>
      <c r="AB13" s="414"/>
      <c r="AC13" s="458">
        <v>4589</v>
      </c>
      <c r="AD13" s="459"/>
      <c r="AE13" s="459"/>
      <c r="AF13" s="459"/>
      <c r="AG13" s="501"/>
      <c r="AH13" s="458">
        <v>4834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-608392</v>
      </c>
      <c r="BO13" s="408"/>
      <c r="BP13" s="408"/>
      <c r="BQ13" s="408"/>
      <c r="BR13" s="408"/>
      <c r="BS13" s="408"/>
      <c r="BT13" s="408"/>
      <c r="BU13" s="409"/>
      <c r="BV13" s="407">
        <v>-681863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63299</v>
      </c>
      <c r="S14" s="492"/>
      <c r="T14" s="492"/>
      <c r="U14" s="492"/>
      <c r="V14" s="493"/>
      <c r="W14" s="397"/>
      <c r="X14" s="398"/>
      <c r="Y14" s="398"/>
      <c r="Z14" s="398"/>
      <c r="AA14" s="398"/>
      <c r="AB14" s="387"/>
      <c r="AC14" s="494">
        <v>14.8</v>
      </c>
      <c r="AD14" s="495"/>
      <c r="AE14" s="495"/>
      <c r="AF14" s="495"/>
      <c r="AG14" s="496"/>
      <c r="AH14" s="494">
        <v>14.7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17.100000000000001</v>
      </c>
      <c r="CU14" s="506"/>
      <c r="CV14" s="506"/>
      <c r="CW14" s="506"/>
      <c r="CX14" s="506"/>
      <c r="CY14" s="506"/>
      <c r="CZ14" s="506"/>
      <c r="DA14" s="507"/>
      <c r="DB14" s="505">
        <v>11.2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62732</v>
      </c>
      <c r="S15" s="492"/>
      <c r="T15" s="492"/>
      <c r="U15" s="492"/>
      <c r="V15" s="493"/>
      <c r="W15" s="423" t="s">
        <v>137</v>
      </c>
      <c r="X15" s="424"/>
      <c r="Y15" s="424"/>
      <c r="Z15" s="424"/>
      <c r="AA15" s="424"/>
      <c r="AB15" s="414"/>
      <c r="AC15" s="458">
        <v>8597</v>
      </c>
      <c r="AD15" s="459"/>
      <c r="AE15" s="459"/>
      <c r="AF15" s="459"/>
      <c r="AG15" s="501"/>
      <c r="AH15" s="458">
        <v>9195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7955463</v>
      </c>
      <c r="BO15" s="371"/>
      <c r="BP15" s="371"/>
      <c r="BQ15" s="371"/>
      <c r="BR15" s="371"/>
      <c r="BS15" s="371"/>
      <c r="BT15" s="371"/>
      <c r="BU15" s="372"/>
      <c r="BV15" s="370">
        <v>7940208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27.7</v>
      </c>
      <c r="AD16" s="495"/>
      <c r="AE16" s="495"/>
      <c r="AF16" s="495"/>
      <c r="AG16" s="496"/>
      <c r="AH16" s="494">
        <v>28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24799461</v>
      </c>
      <c r="BO16" s="408"/>
      <c r="BP16" s="408"/>
      <c r="BQ16" s="408"/>
      <c r="BR16" s="408"/>
      <c r="BS16" s="408"/>
      <c r="BT16" s="408"/>
      <c r="BU16" s="409"/>
      <c r="BV16" s="407">
        <v>24757769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17844</v>
      </c>
      <c r="AD17" s="459"/>
      <c r="AE17" s="459"/>
      <c r="AF17" s="459"/>
      <c r="AG17" s="501"/>
      <c r="AH17" s="458">
        <v>18774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9952229</v>
      </c>
      <c r="BO17" s="408"/>
      <c r="BP17" s="408"/>
      <c r="BQ17" s="408"/>
      <c r="BR17" s="408"/>
      <c r="BS17" s="408"/>
      <c r="BT17" s="408"/>
      <c r="BU17" s="409"/>
      <c r="BV17" s="407">
        <v>9973997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805</v>
      </c>
      <c r="M18" s="531"/>
      <c r="N18" s="531"/>
      <c r="O18" s="531"/>
      <c r="P18" s="531"/>
      <c r="Q18" s="531"/>
      <c r="R18" s="532"/>
      <c r="S18" s="532"/>
      <c r="T18" s="532"/>
      <c r="U18" s="532"/>
      <c r="V18" s="533"/>
      <c r="W18" s="425"/>
      <c r="X18" s="426"/>
      <c r="Y18" s="426"/>
      <c r="Z18" s="426"/>
      <c r="AA18" s="426"/>
      <c r="AB18" s="417"/>
      <c r="AC18" s="534">
        <v>57.5</v>
      </c>
      <c r="AD18" s="535"/>
      <c r="AE18" s="535"/>
      <c r="AF18" s="535"/>
      <c r="AG18" s="536"/>
      <c r="AH18" s="534">
        <v>57.2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26530215</v>
      </c>
      <c r="BO18" s="408"/>
      <c r="BP18" s="408"/>
      <c r="BQ18" s="408"/>
      <c r="BR18" s="408"/>
      <c r="BS18" s="408"/>
      <c r="BT18" s="408"/>
      <c r="BU18" s="409"/>
      <c r="BV18" s="407">
        <v>26378342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33475374</v>
      </c>
      <c r="BO19" s="408"/>
      <c r="BP19" s="408"/>
      <c r="BQ19" s="408"/>
      <c r="BR19" s="408"/>
      <c r="BS19" s="408"/>
      <c r="BT19" s="408"/>
      <c r="BU19" s="409"/>
      <c r="BV19" s="407">
        <v>34614441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22697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40776470</v>
      </c>
      <c r="BO22" s="371"/>
      <c r="BP22" s="371"/>
      <c r="BQ22" s="371"/>
      <c r="BR22" s="371"/>
      <c r="BS22" s="371"/>
      <c r="BT22" s="371"/>
      <c r="BU22" s="372"/>
      <c r="BV22" s="370">
        <v>43254793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25760029</v>
      </c>
      <c r="BO23" s="408"/>
      <c r="BP23" s="408"/>
      <c r="BQ23" s="408"/>
      <c r="BR23" s="408"/>
      <c r="BS23" s="408"/>
      <c r="BT23" s="408"/>
      <c r="BU23" s="409"/>
      <c r="BV23" s="407">
        <v>27331698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9690</v>
      </c>
      <c r="R24" s="459"/>
      <c r="S24" s="459"/>
      <c r="T24" s="459"/>
      <c r="U24" s="459"/>
      <c r="V24" s="501"/>
      <c r="W24" s="553"/>
      <c r="X24" s="554"/>
      <c r="Y24" s="555"/>
      <c r="Z24" s="457" t="s">
        <v>162</v>
      </c>
      <c r="AA24" s="437"/>
      <c r="AB24" s="437"/>
      <c r="AC24" s="437"/>
      <c r="AD24" s="437"/>
      <c r="AE24" s="437"/>
      <c r="AF24" s="437"/>
      <c r="AG24" s="438"/>
      <c r="AH24" s="458">
        <v>805</v>
      </c>
      <c r="AI24" s="459"/>
      <c r="AJ24" s="459"/>
      <c r="AK24" s="459"/>
      <c r="AL24" s="501"/>
      <c r="AM24" s="458">
        <v>2418220</v>
      </c>
      <c r="AN24" s="459"/>
      <c r="AO24" s="459"/>
      <c r="AP24" s="459"/>
      <c r="AQ24" s="459"/>
      <c r="AR24" s="501"/>
      <c r="AS24" s="458">
        <v>3004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27256302</v>
      </c>
      <c r="BO24" s="408"/>
      <c r="BP24" s="408"/>
      <c r="BQ24" s="408"/>
      <c r="BR24" s="408"/>
      <c r="BS24" s="408"/>
      <c r="BT24" s="408"/>
      <c r="BU24" s="409"/>
      <c r="BV24" s="407">
        <v>28231779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7770</v>
      </c>
      <c r="R25" s="459"/>
      <c r="S25" s="459"/>
      <c r="T25" s="459"/>
      <c r="U25" s="459"/>
      <c r="V25" s="501"/>
      <c r="W25" s="553"/>
      <c r="X25" s="554"/>
      <c r="Y25" s="555"/>
      <c r="Z25" s="457" t="s">
        <v>165</v>
      </c>
      <c r="AA25" s="437"/>
      <c r="AB25" s="437"/>
      <c r="AC25" s="437"/>
      <c r="AD25" s="437"/>
      <c r="AE25" s="437"/>
      <c r="AF25" s="437"/>
      <c r="AG25" s="438"/>
      <c r="AH25" s="458">
        <v>157</v>
      </c>
      <c r="AI25" s="459"/>
      <c r="AJ25" s="459"/>
      <c r="AK25" s="459"/>
      <c r="AL25" s="501"/>
      <c r="AM25" s="458">
        <v>411811</v>
      </c>
      <c r="AN25" s="459"/>
      <c r="AO25" s="459"/>
      <c r="AP25" s="459"/>
      <c r="AQ25" s="459"/>
      <c r="AR25" s="501"/>
      <c r="AS25" s="458">
        <v>2623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7942009</v>
      </c>
      <c r="BO25" s="371"/>
      <c r="BP25" s="371"/>
      <c r="BQ25" s="371"/>
      <c r="BR25" s="371"/>
      <c r="BS25" s="371"/>
      <c r="BT25" s="371"/>
      <c r="BU25" s="372"/>
      <c r="BV25" s="370">
        <v>6181247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6370</v>
      </c>
      <c r="R26" s="459"/>
      <c r="S26" s="459"/>
      <c r="T26" s="459"/>
      <c r="U26" s="459"/>
      <c r="V26" s="501"/>
      <c r="W26" s="553"/>
      <c r="X26" s="554"/>
      <c r="Y26" s="555"/>
      <c r="Z26" s="457" t="s">
        <v>168</v>
      </c>
      <c r="AA26" s="559"/>
      <c r="AB26" s="559"/>
      <c r="AC26" s="559"/>
      <c r="AD26" s="559"/>
      <c r="AE26" s="559"/>
      <c r="AF26" s="559"/>
      <c r="AG26" s="560"/>
      <c r="AH26" s="458">
        <v>14</v>
      </c>
      <c r="AI26" s="459"/>
      <c r="AJ26" s="459"/>
      <c r="AK26" s="459"/>
      <c r="AL26" s="501"/>
      <c r="AM26" s="458">
        <v>42518</v>
      </c>
      <c r="AN26" s="459"/>
      <c r="AO26" s="459"/>
      <c r="AP26" s="459"/>
      <c r="AQ26" s="459"/>
      <c r="AR26" s="501"/>
      <c r="AS26" s="458">
        <v>3037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4970</v>
      </c>
      <c r="R27" s="459"/>
      <c r="S27" s="459"/>
      <c r="T27" s="459"/>
      <c r="U27" s="459"/>
      <c r="V27" s="501"/>
      <c r="W27" s="553"/>
      <c r="X27" s="554"/>
      <c r="Y27" s="555"/>
      <c r="Z27" s="457" t="s">
        <v>171</v>
      </c>
      <c r="AA27" s="437"/>
      <c r="AB27" s="437"/>
      <c r="AC27" s="437"/>
      <c r="AD27" s="437"/>
      <c r="AE27" s="437"/>
      <c r="AF27" s="437"/>
      <c r="AG27" s="438"/>
      <c r="AH27" s="458">
        <v>93</v>
      </c>
      <c r="AI27" s="459"/>
      <c r="AJ27" s="459"/>
      <c r="AK27" s="459"/>
      <c r="AL27" s="501"/>
      <c r="AM27" s="458">
        <v>253770</v>
      </c>
      <c r="AN27" s="459"/>
      <c r="AO27" s="459"/>
      <c r="AP27" s="459"/>
      <c r="AQ27" s="459"/>
      <c r="AR27" s="501"/>
      <c r="AS27" s="458">
        <v>2729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7033206</v>
      </c>
      <c r="BO28" s="371"/>
      <c r="BP28" s="371"/>
      <c r="BQ28" s="371"/>
      <c r="BR28" s="371"/>
      <c r="BS28" s="371"/>
      <c r="BT28" s="371"/>
      <c r="BU28" s="372"/>
      <c r="BV28" s="370">
        <v>7463006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24</v>
      </c>
      <c r="M29" s="459"/>
      <c r="N29" s="459"/>
      <c r="O29" s="459"/>
      <c r="P29" s="501"/>
      <c r="Q29" s="458">
        <v>4010</v>
      </c>
      <c r="R29" s="459"/>
      <c r="S29" s="459"/>
      <c r="T29" s="459"/>
      <c r="U29" s="459"/>
      <c r="V29" s="501"/>
      <c r="W29" s="556"/>
      <c r="X29" s="557"/>
      <c r="Y29" s="558"/>
      <c r="Z29" s="457" t="s">
        <v>177</v>
      </c>
      <c r="AA29" s="437"/>
      <c r="AB29" s="437"/>
      <c r="AC29" s="437"/>
      <c r="AD29" s="437"/>
      <c r="AE29" s="437"/>
      <c r="AF29" s="437"/>
      <c r="AG29" s="438"/>
      <c r="AH29" s="458">
        <v>898</v>
      </c>
      <c r="AI29" s="459"/>
      <c r="AJ29" s="459"/>
      <c r="AK29" s="459"/>
      <c r="AL29" s="501"/>
      <c r="AM29" s="458">
        <v>2671990</v>
      </c>
      <c r="AN29" s="459"/>
      <c r="AO29" s="459"/>
      <c r="AP29" s="459"/>
      <c r="AQ29" s="459"/>
      <c r="AR29" s="501"/>
      <c r="AS29" s="458">
        <v>2975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3124059</v>
      </c>
      <c r="BO29" s="408"/>
      <c r="BP29" s="408"/>
      <c r="BQ29" s="408"/>
      <c r="BR29" s="408"/>
      <c r="BS29" s="408"/>
      <c r="BT29" s="408"/>
      <c r="BU29" s="409"/>
      <c r="BV29" s="407">
        <v>3657122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8742994</v>
      </c>
      <c r="BO30" s="527"/>
      <c r="BP30" s="527"/>
      <c r="BQ30" s="527"/>
      <c r="BR30" s="527"/>
      <c r="BS30" s="527"/>
      <c r="BT30" s="527"/>
      <c r="BU30" s="528"/>
      <c r="BV30" s="526">
        <v>10618293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宮城県市町村職員退職手当組合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花山地域開発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宮城県市町村非常勤消防団員補償報償組合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ゆめぐり</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宮城県市町村自治振興センター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診療所特別会計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宮城県後期高齢者医療広域連合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宮城県後期高齢者医療事業会計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mxq+PiSIAl0HjB+QmgZAS26oCuiqYT1TVw7VWXRR5kwMMG4SdBIiyXeDgb0mY5bBxsPdCocJxPOY+LUeHTr7w==" saltValue="/ba+wJR+gDuA1rZpN0SY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7524476</v>
      </c>
      <c r="S5" s="613"/>
      <c r="T5" s="613"/>
      <c r="U5" s="613"/>
      <c r="V5" s="613"/>
      <c r="W5" s="613"/>
      <c r="X5" s="613"/>
      <c r="Y5" s="614"/>
      <c r="Z5" s="615">
        <v>16.5</v>
      </c>
      <c r="AA5" s="615"/>
      <c r="AB5" s="615"/>
      <c r="AC5" s="615"/>
      <c r="AD5" s="616">
        <v>7524476</v>
      </c>
      <c r="AE5" s="616"/>
      <c r="AF5" s="616"/>
      <c r="AG5" s="616"/>
      <c r="AH5" s="616"/>
      <c r="AI5" s="616"/>
      <c r="AJ5" s="616"/>
      <c r="AK5" s="616"/>
      <c r="AL5" s="617">
        <v>27.9</v>
      </c>
      <c r="AM5" s="618"/>
      <c r="AN5" s="618"/>
      <c r="AO5" s="619"/>
      <c r="AP5" s="609" t="s">
        <v>216</v>
      </c>
      <c r="AQ5" s="610"/>
      <c r="AR5" s="610"/>
      <c r="AS5" s="610"/>
      <c r="AT5" s="610"/>
      <c r="AU5" s="610"/>
      <c r="AV5" s="610"/>
      <c r="AW5" s="610"/>
      <c r="AX5" s="610"/>
      <c r="AY5" s="610"/>
      <c r="AZ5" s="610"/>
      <c r="BA5" s="610"/>
      <c r="BB5" s="610"/>
      <c r="BC5" s="610"/>
      <c r="BD5" s="610"/>
      <c r="BE5" s="610"/>
      <c r="BF5" s="611"/>
      <c r="BG5" s="623">
        <v>7508154</v>
      </c>
      <c r="BH5" s="624"/>
      <c r="BI5" s="624"/>
      <c r="BJ5" s="624"/>
      <c r="BK5" s="624"/>
      <c r="BL5" s="624"/>
      <c r="BM5" s="624"/>
      <c r="BN5" s="625"/>
      <c r="BO5" s="626">
        <v>99.8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520353</v>
      </c>
      <c r="S6" s="624"/>
      <c r="T6" s="624"/>
      <c r="U6" s="624"/>
      <c r="V6" s="624"/>
      <c r="W6" s="624"/>
      <c r="X6" s="624"/>
      <c r="Y6" s="625"/>
      <c r="Z6" s="626">
        <v>1.1000000000000001</v>
      </c>
      <c r="AA6" s="626"/>
      <c r="AB6" s="626"/>
      <c r="AC6" s="626"/>
      <c r="AD6" s="627">
        <v>520353</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7508154</v>
      </c>
      <c r="BH6" s="624"/>
      <c r="BI6" s="624"/>
      <c r="BJ6" s="624"/>
      <c r="BK6" s="624"/>
      <c r="BL6" s="624"/>
      <c r="BM6" s="624"/>
      <c r="BN6" s="625"/>
      <c r="BO6" s="626">
        <v>99.8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266333</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266270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1531</v>
      </c>
      <c r="S7" s="624"/>
      <c r="T7" s="624"/>
      <c r="U7" s="624"/>
      <c r="V7" s="624"/>
      <c r="W7" s="624"/>
      <c r="X7" s="624"/>
      <c r="Y7" s="625"/>
      <c r="Z7" s="626">
        <v>0</v>
      </c>
      <c r="AA7" s="626"/>
      <c r="AB7" s="626"/>
      <c r="AC7" s="626"/>
      <c r="AD7" s="627">
        <v>1531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2582329</v>
      </c>
      <c r="BH7" s="624"/>
      <c r="BI7" s="624"/>
      <c r="BJ7" s="624"/>
      <c r="BK7" s="624"/>
      <c r="BL7" s="624"/>
      <c r="BM7" s="624"/>
      <c r="BN7" s="625"/>
      <c r="BO7" s="626">
        <v>34.299999999999997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4702111</v>
      </c>
      <c r="CS7" s="624"/>
      <c r="CT7" s="624"/>
      <c r="CU7" s="624"/>
      <c r="CV7" s="624"/>
      <c r="CW7" s="624"/>
      <c r="CX7" s="624"/>
      <c r="CY7" s="625"/>
      <c r="CZ7" s="626">
        <v>10.6</v>
      </c>
      <c r="DA7" s="626"/>
      <c r="DB7" s="626"/>
      <c r="DC7" s="626"/>
      <c r="DD7" s="632">
        <v>204425</v>
      </c>
      <c r="DE7" s="624"/>
      <c r="DF7" s="624"/>
      <c r="DG7" s="624"/>
      <c r="DH7" s="624"/>
      <c r="DI7" s="624"/>
      <c r="DJ7" s="624"/>
      <c r="DK7" s="624"/>
      <c r="DL7" s="624"/>
      <c r="DM7" s="624"/>
      <c r="DN7" s="624"/>
      <c r="DO7" s="624"/>
      <c r="DP7" s="625"/>
      <c r="DQ7" s="632">
        <v>4112283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23297</v>
      </c>
      <c r="S8" s="624"/>
      <c r="T8" s="624"/>
      <c r="U8" s="624"/>
      <c r="V8" s="624"/>
      <c r="W8" s="624"/>
      <c r="X8" s="624"/>
      <c r="Y8" s="625"/>
      <c r="Z8" s="626">
        <v>0.1</v>
      </c>
      <c r="AA8" s="626"/>
      <c r="AB8" s="626"/>
      <c r="AC8" s="626"/>
      <c r="AD8" s="627">
        <v>23297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94338</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12656925</v>
      </c>
      <c r="CS8" s="624"/>
      <c r="CT8" s="624"/>
      <c r="CU8" s="624"/>
      <c r="CV8" s="624"/>
      <c r="CW8" s="624"/>
      <c r="CX8" s="624"/>
      <c r="CY8" s="625"/>
      <c r="CZ8" s="626">
        <v>28.5</v>
      </c>
      <c r="DA8" s="626"/>
      <c r="DB8" s="626"/>
      <c r="DC8" s="626"/>
      <c r="DD8" s="632">
        <v>64090</v>
      </c>
      <c r="DE8" s="624"/>
      <c r="DF8" s="624"/>
      <c r="DG8" s="624"/>
      <c r="DH8" s="624"/>
      <c r="DI8" s="624"/>
      <c r="DJ8" s="624"/>
      <c r="DK8" s="624"/>
      <c r="DL8" s="624"/>
      <c r="DM8" s="624"/>
      <c r="DN8" s="624"/>
      <c r="DO8" s="624"/>
      <c r="DP8" s="625"/>
      <c r="DQ8" s="632">
        <v>8206562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26938</v>
      </c>
      <c r="S9" s="624"/>
      <c r="T9" s="624"/>
      <c r="U9" s="624"/>
      <c r="V9" s="624"/>
      <c r="W9" s="624"/>
      <c r="X9" s="624"/>
      <c r="Y9" s="625"/>
      <c r="Z9" s="626">
        <v>0.1</v>
      </c>
      <c r="AA9" s="626"/>
      <c r="AB9" s="626"/>
      <c r="AC9" s="626"/>
      <c r="AD9" s="627">
        <v>26938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2151804</v>
      </c>
      <c r="BH9" s="624"/>
      <c r="BI9" s="624"/>
      <c r="BJ9" s="624"/>
      <c r="BK9" s="624"/>
      <c r="BL9" s="624"/>
      <c r="BM9" s="624"/>
      <c r="BN9" s="625"/>
      <c r="BO9" s="626">
        <v>28.6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5212013</v>
      </c>
      <c r="CS9" s="624"/>
      <c r="CT9" s="624"/>
      <c r="CU9" s="624"/>
      <c r="CV9" s="624"/>
      <c r="CW9" s="624"/>
      <c r="CX9" s="624"/>
      <c r="CY9" s="625"/>
      <c r="CZ9" s="626">
        <v>11.7</v>
      </c>
      <c r="DA9" s="626"/>
      <c r="DB9" s="626"/>
      <c r="DC9" s="626"/>
      <c r="DD9" s="632">
        <v>439228</v>
      </c>
      <c r="DE9" s="624"/>
      <c r="DF9" s="624"/>
      <c r="DG9" s="624"/>
      <c r="DH9" s="624"/>
      <c r="DI9" s="624"/>
      <c r="DJ9" s="624"/>
      <c r="DK9" s="624"/>
      <c r="DL9" s="624"/>
      <c r="DM9" s="624"/>
      <c r="DN9" s="624"/>
      <c r="DO9" s="624"/>
      <c r="DP9" s="625"/>
      <c r="DQ9" s="632">
        <v>3199174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142703</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94276</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42626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1601532</v>
      </c>
      <c r="S11" s="624"/>
      <c r="T11" s="624"/>
      <c r="U11" s="624"/>
      <c r="V11" s="624"/>
      <c r="W11" s="624"/>
      <c r="X11" s="624"/>
      <c r="Y11" s="625"/>
      <c r="Z11" s="628">
        <v>3.5</v>
      </c>
      <c r="AA11" s="629"/>
      <c r="AB11" s="629"/>
      <c r="AC11" s="635"/>
      <c r="AD11" s="632">
        <v>1601532</v>
      </c>
      <c r="AE11" s="624"/>
      <c r="AF11" s="624"/>
      <c r="AG11" s="624"/>
      <c r="AH11" s="624"/>
      <c r="AI11" s="624"/>
      <c r="AJ11" s="624"/>
      <c r="AK11" s="625"/>
      <c r="AL11" s="628">
        <v>5.9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193484</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2396337</v>
      </c>
      <c r="CS11" s="624"/>
      <c r="CT11" s="624"/>
      <c r="CU11" s="624"/>
      <c r="CV11" s="624"/>
      <c r="CW11" s="624"/>
      <c r="CX11" s="624"/>
      <c r="CY11" s="625"/>
      <c r="CZ11" s="626">
        <v>5.4</v>
      </c>
      <c r="DA11" s="626"/>
      <c r="DB11" s="626"/>
      <c r="DC11" s="626"/>
      <c r="DD11" s="632">
        <v>488424</v>
      </c>
      <c r="DE11" s="624"/>
      <c r="DF11" s="624"/>
      <c r="DG11" s="624"/>
      <c r="DH11" s="624"/>
      <c r="DI11" s="624"/>
      <c r="DJ11" s="624"/>
      <c r="DK11" s="624"/>
      <c r="DL11" s="624"/>
      <c r="DM11" s="624"/>
      <c r="DN11" s="624"/>
      <c r="DO11" s="624"/>
      <c r="DP11" s="625"/>
      <c r="DQ11" s="632">
        <v>1462267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4445</v>
      </c>
      <c r="S12" s="624"/>
      <c r="T12" s="624"/>
      <c r="U12" s="624"/>
      <c r="V12" s="624"/>
      <c r="W12" s="624"/>
      <c r="X12" s="624"/>
      <c r="Y12" s="625"/>
      <c r="Z12" s="626">
        <v>0</v>
      </c>
      <c r="AA12" s="626"/>
      <c r="AB12" s="626"/>
      <c r="AC12" s="626"/>
      <c r="AD12" s="627">
        <v>4445</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4128046</v>
      </c>
      <c r="BH12" s="624"/>
      <c r="BI12" s="624"/>
      <c r="BJ12" s="624"/>
      <c r="BK12" s="624"/>
      <c r="BL12" s="624"/>
      <c r="BM12" s="624"/>
      <c r="BN12" s="625"/>
      <c r="BO12" s="626">
        <v>54.9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1854464</v>
      </c>
      <c r="CS12" s="624"/>
      <c r="CT12" s="624"/>
      <c r="CU12" s="624"/>
      <c r="CV12" s="624"/>
      <c r="CW12" s="624"/>
      <c r="CX12" s="624"/>
      <c r="CY12" s="625"/>
      <c r="CZ12" s="626">
        <v>4.2</v>
      </c>
      <c r="DA12" s="626"/>
      <c r="DB12" s="626"/>
      <c r="DC12" s="626"/>
      <c r="DD12" s="632">
        <v>518235</v>
      </c>
      <c r="DE12" s="624"/>
      <c r="DF12" s="624"/>
      <c r="DG12" s="624"/>
      <c r="DH12" s="624"/>
      <c r="DI12" s="624"/>
      <c r="DJ12" s="624"/>
      <c r="DK12" s="624"/>
      <c r="DL12" s="624"/>
      <c r="DM12" s="624"/>
      <c r="DN12" s="624"/>
      <c r="DO12" s="624"/>
      <c r="DP12" s="625"/>
      <c r="DQ12" s="632">
        <v>1474989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4097847</v>
      </c>
      <c r="BH13" s="624"/>
      <c r="BI13" s="624"/>
      <c r="BJ13" s="624"/>
      <c r="BK13" s="624"/>
      <c r="BL13" s="624"/>
      <c r="BM13" s="624"/>
      <c r="BN13" s="625"/>
      <c r="BO13" s="626">
        <v>54.5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4735338</v>
      </c>
      <c r="CS13" s="624"/>
      <c r="CT13" s="624"/>
      <c r="CU13" s="624"/>
      <c r="CV13" s="624"/>
      <c r="CW13" s="624"/>
      <c r="CX13" s="624"/>
      <c r="CY13" s="625"/>
      <c r="CZ13" s="626">
        <v>10.6</v>
      </c>
      <c r="DA13" s="626"/>
      <c r="DB13" s="626"/>
      <c r="DC13" s="626"/>
      <c r="DD13" s="632">
        <v>2016567</v>
      </c>
      <c r="DE13" s="624"/>
      <c r="DF13" s="624"/>
      <c r="DG13" s="624"/>
      <c r="DH13" s="624"/>
      <c r="DI13" s="624"/>
      <c r="DJ13" s="624"/>
      <c r="DK13" s="624"/>
      <c r="DL13" s="624"/>
      <c r="DM13" s="624"/>
      <c r="DN13" s="624"/>
      <c r="DO13" s="624"/>
      <c r="DP13" s="625"/>
      <c r="DQ13" s="632">
        <v>2945493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5466</v>
      </c>
      <c r="S14" s="624"/>
      <c r="T14" s="624"/>
      <c r="U14" s="624"/>
      <c r="V14" s="624"/>
      <c r="W14" s="624"/>
      <c r="X14" s="624"/>
      <c r="Y14" s="625"/>
      <c r="Z14" s="626">
        <v>0</v>
      </c>
      <c r="AA14" s="626"/>
      <c r="AB14" s="626"/>
      <c r="AC14" s="626"/>
      <c r="AD14" s="627">
        <v>5466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288560</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1633124</v>
      </c>
      <c r="CS14" s="624"/>
      <c r="CT14" s="624"/>
      <c r="CU14" s="624"/>
      <c r="CV14" s="624"/>
      <c r="CW14" s="624"/>
      <c r="CX14" s="624"/>
      <c r="CY14" s="625"/>
      <c r="CZ14" s="626">
        <v>3.7</v>
      </c>
      <c r="DA14" s="626"/>
      <c r="DB14" s="626"/>
      <c r="DC14" s="626"/>
      <c r="DD14" s="632">
        <v>184709</v>
      </c>
      <c r="DE14" s="624"/>
      <c r="DF14" s="624"/>
      <c r="DG14" s="624"/>
      <c r="DH14" s="624"/>
      <c r="DI14" s="624"/>
      <c r="DJ14" s="624"/>
      <c r="DK14" s="624"/>
      <c r="DL14" s="624"/>
      <c r="DM14" s="624"/>
      <c r="DN14" s="624"/>
      <c r="DO14" s="624"/>
      <c r="DP14" s="625"/>
      <c r="DQ14" s="632">
        <v>1438317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509219</v>
      </c>
      <c r="BH15" s="624"/>
      <c r="BI15" s="624"/>
      <c r="BJ15" s="624"/>
      <c r="BK15" s="624"/>
      <c r="BL15" s="624"/>
      <c r="BM15" s="624"/>
      <c r="BN15" s="625"/>
      <c r="BO15" s="626">
        <v>6.8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5075472</v>
      </c>
      <c r="CS15" s="624"/>
      <c r="CT15" s="624"/>
      <c r="CU15" s="624"/>
      <c r="CV15" s="624"/>
      <c r="CW15" s="624"/>
      <c r="CX15" s="624"/>
      <c r="CY15" s="625"/>
      <c r="CZ15" s="626">
        <v>11.4</v>
      </c>
      <c r="DA15" s="626"/>
      <c r="DB15" s="626"/>
      <c r="DC15" s="626"/>
      <c r="DD15" s="632">
        <v>896988</v>
      </c>
      <c r="DE15" s="624"/>
      <c r="DF15" s="624"/>
      <c r="DG15" s="624"/>
      <c r="DH15" s="624"/>
      <c r="DI15" s="624"/>
      <c r="DJ15" s="624"/>
      <c r="DK15" s="624"/>
      <c r="DL15" s="624"/>
      <c r="DM15" s="624"/>
      <c r="DN15" s="624"/>
      <c r="DO15" s="624"/>
      <c r="DP15" s="625"/>
      <c r="DQ15" s="632">
        <v>3788095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55957</v>
      </c>
      <c r="S16" s="624"/>
      <c r="T16" s="624"/>
      <c r="U16" s="624"/>
      <c r="V16" s="624"/>
      <c r="W16" s="624"/>
      <c r="X16" s="624"/>
      <c r="Y16" s="625"/>
      <c r="Z16" s="626">
        <v>0.1</v>
      </c>
      <c r="AA16" s="626"/>
      <c r="AB16" s="626"/>
      <c r="AC16" s="626"/>
      <c r="AD16" s="627">
        <v>55957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591488</v>
      </c>
      <c r="CS16" s="624"/>
      <c r="CT16" s="624"/>
      <c r="CU16" s="624"/>
      <c r="CV16" s="624"/>
      <c r="CW16" s="624"/>
      <c r="CX16" s="624"/>
      <c r="CY16" s="625"/>
      <c r="CZ16" s="626">
        <v>1.3</v>
      </c>
      <c r="DA16" s="626"/>
      <c r="DB16" s="626"/>
      <c r="DC16" s="626"/>
      <c r="DD16" s="632" t="s">
        <v>122</v>
      </c>
      <c r="DE16" s="624"/>
      <c r="DF16" s="624"/>
      <c r="DG16" s="624"/>
      <c r="DH16" s="624"/>
      <c r="DI16" s="624"/>
      <c r="DJ16" s="624"/>
      <c r="DK16" s="624"/>
      <c r="DL16" s="624"/>
      <c r="DM16" s="624"/>
      <c r="DN16" s="624"/>
      <c r="DO16" s="624"/>
      <c r="DP16" s="625"/>
      <c r="DQ16" s="632">
        <v>60513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151218</v>
      </c>
      <c r="S17" s="624"/>
      <c r="T17" s="624"/>
      <c r="U17" s="624"/>
      <c r="V17" s="624"/>
      <c r="W17" s="624"/>
      <c r="X17" s="624"/>
      <c r="Y17" s="625"/>
      <c r="Z17" s="626">
        <v>0.3</v>
      </c>
      <c r="AA17" s="626"/>
      <c r="AB17" s="626"/>
      <c r="AC17" s="626"/>
      <c r="AD17" s="627">
        <v>151218</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5259524</v>
      </c>
      <c r="CS17" s="624"/>
      <c r="CT17" s="624"/>
      <c r="CU17" s="624"/>
      <c r="CV17" s="624"/>
      <c r="CW17" s="624"/>
      <c r="CX17" s="624"/>
      <c r="CY17" s="625"/>
      <c r="CZ17" s="626">
        <v>11.8</v>
      </c>
      <c r="DA17" s="626"/>
      <c r="DB17" s="626"/>
      <c r="DC17" s="626"/>
      <c r="DD17" s="632" t="s">
        <v>122</v>
      </c>
      <c r="DE17" s="624"/>
      <c r="DF17" s="624"/>
      <c r="DG17" s="624"/>
      <c r="DH17" s="624"/>
      <c r="DI17" s="624"/>
      <c r="DJ17" s="624"/>
      <c r="DK17" s="624"/>
      <c r="DL17" s="624"/>
      <c r="DM17" s="624"/>
      <c r="DN17" s="624"/>
      <c r="DO17" s="624"/>
      <c r="DP17" s="625"/>
      <c r="DQ17" s="632">
        <v>5216132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51429</v>
      </c>
      <c r="S18" s="624"/>
      <c r="T18" s="624"/>
      <c r="U18" s="624"/>
      <c r="V18" s="624"/>
      <c r="W18" s="624"/>
      <c r="X18" s="624"/>
      <c r="Y18" s="625"/>
      <c r="Z18" s="626">
        <v>0.1</v>
      </c>
      <c r="AA18" s="626"/>
      <c r="AB18" s="626"/>
      <c r="AC18" s="626"/>
      <c r="AD18" s="627">
        <v>51429</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42613</v>
      </c>
      <c r="S19" s="624"/>
      <c r="T19" s="624"/>
      <c r="U19" s="624"/>
      <c r="V19" s="624"/>
      <c r="W19" s="624"/>
      <c r="X19" s="624"/>
      <c r="Y19" s="625"/>
      <c r="Z19" s="626">
        <v>0.1</v>
      </c>
      <c r="AA19" s="626"/>
      <c r="AB19" s="626"/>
      <c r="AC19" s="626"/>
      <c r="AD19" s="627">
        <v>42613</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16322</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8816</v>
      </c>
      <c r="S20" s="624"/>
      <c r="T20" s="624"/>
      <c r="U20" s="624"/>
      <c r="V20" s="624"/>
      <c r="W20" s="624"/>
      <c r="X20" s="624"/>
      <c r="Y20" s="625"/>
      <c r="Z20" s="626">
        <v>0</v>
      </c>
      <c r="AA20" s="626"/>
      <c r="AB20" s="626"/>
      <c r="AC20" s="626"/>
      <c r="AD20" s="627">
        <v>8816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16322</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44477405</v>
      </c>
      <c r="CS20" s="624"/>
      <c r="CT20" s="624"/>
      <c r="CU20" s="624"/>
      <c r="CV20" s="624"/>
      <c r="CW20" s="624"/>
      <c r="CX20" s="624"/>
      <c r="CY20" s="625"/>
      <c r="CZ20" s="626">
        <v>100</v>
      </c>
      <c r="DA20" s="626"/>
      <c r="DB20" s="626"/>
      <c r="DC20" s="626"/>
      <c r="DD20" s="632">
        <v>4812666</v>
      </c>
      <c r="DE20" s="624"/>
      <c r="DF20" s="624"/>
      <c r="DG20" s="624"/>
      <c r="DH20" s="624"/>
      <c r="DI20" s="624"/>
      <c r="DJ20" s="624"/>
      <c r="DK20" s="624"/>
      <c r="DL20" s="624"/>
      <c r="DM20" s="624"/>
      <c r="DN20" s="624"/>
      <c r="DO20" s="624"/>
      <c r="DP20" s="625"/>
      <c r="DQ20" s="632">
        <v>32212721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18559127</v>
      </c>
      <c r="S21" s="624"/>
      <c r="T21" s="624"/>
      <c r="U21" s="624"/>
      <c r="V21" s="624"/>
      <c r="W21" s="624"/>
      <c r="X21" s="624"/>
      <c r="Y21" s="625"/>
      <c r="Z21" s="626">
        <v>40.6</v>
      </c>
      <c r="AA21" s="626"/>
      <c r="AB21" s="626"/>
      <c r="AC21" s="626"/>
      <c r="AD21" s="627">
        <v>16843998</v>
      </c>
      <c r="AE21" s="627"/>
      <c r="AF21" s="627"/>
      <c r="AG21" s="627"/>
      <c r="AH21" s="627"/>
      <c r="AI21" s="627"/>
      <c r="AJ21" s="627"/>
      <c r="AK21" s="627"/>
      <c r="AL21" s="628">
        <v>62.4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16322</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16843998</v>
      </c>
      <c r="S22" s="624"/>
      <c r="T22" s="624"/>
      <c r="U22" s="624"/>
      <c r="V22" s="624"/>
      <c r="W22" s="624"/>
      <c r="X22" s="624"/>
      <c r="Y22" s="625"/>
      <c r="Z22" s="626">
        <v>36.799999999999997</v>
      </c>
      <c r="AA22" s="626"/>
      <c r="AB22" s="626"/>
      <c r="AC22" s="626"/>
      <c r="AD22" s="627">
        <v>16843998</v>
      </c>
      <c r="AE22" s="627"/>
      <c r="AF22" s="627"/>
      <c r="AG22" s="627"/>
      <c r="AH22" s="627"/>
      <c r="AI22" s="627"/>
      <c r="AJ22" s="627"/>
      <c r="AK22" s="627"/>
      <c r="AL22" s="628">
        <v>62.4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1611497</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103632</v>
      </c>
      <c r="S24" s="624"/>
      <c r="T24" s="624"/>
      <c r="U24" s="624"/>
      <c r="V24" s="624"/>
      <c r="W24" s="624"/>
      <c r="X24" s="624"/>
      <c r="Y24" s="625"/>
      <c r="Z24" s="626">
        <v>0.2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19090466</v>
      </c>
      <c r="CS24" s="613"/>
      <c r="CT24" s="613"/>
      <c r="CU24" s="613"/>
      <c r="CV24" s="613"/>
      <c r="CW24" s="613"/>
      <c r="CX24" s="613"/>
      <c r="CY24" s="614"/>
      <c r="CZ24" s="617">
        <v>42.9</v>
      </c>
      <c r="DA24" s="618"/>
      <c r="DB24" s="618"/>
      <c r="DC24" s="634"/>
      <c r="DD24" s="658">
        <v>15068896</v>
      </c>
      <c r="DE24" s="613"/>
      <c r="DF24" s="613"/>
      <c r="DG24" s="613"/>
      <c r="DH24" s="613"/>
      <c r="DI24" s="613"/>
      <c r="DJ24" s="613"/>
      <c r="DK24" s="614"/>
      <c r="DL24" s="658">
        <v>14169634</v>
      </c>
      <c r="DM24" s="613"/>
      <c r="DN24" s="613"/>
      <c r="DO24" s="613"/>
      <c r="DP24" s="613"/>
      <c r="DQ24" s="613"/>
      <c r="DR24" s="613"/>
      <c r="DS24" s="613"/>
      <c r="DT24" s="613"/>
      <c r="DU24" s="613"/>
      <c r="DV24" s="614"/>
      <c r="DW24" s="617">
        <v>52.3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28525769</v>
      </c>
      <c r="S25" s="624"/>
      <c r="T25" s="624"/>
      <c r="U25" s="624"/>
      <c r="V25" s="624"/>
      <c r="W25" s="624"/>
      <c r="X25" s="624"/>
      <c r="Y25" s="625"/>
      <c r="Z25" s="626">
        <v>62.4</v>
      </c>
      <c r="AA25" s="626"/>
      <c r="AB25" s="626"/>
      <c r="AC25" s="626"/>
      <c r="AD25" s="627">
        <v>26810640</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8313996</v>
      </c>
      <c r="CS25" s="655"/>
      <c r="CT25" s="655"/>
      <c r="CU25" s="655"/>
      <c r="CV25" s="655"/>
      <c r="CW25" s="655"/>
      <c r="CX25" s="655"/>
      <c r="CY25" s="656"/>
      <c r="CZ25" s="628">
        <v>18.7</v>
      </c>
      <c r="DA25" s="653"/>
      <c r="DB25" s="653"/>
      <c r="DC25" s="657"/>
      <c r="DD25" s="632">
        <v>7701561</v>
      </c>
      <c r="DE25" s="655"/>
      <c r="DF25" s="655"/>
      <c r="DG25" s="655"/>
      <c r="DH25" s="655"/>
      <c r="DI25" s="655"/>
      <c r="DJ25" s="655"/>
      <c r="DK25" s="656"/>
      <c r="DL25" s="632">
        <v>7515860</v>
      </c>
      <c r="DM25" s="655"/>
      <c r="DN25" s="655"/>
      <c r="DO25" s="655"/>
      <c r="DP25" s="655"/>
      <c r="DQ25" s="655"/>
      <c r="DR25" s="655"/>
      <c r="DS25" s="655"/>
      <c r="DT25" s="655"/>
      <c r="DU25" s="655"/>
      <c r="DV25" s="656"/>
      <c r="DW25" s="628">
        <v>27.7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5542</v>
      </c>
      <c r="S26" s="624"/>
      <c r="T26" s="624"/>
      <c r="U26" s="624"/>
      <c r="V26" s="624"/>
      <c r="W26" s="624"/>
      <c r="X26" s="624"/>
      <c r="Y26" s="625"/>
      <c r="Z26" s="626">
        <v>0</v>
      </c>
      <c r="AA26" s="626"/>
      <c r="AB26" s="626"/>
      <c r="AC26" s="626"/>
      <c r="AD26" s="627">
        <v>5542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5548722</v>
      </c>
      <c r="CS26" s="624"/>
      <c r="CT26" s="624"/>
      <c r="CU26" s="624"/>
      <c r="CV26" s="624"/>
      <c r="CW26" s="624"/>
      <c r="CX26" s="624"/>
      <c r="CY26" s="625"/>
      <c r="CZ26" s="628">
        <v>12.5</v>
      </c>
      <c r="DA26" s="653"/>
      <c r="DB26" s="653"/>
      <c r="DC26" s="657"/>
      <c r="DD26" s="632">
        <v>5189895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98149</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7524476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5516946</v>
      </c>
      <c r="CS27" s="655"/>
      <c r="CT27" s="655"/>
      <c r="CU27" s="655"/>
      <c r="CV27" s="655"/>
      <c r="CW27" s="655"/>
      <c r="CX27" s="655"/>
      <c r="CY27" s="656"/>
      <c r="CZ27" s="628">
        <v>12.4</v>
      </c>
      <c r="DA27" s="653"/>
      <c r="DB27" s="653"/>
      <c r="DC27" s="657"/>
      <c r="DD27" s="632">
        <v>2151203</v>
      </c>
      <c r="DE27" s="655"/>
      <c r="DF27" s="655"/>
      <c r="DG27" s="655"/>
      <c r="DH27" s="655"/>
      <c r="DI27" s="655"/>
      <c r="DJ27" s="655"/>
      <c r="DK27" s="656"/>
      <c r="DL27" s="632">
        <v>1437642</v>
      </c>
      <c r="DM27" s="655"/>
      <c r="DN27" s="655"/>
      <c r="DO27" s="655"/>
      <c r="DP27" s="655"/>
      <c r="DQ27" s="655"/>
      <c r="DR27" s="655"/>
      <c r="DS27" s="655"/>
      <c r="DT27" s="655"/>
      <c r="DU27" s="655"/>
      <c r="DV27" s="656"/>
      <c r="DW27" s="628">
        <v>5.3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414897</v>
      </c>
      <c r="S28" s="624"/>
      <c r="T28" s="624"/>
      <c r="U28" s="624"/>
      <c r="V28" s="624"/>
      <c r="W28" s="624"/>
      <c r="X28" s="624"/>
      <c r="Y28" s="625"/>
      <c r="Z28" s="626">
        <v>0.9</v>
      </c>
      <c r="AA28" s="626"/>
      <c r="AB28" s="626"/>
      <c r="AC28" s="626"/>
      <c r="AD28" s="627">
        <v>106363</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5259524</v>
      </c>
      <c r="CS28" s="624"/>
      <c r="CT28" s="624"/>
      <c r="CU28" s="624"/>
      <c r="CV28" s="624"/>
      <c r="CW28" s="624"/>
      <c r="CX28" s="624"/>
      <c r="CY28" s="625"/>
      <c r="CZ28" s="628">
        <v>11.8</v>
      </c>
      <c r="DA28" s="653"/>
      <c r="DB28" s="653"/>
      <c r="DC28" s="657"/>
      <c r="DD28" s="632">
        <v>5216132</v>
      </c>
      <c r="DE28" s="624"/>
      <c r="DF28" s="624"/>
      <c r="DG28" s="624"/>
      <c r="DH28" s="624"/>
      <c r="DI28" s="624"/>
      <c r="DJ28" s="624"/>
      <c r="DK28" s="625"/>
      <c r="DL28" s="632">
        <v>5216132</v>
      </c>
      <c r="DM28" s="624"/>
      <c r="DN28" s="624"/>
      <c r="DO28" s="624"/>
      <c r="DP28" s="624"/>
      <c r="DQ28" s="624"/>
      <c r="DR28" s="624"/>
      <c r="DS28" s="624"/>
      <c r="DT28" s="624"/>
      <c r="DU28" s="624"/>
      <c r="DV28" s="625"/>
      <c r="DW28" s="628">
        <v>19.2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228016</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5259524</v>
      </c>
      <c r="CS29" s="655"/>
      <c r="CT29" s="655"/>
      <c r="CU29" s="655"/>
      <c r="CV29" s="655"/>
      <c r="CW29" s="655"/>
      <c r="CX29" s="655"/>
      <c r="CY29" s="656"/>
      <c r="CZ29" s="628">
        <v>11.8</v>
      </c>
      <c r="DA29" s="653"/>
      <c r="DB29" s="653"/>
      <c r="DC29" s="657"/>
      <c r="DD29" s="632">
        <v>5216132</v>
      </c>
      <c r="DE29" s="655"/>
      <c r="DF29" s="655"/>
      <c r="DG29" s="655"/>
      <c r="DH29" s="655"/>
      <c r="DI29" s="655"/>
      <c r="DJ29" s="655"/>
      <c r="DK29" s="656"/>
      <c r="DL29" s="632">
        <v>5216132</v>
      </c>
      <c r="DM29" s="655"/>
      <c r="DN29" s="655"/>
      <c r="DO29" s="655"/>
      <c r="DP29" s="655"/>
      <c r="DQ29" s="655"/>
      <c r="DR29" s="655"/>
      <c r="DS29" s="655"/>
      <c r="DT29" s="655"/>
      <c r="DU29" s="655"/>
      <c r="DV29" s="656"/>
      <c r="DW29" s="628">
        <v>19.2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5217847</v>
      </c>
      <c r="S30" s="624"/>
      <c r="T30" s="624"/>
      <c r="U30" s="624"/>
      <c r="V30" s="624"/>
      <c r="W30" s="624"/>
      <c r="X30" s="624"/>
      <c r="Y30" s="625"/>
      <c r="Z30" s="626">
        <v>11.4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5169523</v>
      </c>
      <c r="CS30" s="624"/>
      <c r="CT30" s="624"/>
      <c r="CU30" s="624"/>
      <c r="CV30" s="624"/>
      <c r="CW30" s="624"/>
      <c r="CX30" s="624"/>
      <c r="CY30" s="625"/>
      <c r="CZ30" s="628">
        <v>11.6</v>
      </c>
      <c r="DA30" s="653"/>
      <c r="DB30" s="653"/>
      <c r="DC30" s="657"/>
      <c r="DD30" s="632">
        <v>5126131</v>
      </c>
      <c r="DE30" s="624"/>
      <c r="DF30" s="624"/>
      <c r="DG30" s="624"/>
      <c r="DH30" s="624"/>
      <c r="DI30" s="624"/>
      <c r="DJ30" s="624"/>
      <c r="DK30" s="625"/>
      <c r="DL30" s="632">
        <v>5126131</v>
      </c>
      <c r="DM30" s="624"/>
      <c r="DN30" s="624"/>
      <c r="DO30" s="624"/>
      <c r="DP30" s="624"/>
      <c r="DQ30" s="624"/>
      <c r="DR30" s="624"/>
      <c r="DS30" s="624"/>
      <c r="DT30" s="624"/>
      <c r="DU30" s="624"/>
      <c r="DV30" s="625"/>
      <c r="DW30" s="628">
        <v>18.899999999999999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98.8</v>
      </c>
      <c r="BH31" s="667"/>
      <c r="BI31" s="667"/>
      <c r="BJ31" s="667"/>
      <c r="BK31" s="667"/>
      <c r="BL31" s="667"/>
      <c r="BM31" s="618">
        <v>96.4</v>
      </c>
      <c r="BN31" s="667"/>
      <c r="BO31" s="667"/>
      <c r="BP31" s="667"/>
      <c r="BQ31" s="668"/>
      <c r="BR31" s="679">
        <v>99</v>
      </c>
      <c r="BS31" s="667"/>
      <c r="BT31" s="667"/>
      <c r="BU31" s="667"/>
      <c r="BV31" s="667"/>
      <c r="BW31" s="667"/>
      <c r="BX31" s="618">
        <v>96.3</v>
      </c>
      <c r="BY31" s="667"/>
      <c r="BZ31" s="667"/>
      <c r="CA31" s="667"/>
      <c r="CB31" s="668"/>
      <c r="CD31" s="661"/>
      <c r="CE31" s="662"/>
      <c r="CF31" s="620" t="s">
        <v>300</v>
      </c>
      <c r="CG31" s="621"/>
      <c r="CH31" s="621"/>
      <c r="CI31" s="621"/>
      <c r="CJ31" s="621"/>
      <c r="CK31" s="621"/>
      <c r="CL31" s="621"/>
      <c r="CM31" s="621"/>
      <c r="CN31" s="621"/>
      <c r="CO31" s="621"/>
      <c r="CP31" s="621"/>
      <c r="CQ31" s="622"/>
      <c r="CR31" s="623">
        <v>90001</v>
      </c>
      <c r="CS31" s="655"/>
      <c r="CT31" s="655"/>
      <c r="CU31" s="655"/>
      <c r="CV31" s="655"/>
      <c r="CW31" s="655"/>
      <c r="CX31" s="655"/>
      <c r="CY31" s="656"/>
      <c r="CZ31" s="628">
        <v>0.2</v>
      </c>
      <c r="DA31" s="653"/>
      <c r="DB31" s="653"/>
      <c r="DC31" s="657"/>
      <c r="DD31" s="632">
        <v>90001</v>
      </c>
      <c r="DE31" s="655"/>
      <c r="DF31" s="655"/>
      <c r="DG31" s="655"/>
      <c r="DH31" s="655"/>
      <c r="DI31" s="655"/>
      <c r="DJ31" s="655"/>
      <c r="DK31" s="656"/>
      <c r="DL31" s="632">
        <v>90001</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2383940</v>
      </c>
      <c r="S32" s="624"/>
      <c r="T32" s="624"/>
      <c r="U32" s="624"/>
      <c r="V32" s="624"/>
      <c r="W32" s="624"/>
      <c r="X32" s="624"/>
      <c r="Y32" s="625"/>
      <c r="Z32" s="626">
        <v>5.2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98.8</v>
      </c>
      <c r="BH32" s="655"/>
      <c r="BI32" s="655"/>
      <c r="BJ32" s="655"/>
      <c r="BK32" s="655"/>
      <c r="BL32" s="655"/>
      <c r="BM32" s="629">
        <v>96.8</v>
      </c>
      <c r="BN32" s="655"/>
      <c r="BO32" s="655"/>
      <c r="BP32" s="655"/>
      <c r="BQ32" s="678"/>
      <c r="BR32" s="680">
        <v>99.2</v>
      </c>
      <c r="BS32" s="655"/>
      <c r="BT32" s="655"/>
      <c r="BU32" s="655"/>
      <c r="BV32" s="655"/>
      <c r="BW32" s="655"/>
      <c r="BX32" s="629">
        <v>97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158650</v>
      </c>
      <c r="S33" s="624"/>
      <c r="T33" s="624"/>
      <c r="U33" s="624"/>
      <c r="V33" s="624"/>
      <c r="W33" s="624"/>
      <c r="X33" s="624"/>
      <c r="Y33" s="625"/>
      <c r="Z33" s="626">
        <v>0.3</v>
      </c>
      <c r="AA33" s="626"/>
      <c r="AB33" s="626"/>
      <c r="AC33" s="626"/>
      <c r="AD33" s="627">
        <v>28791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98.7</v>
      </c>
      <c r="BH33" s="682"/>
      <c r="BI33" s="682"/>
      <c r="BJ33" s="682"/>
      <c r="BK33" s="682"/>
      <c r="BL33" s="682"/>
      <c r="BM33" s="683">
        <v>95.7</v>
      </c>
      <c r="BN33" s="682"/>
      <c r="BO33" s="682"/>
      <c r="BP33" s="682"/>
      <c r="BQ33" s="684"/>
      <c r="BR33" s="681">
        <v>98.7</v>
      </c>
      <c r="BS33" s="682"/>
      <c r="BT33" s="682"/>
      <c r="BU33" s="682"/>
      <c r="BV33" s="682"/>
      <c r="BW33" s="682"/>
      <c r="BX33" s="683">
        <v>95.6</v>
      </c>
      <c r="BY33" s="682"/>
      <c r="BZ33" s="682"/>
      <c r="CA33" s="682"/>
      <c r="CB33" s="684"/>
      <c r="CD33" s="620" t="s">
        <v>307</v>
      </c>
      <c r="CE33" s="621"/>
      <c r="CF33" s="621"/>
      <c r="CG33" s="621"/>
      <c r="CH33" s="621"/>
      <c r="CI33" s="621"/>
      <c r="CJ33" s="621"/>
      <c r="CK33" s="621"/>
      <c r="CL33" s="621"/>
      <c r="CM33" s="621"/>
      <c r="CN33" s="621"/>
      <c r="CO33" s="621"/>
      <c r="CP33" s="621"/>
      <c r="CQ33" s="622"/>
      <c r="CR33" s="623">
        <v>19982785</v>
      </c>
      <c r="CS33" s="655"/>
      <c r="CT33" s="655"/>
      <c r="CU33" s="655"/>
      <c r="CV33" s="655"/>
      <c r="CW33" s="655"/>
      <c r="CX33" s="655"/>
      <c r="CY33" s="656"/>
      <c r="CZ33" s="628">
        <v>44.9</v>
      </c>
      <c r="DA33" s="653"/>
      <c r="DB33" s="653"/>
      <c r="DC33" s="657"/>
      <c r="DD33" s="632">
        <v>15821850</v>
      </c>
      <c r="DE33" s="655"/>
      <c r="DF33" s="655"/>
      <c r="DG33" s="655"/>
      <c r="DH33" s="655"/>
      <c r="DI33" s="655"/>
      <c r="DJ33" s="655"/>
      <c r="DK33" s="656"/>
      <c r="DL33" s="632">
        <v>12360581</v>
      </c>
      <c r="DM33" s="655"/>
      <c r="DN33" s="655"/>
      <c r="DO33" s="655"/>
      <c r="DP33" s="655"/>
      <c r="DQ33" s="655"/>
      <c r="DR33" s="655"/>
      <c r="DS33" s="655"/>
      <c r="DT33" s="655"/>
      <c r="DU33" s="655"/>
      <c r="DV33" s="656"/>
      <c r="DW33" s="628">
        <v>45.6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93214</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6795113</v>
      </c>
      <c r="CS34" s="624"/>
      <c r="CT34" s="624"/>
      <c r="CU34" s="624"/>
      <c r="CV34" s="624"/>
      <c r="CW34" s="624"/>
      <c r="CX34" s="624"/>
      <c r="CY34" s="625"/>
      <c r="CZ34" s="628">
        <v>15.3</v>
      </c>
      <c r="DA34" s="653"/>
      <c r="DB34" s="653"/>
      <c r="DC34" s="657"/>
      <c r="DD34" s="632">
        <v>5532749</v>
      </c>
      <c r="DE34" s="624"/>
      <c r="DF34" s="624"/>
      <c r="DG34" s="624"/>
      <c r="DH34" s="624"/>
      <c r="DI34" s="624"/>
      <c r="DJ34" s="624"/>
      <c r="DK34" s="625"/>
      <c r="DL34" s="632">
        <v>5240287</v>
      </c>
      <c r="DM34" s="624"/>
      <c r="DN34" s="624"/>
      <c r="DO34" s="624"/>
      <c r="DP34" s="624"/>
      <c r="DQ34" s="624"/>
      <c r="DR34" s="624"/>
      <c r="DS34" s="624"/>
      <c r="DT34" s="624"/>
      <c r="DU34" s="624"/>
      <c r="DV34" s="625"/>
      <c r="DW34" s="628">
        <v>19.3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3693478</v>
      </c>
      <c r="S35" s="624"/>
      <c r="T35" s="624"/>
      <c r="U35" s="624"/>
      <c r="V35" s="624"/>
      <c r="W35" s="624"/>
      <c r="X35" s="624"/>
      <c r="Y35" s="625"/>
      <c r="Z35" s="626">
        <v>8.1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679371</v>
      </c>
      <c r="CS35" s="655"/>
      <c r="CT35" s="655"/>
      <c r="CU35" s="655"/>
      <c r="CV35" s="655"/>
      <c r="CW35" s="655"/>
      <c r="CX35" s="655"/>
      <c r="CY35" s="656"/>
      <c r="CZ35" s="628">
        <v>1.5</v>
      </c>
      <c r="DA35" s="653"/>
      <c r="DB35" s="653"/>
      <c r="DC35" s="657"/>
      <c r="DD35" s="632">
        <v>621853</v>
      </c>
      <c r="DE35" s="655"/>
      <c r="DF35" s="655"/>
      <c r="DG35" s="655"/>
      <c r="DH35" s="655"/>
      <c r="DI35" s="655"/>
      <c r="DJ35" s="655"/>
      <c r="DK35" s="656"/>
      <c r="DL35" s="632">
        <v>487777</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1376531</v>
      </c>
      <c r="S36" s="624"/>
      <c r="T36" s="624"/>
      <c r="U36" s="624"/>
      <c r="V36" s="624"/>
      <c r="W36" s="624"/>
      <c r="X36" s="624"/>
      <c r="Y36" s="625"/>
      <c r="Z36" s="626">
        <v>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7516913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86724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5263815</v>
      </c>
      <c r="CS36" s="624"/>
      <c r="CT36" s="624"/>
      <c r="CU36" s="624"/>
      <c r="CV36" s="624"/>
      <c r="CW36" s="624"/>
      <c r="CX36" s="624"/>
      <c r="CY36" s="625"/>
      <c r="CZ36" s="628">
        <v>11.8</v>
      </c>
      <c r="DA36" s="653"/>
      <c r="DB36" s="653"/>
      <c r="DC36" s="657"/>
      <c r="DD36" s="632">
        <v>4613899</v>
      </c>
      <c r="DE36" s="624"/>
      <c r="DF36" s="624"/>
      <c r="DG36" s="624"/>
      <c r="DH36" s="624"/>
      <c r="DI36" s="624"/>
      <c r="DJ36" s="624"/>
      <c r="DK36" s="625"/>
      <c r="DL36" s="632">
        <v>2906903</v>
      </c>
      <c r="DM36" s="624"/>
      <c r="DN36" s="624"/>
      <c r="DO36" s="624"/>
      <c r="DP36" s="624"/>
      <c r="DQ36" s="624"/>
      <c r="DR36" s="624"/>
      <c r="DS36" s="624"/>
      <c r="DT36" s="624"/>
      <c r="DU36" s="624"/>
      <c r="DV36" s="625"/>
      <c r="DW36" s="628">
        <v>10.7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852825</v>
      </c>
      <c r="S37" s="624"/>
      <c r="T37" s="624"/>
      <c r="U37" s="624"/>
      <c r="V37" s="624"/>
      <c r="W37" s="624"/>
      <c r="X37" s="624"/>
      <c r="Y37" s="625"/>
      <c r="Z37" s="626">
        <v>1.9</v>
      </c>
      <c r="AA37" s="626"/>
      <c r="AB37" s="626"/>
      <c r="AC37" s="626"/>
      <c r="AD37" s="627">
        <v>20845</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1895787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-37384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42028</v>
      </c>
      <c r="CS37" s="655"/>
      <c r="CT37" s="655"/>
      <c r="CU37" s="655"/>
      <c r="CV37" s="655"/>
      <c r="CW37" s="655"/>
      <c r="CX37" s="655"/>
      <c r="CY37" s="656"/>
      <c r="CZ37" s="628">
        <v>0.1</v>
      </c>
      <c r="DA37" s="653"/>
      <c r="DB37" s="653"/>
      <c r="DC37" s="657"/>
      <c r="DD37" s="632">
        <v>40489</v>
      </c>
      <c r="DE37" s="655"/>
      <c r="DF37" s="655"/>
      <c r="DG37" s="655"/>
      <c r="DH37" s="655"/>
      <c r="DI37" s="655"/>
      <c r="DJ37" s="655"/>
      <c r="DK37" s="656"/>
      <c r="DL37" s="632">
        <v>40489</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2691200</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1661644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9218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3408520</v>
      </c>
      <c r="CS38" s="624"/>
      <c r="CT38" s="624"/>
      <c r="CU38" s="624"/>
      <c r="CV38" s="624"/>
      <c r="CW38" s="624"/>
      <c r="CX38" s="624"/>
      <c r="CY38" s="625"/>
      <c r="CZ38" s="628">
        <v>7.7</v>
      </c>
      <c r="DA38" s="653"/>
      <c r="DB38" s="653"/>
      <c r="DC38" s="657"/>
      <c r="DD38" s="632">
        <v>2845819</v>
      </c>
      <c r="DE38" s="624"/>
      <c r="DF38" s="624"/>
      <c r="DG38" s="624"/>
      <c r="DH38" s="624"/>
      <c r="DI38" s="624"/>
      <c r="DJ38" s="624"/>
      <c r="DK38" s="625"/>
      <c r="DL38" s="632">
        <v>2845819</v>
      </c>
      <c r="DM38" s="624"/>
      <c r="DN38" s="624"/>
      <c r="DO38" s="624"/>
      <c r="DP38" s="624"/>
      <c r="DQ38" s="624"/>
      <c r="DR38" s="624"/>
      <c r="DS38" s="624"/>
      <c r="DT38" s="624"/>
      <c r="DU38" s="624"/>
      <c r="DV38" s="625"/>
      <c r="DW38" s="628">
        <v>10.5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550962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14200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807016</v>
      </c>
      <c r="CS39" s="655"/>
      <c r="CT39" s="655"/>
      <c r="CU39" s="655"/>
      <c r="CV39" s="655"/>
      <c r="CW39" s="655"/>
      <c r="CX39" s="655"/>
      <c r="CY39" s="656"/>
      <c r="CZ39" s="628">
        <v>1.8</v>
      </c>
      <c r="DA39" s="653"/>
      <c r="DB39" s="653"/>
      <c r="DC39" s="657"/>
      <c r="DD39" s="632">
        <v>754394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127300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3028950</v>
      </c>
      <c r="CS40" s="624"/>
      <c r="CT40" s="624"/>
      <c r="CU40" s="624"/>
      <c r="CV40" s="624"/>
      <c r="CW40" s="624"/>
      <c r="CX40" s="624"/>
      <c r="CY40" s="625"/>
      <c r="CZ40" s="628">
        <v>6.8</v>
      </c>
      <c r="DA40" s="653"/>
      <c r="DB40" s="653"/>
      <c r="DC40" s="657"/>
      <c r="DD40" s="632">
        <v>1453136</v>
      </c>
      <c r="DE40" s="624"/>
      <c r="DF40" s="624"/>
      <c r="DG40" s="624"/>
      <c r="DH40" s="624"/>
      <c r="DI40" s="624"/>
      <c r="DJ40" s="624"/>
      <c r="DK40" s="625"/>
      <c r="DL40" s="632">
        <v>879795</v>
      </c>
      <c r="DM40" s="624"/>
      <c r="DN40" s="624"/>
      <c r="DO40" s="624"/>
      <c r="DP40" s="624"/>
      <c r="DQ40" s="624"/>
      <c r="DR40" s="624"/>
      <c r="DS40" s="624"/>
      <c r="DT40" s="624"/>
      <c r="DU40" s="624"/>
      <c r="DV40" s="625"/>
      <c r="DW40" s="628">
        <v>3.2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45740058</v>
      </c>
      <c r="S41" s="696"/>
      <c r="T41" s="696"/>
      <c r="U41" s="696"/>
      <c r="V41" s="696"/>
      <c r="W41" s="696"/>
      <c r="X41" s="696"/>
      <c r="Y41" s="700"/>
      <c r="Z41" s="701">
        <v>100</v>
      </c>
      <c r="AA41" s="701"/>
      <c r="AB41" s="701"/>
      <c r="AC41" s="701"/>
      <c r="AD41" s="702">
        <v>26972181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687831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2720689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5404154</v>
      </c>
      <c r="CS42" s="655"/>
      <c r="CT42" s="655"/>
      <c r="CU42" s="655"/>
      <c r="CV42" s="655"/>
      <c r="CW42" s="655"/>
      <c r="CX42" s="655"/>
      <c r="CY42" s="656"/>
      <c r="CZ42" s="628">
        <v>12.2</v>
      </c>
      <c r="DA42" s="653"/>
      <c r="DB42" s="653"/>
      <c r="DC42" s="657"/>
      <c r="DD42" s="632">
        <v>1321975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36126</v>
      </c>
      <c r="CS43" s="655"/>
      <c r="CT43" s="655"/>
      <c r="CU43" s="655"/>
      <c r="CV43" s="655"/>
      <c r="CW43" s="655"/>
      <c r="CX43" s="655"/>
      <c r="CY43" s="656"/>
      <c r="CZ43" s="628">
        <v>0.1</v>
      </c>
      <c r="DA43" s="653"/>
      <c r="DB43" s="653"/>
      <c r="DC43" s="657"/>
      <c r="DD43" s="632">
        <v>36126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4812666</v>
      </c>
      <c r="CS44" s="624"/>
      <c r="CT44" s="624"/>
      <c r="CU44" s="624"/>
      <c r="CV44" s="624"/>
      <c r="CW44" s="624"/>
      <c r="CX44" s="624"/>
      <c r="CY44" s="625"/>
      <c r="CZ44" s="628">
        <v>10.8</v>
      </c>
      <c r="DA44" s="629"/>
      <c r="DB44" s="629"/>
      <c r="DC44" s="635"/>
      <c r="DD44" s="632">
        <v>1261462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1391585</v>
      </c>
      <c r="CS45" s="655"/>
      <c r="CT45" s="655"/>
      <c r="CU45" s="655"/>
      <c r="CV45" s="655"/>
      <c r="CW45" s="655"/>
      <c r="CX45" s="655"/>
      <c r="CY45" s="656"/>
      <c r="CZ45" s="628">
        <v>3.1</v>
      </c>
      <c r="DA45" s="653"/>
      <c r="DB45" s="653"/>
      <c r="DC45" s="657"/>
      <c r="DD45" s="632">
        <v>62279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3220746</v>
      </c>
      <c r="CS46" s="624"/>
      <c r="CT46" s="624"/>
      <c r="CU46" s="624"/>
      <c r="CV46" s="624"/>
      <c r="CW46" s="624"/>
      <c r="CX46" s="624"/>
      <c r="CY46" s="625"/>
      <c r="CZ46" s="628">
        <v>7.2</v>
      </c>
      <c r="DA46" s="629"/>
      <c r="DB46" s="629"/>
      <c r="DC46" s="635"/>
      <c r="DD46" s="632">
        <v>1194848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591488</v>
      </c>
      <c r="CS47" s="655"/>
      <c r="CT47" s="655"/>
      <c r="CU47" s="655"/>
      <c r="CV47" s="655"/>
      <c r="CW47" s="655"/>
      <c r="CX47" s="655"/>
      <c r="CY47" s="656"/>
      <c r="CZ47" s="628">
        <v>1.3</v>
      </c>
      <c r="DA47" s="653"/>
      <c r="DB47" s="653"/>
      <c r="DC47" s="657"/>
      <c r="DD47" s="632">
        <v>60513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44477405</v>
      </c>
      <c r="CS49" s="682"/>
      <c r="CT49" s="682"/>
      <c r="CU49" s="682"/>
      <c r="CV49" s="682"/>
      <c r="CW49" s="682"/>
      <c r="CX49" s="682"/>
      <c r="CY49" s="711"/>
      <c r="CZ49" s="703">
        <v>100</v>
      </c>
      <c r="DA49" s="712"/>
      <c r="DB49" s="712"/>
      <c r="DC49" s="713"/>
      <c r="DD49" s="714">
        <v>32212721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qk1JlfPAPsPQ70dDRVZ1xKAudh+o167iZfFPUBA5k4MkDchwK6Ngjln5gsM/JUxZrMWZrjcMtreZhlpo38BTg==" saltValue="e3QyHhd8E3jvgHas2VBC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45756</v>
      </c>
      <c r="R7" s="753"/>
      <c r="S7" s="753"/>
      <c r="T7" s="753"/>
      <c r="U7" s="753"/>
      <c r="V7" s="753">
        <v>44494</v>
      </c>
      <c r="W7" s="753"/>
      <c r="X7" s="753"/>
      <c r="Y7" s="753"/>
      <c r="Z7" s="753"/>
      <c r="AA7" s="753">
        <v>1263</v>
      </c>
      <c r="AB7" s="753"/>
      <c r="AC7" s="753"/>
      <c r="AD7" s="753"/>
      <c r="AE7" s="754"/>
      <c r="AF7" s="755">
        <v>1073</v>
      </c>
      <c r="AG7" s="756"/>
      <c r="AH7" s="756"/>
      <c r="AI7" s="756"/>
      <c r="AJ7" s="757"/>
      <c r="AK7" s="758">
        <v>48</v>
      </c>
      <c r="AL7" s="759"/>
      <c r="AM7" s="759"/>
      <c r="AN7" s="759"/>
      <c r="AO7" s="759"/>
      <c r="AP7" s="759">
        <v>40776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-5</v>
      </c>
      <c r="CI7" s="744"/>
      <c r="CJ7" s="744"/>
      <c r="CK7" s="744"/>
      <c r="CL7" s="745"/>
      <c r="CM7" s="743">
        <v>93</v>
      </c>
      <c r="CN7" s="744"/>
      <c r="CO7" s="744"/>
      <c r="CP7" s="744"/>
      <c r="CQ7" s="745"/>
      <c r="CR7" s="743">
        <v>40</v>
      </c>
      <c r="CS7" s="744"/>
      <c r="CT7" s="744"/>
      <c r="CU7" s="744"/>
      <c r="CV7" s="745"/>
      <c r="CW7" s="743" t="s">
        <v>552</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-3</v>
      </c>
      <c r="CI8" s="777"/>
      <c r="CJ8" s="777"/>
      <c r="CK8" s="777"/>
      <c r="CL8" s="778"/>
      <c r="CM8" s="776">
        <v>21</v>
      </c>
      <c r="CN8" s="777"/>
      <c r="CO8" s="777"/>
      <c r="CP8" s="777"/>
      <c r="CQ8" s="778"/>
      <c r="CR8" s="776">
        <v>226</v>
      </c>
      <c r="CS8" s="777"/>
      <c r="CT8" s="777"/>
      <c r="CU8" s="777"/>
      <c r="CV8" s="778"/>
      <c r="CW8" s="776" t="s">
        <v>552</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45740</v>
      </c>
      <c r="R23" s="793"/>
      <c r="S23" s="793"/>
      <c r="T23" s="793"/>
      <c r="U23" s="793"/>
      <c r="V23" s="793">
        <v>44477</v>
      </c>
      <c r="W23" s="793"/>
      <c r="X23" s="793"/>
      <c r="Y23" s="793"/>
      <c r="Z23" s="793"/>
      <c r="AA23" s="793">
        <v>1263</v>
      </c>
      <c r="AB23" s="793"/>
      <c r="AC23" s="793"/>
      <c r="AD23" s="793"/>
      <c r="AE23" s="794"/>
      <c r="AF23" s="795">
        <v>1073</v>
      </c>
      <c r="AG23" s="793"/>
      <c r="AH23" s="793"/>
      <c r="AI23" s="793"/>
      <c r="AJ23" s="796"/>
      <c r="AK23" s="797"/>
      <c r="AL23" s="798"/>
      <c r="AM23" s="798"/>
      <c r="AN23" s="798"/>
      <c r="AO23" s="798"/>
      <c r="AP23" s="793">
        <v>40776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8048</v>
      </c>
      <c r="R28" s="823"/>
      <c r="S28" s="823"/>
      <c r="T28" s="823"/>
      <c r="U28" s="823"/>
      <c r="V28" s="823">
        <v>7961</v>
      </c>
      <c r="W28" s="823"/>
      <c r="X28" s="823"/>
      <c r="Y28" s="823"/>
      <c r="Z28" s="823"/>
      <c r="AA28" s="823">
        <v>87</v>
      </c>
      <c r="AB28" s="823"/>
      <c r="AC28" s="823"/>
      <c r="AD28" s="823"/>
      <c r="AE28" s="824"/>
      <c r="AF28" s="825">
        <v>87</v>
      </c>
      <c r="AG28" s="823"/>
      <c r="AH28" s="823"/>
      <c r="AI28" s="823"/>
      <c r="AJ28" s="826"/>
      <c r="AK28" s="827">
        <v>592</v>
      </c>
      <c r="AL28" s="828"/>
      <c r="AM28" s="828"/>
      <c r="AN28" s="828"/>
      <c r="AO28" s="828"/>
      <c r="AP28" s="828" t="s">
        <v>488</v>
      </c>
      <c r="AQ28" s="828"/>
      <c r="AR28" s="828"/>
      <c r="AS28" s="828"/>
      <c r="AT28" s="828"/>
      <c r="AU28" s="828" t="s">
        <v>488</v>
      </c>
      <c r="AV28" s="828"/>
      <c r="AW28" s="828"/>
      <c r="AX28" s="828"/>
      <c r="AY28" s="828"/>
      <c r="AZ28" s="829" t="s">
        <v>488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10745</v>
      </c>
      <c r="R29" s="784"/>
      <c r="S29" s="784"/>
      <c r="T29" s="784"/>
      <c r="U29" s="784"/>
      <c r="V29" s="784">
        <v>10442</v>
      </c>
      <c r="W29" s="784"/>
      <c r="X29" s="784"/>
      <c r="Y29" s="784"/>
      <c r="Z29" s="784"/>
      <c r="AA29" s="784">
        <v>304</v>
      </c>
      <c r="AB29" s="784"/>
      <c r="AC29" s="784"/>
      <c r="AD29" s="784"/>
      <c r="AE29" s="785"/>
      <c r="AF29" s="786">
        <v>304</v>
      </c>
      <c r="AG29" s="787"/>
      <c r="AH29" s="787"/>
      <c r="AI29" s="787"/>
      <c r="AJ29" s="788"/>
      <c r="AK29" s="834">
        <v>1617</v>
      </c>
      <c r="AL29" s="830"/>
      <c r="AM29" s="830"/>
      <c r="AN29" s="830"/>
      <c r="AO29" s="830"/>
      <c r="AP29" s="830" t="s">
        <v>488</v>
      </c>
      <c r="AQ29" s="830"/>
      <c r="AR29" s="830"/>
      <c r="AS29" s="830"/>
      <c r="AT29" s="830"/>
      <c r="AU29" s="830" t="s">
        <v>488</v>
      </c>
      <c r="AV29" s="830"/>
      <c r="AW29" s="830"/>
      <c r="AX29" s="830"/>
      <c r="AY29" s="830"/>
      <c r="AZ29" s="831" t="s">
        <v>488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955</v>
      </c>
      <c r="R30" s="784"/>
      <c r="S30" s="784"/>
      <c r="T30" s="784"/>
      <c r="U30" s="784"/>
      <c r="V30" s="784">
        <v>940</v>
      </c>
      <c r="W30" s="784"/>
      <c r="X30" s="784"/>
      <c r="Y30" s="784"/>
      <c r="Z30" s="784"/>
      <c r="AA30" s="784">
        <v>14</v>
      </c>
      <c r="AB30" s="784"/>
      <c r="AC30" s="784"/>
      <c r="AD30" s="784"/>
      <c r="AE30" s="785"/>
      <c r="AF30" s="786">
        <v>14</v>
      </c>
      <c r="AG30" s="787"/>
      <c r="AH30" s="787"/>
      <c r="AI30" s="787"/>
      <c r="AJ30" s="788"/>
      <c r="AK30" s="834">
        <v>271</v>
      </c>
      <c r="AL30" s="830"/>
      <c r="AM30" s="830"/>
      <c r="AN30" s="830"/>
      <c r="AO30" s="830"/>
      <c r="AP30" s="830" t="s">
        <v>488</v>
      </c>
      <c r="AQ30" s="830"/>
      <c r="AR30" s="830"/>
      <c r="AS30" s="830"/>
      <c r="AT30" s="830"/>
      <c r="AU30" s="830" t="s">
        <v>488</v>
      </c>
      <c r="AV30" s="830"/>
      <c r="AW30" s="830"/>
      <c r="AX30" s="830"/>
      <c r="AY30" s="830"/>
      <c r="AZ30" s="831" t="s">
        <v>488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272</v>
      </c>
      <c r="R31" s="784"/>
      <c r="S31" s="784"/>
      <c r="T31" s="784"/>
      <c r="U31" s="784"/>
      <c r="V31" s="784">
        <v>252</v>
      </c>
      <c r="W31" s="784"/>
      <c r="X31" s="784"/>
      <c r="Y31" s="784"/>
      <c r="Z31" s="784"/>
      <c r="AA31" s="784">
        <v>20</v>
      </c>
      <c r="AB31" s="784"/>
      <c r="AC31" s="784"/>
      <c r="AD31" s="784"/>
      <c r="AE31" s="785"/>
      <c r="AF31" s="786">
        <v>20</v>
      </c>
      <c r="AG31" s="787"/>
      <c r="AH31" s="787"/>
      <c r="AI31" s="787"/>
      <c r="AJ31" s="788"/>
      <c r="AK31" s="834">
        <v>104</v>
      </c>
      <c r="AL31" s="830"/>
      <c r="AM31" s="830"/>
      <c r="AN31" s="830"/>
      <c r="AO31" s="830"/>
      <c r="AP31" s="830" t="s">
        <v>488</v>
      </c>
      <c r="AQ31" s="830"/>
      <c r="AR31" s="830"/>
      <c r="AS31" s="830"/>
      <c r="AT31" s="830"/>
      <c r="AU31" s="830" t="s">
        <v>488</v>
      </c>
      <c r="AV31" s="830"/>
      <c r="AW31" s="830"/>
      <c r="AX31" s="830"/>
      <c r="AY31" s="830"/>
      <c r="AZ31" s="831" t="s">
        <v>488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2135</v>
      </c>
      <c r="R32" s="784"/>
      <c r="S32" s="784"/>
      <c r="T32" s="784"/>
      <c r="U32" s="784"/>
      <c r="V32" s="784">
        <v>2258</v>
      </c>
      <c r="W32" s="784"/>
      <c r="X32" s="784"/>
      <c r="Y32" s="784"/>
      <c r="Z32" s="784"/>
      <c r="AA32" s="784">
        <v>-123</v>
      </c>
      <c r="AB32" s="784"/>
      <c r="AC32" s="784"/>
      <c r="AD32" s="784"/>
      <c r="AE32" s="785"/>
      <c r="AF32" s="786">
        <v>2439</v>
      </c>
      <c r="AG32" s="787"/>
      <c r="AH32" s="787"/>
      <c r="AI32" s="787"/>
      <c r="AJ32" s="788"/>
      <c r="AK32" s="834">
        <v>182</v>
      </c>
      <c r="AL32" s="830"/>
      <c r="AM32" s="830"/>
      <c r="AN32" s="830"/>
      <c r="AO32" s="830"/>
      <c r="AP32" s="830">
        <v>7267</v>
      </c>
      <c r="AQ32" s="830"/>
      <c r="AR32" s="830"/>
      <c r="AS32" s="830"/>
      <c r="AT32" s="830"/>
      <c r="AU32" s="830">
        <v>1892</v>
      </c>
      <c r="AV32" s="830"/>
      <c r="AW32" s="830"/>
      <c r="AX32" s="830"/>
      <c r="AY32" s="830"/>
      <c r="AZ32" s="831" t="s">
        <v>488</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2404</v>
      </c>
      <c r="R33" s="784"/>
      <c r="S33" s="784"/>
      <c r="T33" s="784"/>
      <c r="U33" s="784"/>
      <c r="V33" s="784">
        <v>2359</v>
      </c>
      <c r="W33" s="784"/>
      <c r="X33" s="784"/>
      <c r="Y33" s="784"/>
      <c r="Z33" s="784"/>
      <c r="AA33" s="784">
        <v>45</v>
      </c>
      <c r="AB33" s="784"/>
      <c r="AC33" s="784"/>
      <c r="AD33" s="784"/>
      <c r="AE33" s="785"/>
      <c r="AF33" s="786">
        <v>506</v>
      </c>
      <c r="AG33" s="787"/>
      <c r="AH33" s="787"/>
      <c r="AI33" s="787"/>
      <c r="AJ33" s="788"/>
      <c r="AK33" s="834">
        <v>1027</v>
      </c>
      <c r="AL33" s="830"/>
      <c r="AM33" s="830"/>
      <c r="AN33" s="830"/>
      <c r="AO33" s="830"/>
      <c r="AP33" s="830">
        <v>17300</v>
      </c>
      <c r="AQ33" s="830"/>
      <c r="AR33" s="830"/>
      <c r="AS33" s="830"/>
      <c r="AT33" s="830"/>
      <c r="AU33" s="830">
        <v>10467</v>
      </c>
      <c r="AV33" s="830"/>
      <c r="AW33" s="830"/>
      <c r="AX33" s="830"/>
      <c r="AY33" s="830"/>
      <c r="AZ33" s="831" t="s">
        <v>488</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7854</v>
      </c>
      <c r="R34" s="784"/>
      <c r="S34" s="784"/>
      <c r="T34" s="784"/>
      <c r="U34" s="784"/>
      <c r="V34" s="784">
        <v>8662</v>
      </c>
      <c r="W34" s="784"/>
      <c r="X34" s="784"/>
      <c r="Y34" s="784"/>
      <c r="Z34" s="784"/>
      <c r="AA34" s="784">
        <v>-808</v>
      </c>
      <c r="AB34" s="784"/>
      <c r="AC34" s="784"/>
      <c r="AD34" s="784"/>
      <c r="AE34" s="785"/>
      <c r="AF34" s="786">
        <v>1066</v>
      </c>
      <c r="AG34" s="787"/>
      <c r="AH34" s="787"/>
      <c r="AI34" s="787"/>
      <c r="AJ34" s="788"/>
      <c r="AK34" s="834">
        <v>1896</v>
      </c>
      <c r="AL34" s="830"/>
      <c r="AM34" s="830"/>
      <c r="AN34" s="830"/>
      <c r="AO34" s="830"/>
      <c r="AP34" s="830">
        <v>7231</v>
      </c>
      <c r="AQ34" s="830"/>
      <c r="AR34" s="830"/>
      <c r="AS34" s="830"/>
      <c r="AT34" s="830"/>
      <c r="AU34" s="830">
        <v>4599</v>
      </c>
      <c r="AV34" s="830"/>
      <c r="AW34" s="830"/>
      <c r="AX34" s="830"/>
      <c r="AY34" s="830"/>
      <c r="AZ34" s="831" t="s">
        <v>488</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4436</v>
      </c>
      <c r="AG63" s="844"/>
      <c r="AH63" s="844"/>
      <c r="AI63" s="844"/>
      <c r="AJ63" s="845"/>
      <c r="AK63" s="846"/>
      <c r="AL63" s="841"/>
      <c r="AM63" s="841"/>
      <c r="AN63" s="841"/>
      <c r="AO63" s="841"/>
      <c r="AP63" s="844">
        <v>31798</v>
      </c>
      <c r="AQ63" s="844"/>
      <c r="AR63" s="844"/>
      <c r="AS63" s="844"/>
      <c r="AT63" s="844"/>
      <c r="AU63" s="844">
        <f>SUM(AU32:AY34)</f>
        <v>16958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10136</v>
      </c>
      <c r="R68" s="866"/>
      <c r="S68" s="866"/>
      <c r="T68" s="866"/>
      <c r="U68" s="866"/>
      <c r="V68" s="866">
        <v>9277</v>
      </c>
      <c r="W68" s="866"/>
      <c r="X68" s="866"/>
      <c r="Y68" s="866"/>
      <c r="Z68" s="866"/>
      <c r="AA68" s="866">
        <v>859</v>
      </c>
      <c r="AB68" s="866"/>
      <c r="AC68" s="866"/>
      <c r="AD68" s="866"/>
      <c r="AE68" s="866"/>
      <c r="AF68" s="866">
        <v>859</v>
      </c>
      <c r="AG68" s="866"/>
      <c r="AH68" s="866"/>
      <c r="AI68" s="866"/>
      <c r="AJ68" s="866"/>
      <c r="AK68" s="866">
        <v>110</v>
      </c>
      <c r="AL68" s="866"/>
      <c r="AM68" s="866"/>
      <c r="AN68" s="866"/>
      <c r="AO68" s="866"/>
      <c r="AP68" s="866" t="s">
        <v>488</v>
      </c>
      <c r="AQ68" s="866"/>
      <c r="AR68" s="866"/>
      <c r="AS68" s="866"/>
      <c r="AT68" s="866"/>
      <c r="AU68" s="866" t="s">
        <v>488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879</v>
      </c>
      <c r="R69" s="830"/>
      <c r="S69" s="830"/>
      <c r="T69" s="830"/>
      <c r="U69" s="830"/>
      <c r="V69" s="830">
        <v>876</v>
      </c>
      <c r="W69" s="830"/>
      <c r="X69" s="830"/>
      <c r="Y69" s="830"/>
      <c r="Z69" s="830"/>
      <c r="AA69" s="830">
        <v>2</v>
      </c>
      <c r="AB69" s="830"/>
      <c r="AC69" s="830"/>
      <c r="AD69" s="830"/>
      <c r="AE69" s="830"/>
      <c r="AF69" s="830">
        <v>2</v>
      </c>
      <c r="AG69" s="830"/>
      <c r="AH69" s="830"/>
      <c r="AI69" s="830"/>
      <c r="AJ69" s="830"/>
      <c r="AK69" s="830">
        <v>3</v>
      </c>
      <c r="AL69" s="830"/>
      <c r="AM69" s="830"/>
      <c r="AN69" s="830"/>
      <c r="AO69" s="830"/>
      <c r="AP69" s="830" t="s">
        <v>488</v>
      </c>
      <c r="AQ69" s="830"/>
      <c r="AR69" s="830"/>
      <c r="AS69" s="830"/>
      <c r="AT69" s="830"/>
      <c r="AU69" s="830" t="s">
        <v>488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247</v>
      </c>
      <c r="R70" s="830"/>
      <c r="S70" s="830"/>
      <c r="T70" s="830"/>
      <c r="U70" s="830"/>
      <c r="V70" s="830">
        <v>242</v>
      </c>
      <c r="W70" s="830"/>
      <c r="X70" s="830"/>
      <c r="Y70" s="830"/>
      <c r="Z70" s="830"/>
      <c r="AA70" s="830">
        <v>5</v>
      </c>
      <c r="AB70" s="830"/>
      <c r="AC70" s="830"/>
      <c r="AD70" s="830"/>
      <c r="AE70" s="830"/>
      <c r="AF70" s="830">
        <v>5</v>
      </c>
      <c r="AG70" s="830"/>
      <c r="AH70" s="830"/>
      <c r="AI70" s="830"/>
      <c r="AJ70" s="830"/>
      <c r="AK70" s="830">
        <v>4</v>
      </c>
      <c r="AL70" s="830"/>
      <c r="AM70" s="830"/>
      <c r="AN70" s="830"/>
      <c r="AO70" s="830"/>
      <c r="AP70" s="830" t="s">
        <v>488</v>
      </c>
      <c r="AQ70" s="830"/>
      <c r="AR70" s="830"/>
      <c r="AS70" s="830"/>
      <c r="AT70" s="830"/>
      <c r="AU70" s="830" t="s">
        <v>488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756</v>
      </c>
      <c r="R71" s="830"/>
      <c r="S71" s="830"/>
      <c r="T71" s="830"/>
      <c r="U71" s="830"/>
      <c r="V71" s="830">
        <v>659</v>
      </c>
      <c r="W71" s="830"/>
      <c r="X71" s="830"/>
      <c r="Y71" s="830"/>
      <c r="Z71" s="830"/>
      <c r="AA71" s="830">
        <v>97</v>
      </c>
      <c r="AB71" s="830"/>
      <c r="AC71" s="830"/>
      <c r="AD71" s="830"/>
      <c r="AE71" s="830"/>
      <c r="AF71" s="830">
        <v>97</v>
      </c>
      <c r="AG71" s="830"/>
      <c r="AH71" s="830"/>
      <c r="AI71" s="830"/>
      <c r="AJ71" s="830"/>
      <c r="AK71" s="830">
        <v>536</v>
      </c>
      <c r="AL71" s="830"/>
      <c r="AM71" s="830"/>
      <c r="AN71" s="830"/>
      <c r="AO71" s="830"/>
      <c r="AP71" s="830" t="s">
        <v>488</v>
      </c>
      <c r="AQ71" s="830"/>
      <c r="AR71" s="830"/>
      <c r="AS71" s="830"/>
      <c r="AT71" s="830"/>
      <c r="AU71" s="830" t="s">
        <v>488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284221</v>
      </c>
      <c r="R72" s="830"/>
      <c r="S72" s="830"/>
      <c r="T72" s="830"/>
      <c r="U72" s="830"/>
      <c r="V72" s="830">
        <v>278602</v>
      </c>
      <c r="W72" s="830"/>
      <c r="X72" s="830"/>
      <c r="Y72" s="830"/>
      <c r="Z72" s="830"/>
      <c r="AA72" s="830">
        <v>5619</v>
      </c>
      <c r="AB72" s="830"/>
      <c r="AC72" s="830"/>
      <c r="AD72" s="830"/>
      <c r="AE72" s="830"/>
      <c r="AF72" s="830">
        <v>5619</v>
      </c>
      <c r="AG72" s="830"/>
      <c r="AH72" s="830"/>
      <c r="AI72" s="830"/>
      <c r="AJ72" s="830"/>
      <c r="AK72" s="830">
        <v>6621</v>
      </c>
      <c r="AL72" s="830"/>
      <c r="AM72" s="830"/>
      <c r="AN72" s="830"/>
      <c r="AO72" s="830"/>
      <c r="AP72" s="830" t="s">
        <v>488</v>
      </c>
      <c r="AQ72" s="830"/>
      <c r="AR72" s="830"/>
      <c r="AS72" s="830"/>
      <c r="AT72" s="830"/>
      <c r="AU72" s="830" t="s">
        <v>488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6582</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266</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5006522</v>
      </c>
      <c r="AB110" s="900"/>
      <c r="AC110" s="900"/>
      <c r="AD110" s="900"/>
      <c r="AE110" s="901"/>
      <c r="AF110" s="902">
        <v>5226748</v>
      </c>
      <c r="AG110" s="900"/>
      <c r="AH110" s="900"/>
      <c r="AI110" s="900"/>
      <c r="AJ110" s="901"/>
      <c r="AK110" s="902">
        <v>5248639</v>
      </c>
      <c r="AL110" s="900"/>
      <c r="AM110" s="900"/>
      <c r="AN110" s="900"/>
      <c r="AO110" s="901"/>
      <c r="AP110" s="903">
        <v>24.3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45528065</v>
      </c>
      <c r="BR110" s="931"/>
      <c r="BS110" s="931"/>
      <c r="BT110" s="931"/>
      <c r="BU110" s="931"/>
      <c r="BV110" s="931">
        <v>43254793</v>
      </c>
      <c r="BW110" s="931"/>
      <c r="BX110" s="931"/>
      <c r="BY110" s="931"/>
      <c r="BZ110" s="931"/>
      <c r="CA110" s="931">
        <v>40776470</v>
      </c>
      <c r="CB110" s="931"/>
      <c r="CC110" s="931"/>
      <c r="CD110" s="931"/>
      <c r="CE110" s="931"/>
      <c r="CF110" s="944">
        <v>188.9</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22127701</v>
      </c>
      <c r="BR112" s="926"/>
      <c r="BS112" s="926"/>
      <c r="BT112" s="926"/>
      <c r="BU112" s="926"/>
      <c r="BV112" s="926">
        <v>18174357</v>
      </c>
      <c r="BW112" s="926"/>
      <c r="BX112" s="926"/>
      <c r="BY112" s="926"/>
      <c r="BZ112" s="926"/>
      <c r="CA112" s="926">
        <v>17023754</v>
      </c>
      <c r="CB112" s="926"/>
      <c r="CC112" s="926"/>
      <c r="CD112" s="926"/>
      <c r="CE112" s="926"/>
      <c r="CF112" s="920">
        <v>78.900000000000006</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2001416</v>
      </c>
      <c r="AB113" s="938"/>
      <c r="AC113" s="938"/>
      <c r="AD113" s="938"/>
      <c r="AE113" s="939"/>
      <c r="AF113" s="940">
        <v>1890246</v>
      </c>
      <c r="AG113" s="938"/>
      <c r="AH113" s="938"/>
      <c r="AI113" s="938"/>
      <c r="AJ113" s="939"/>
      <c r="AK113" s="940">
        <v>1814816</v>
      </c>
      <c r="AL113" s="938"/>
      <c r="AM113" s="938"/>
      <c r="AN113" s="938"/>
      <c r="AO113" s="939"/>
      <c r="AP113" s="941">
        <v>8.4</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7713299</v>
      </c>
      <c r="BR114" s="926"/>
      <c r="BS114" s="926"/>
      <c r="BT114" s="926"/>
      <c r="BU114" s="926"/>
      <c r="BV114" s="926">
        <v>7335081</v>
      </c>
      <c r="BW114" s="926"/>
      <c r="BX114" s="926"/>
      <c r="BY114" s="926"/>
      <c r="BZ114" s="926"/>
      <c r="CA114" s="926">
        <v>7282969</v>
      </c>
      <c r="CB114" s="926"/>
      <c r="CC114" s="926"/>
      <c r="CD114" s="926"/>
      <c r="CE114" s="926"/>
      <c r="CF114" s="920">
        <v>33.700000000000003</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7885</v>
      </c>
      <c r="AB115" s="938"/>
      <c r="AC115" s="938"/>
      <c r="AD115" s="938"/>
      <c r="AE115" s="939"/>
      <c r="AF115" s="940">
        <v>14490</v>
      </c>
      <c r="AG115" s="938"/>
      <c r="AH115" s="938"/>
      <c r="AI115" s="938"/>
      <c r="AJ115" s="939"/>
      <c r="AK115" s="940">
        <v>23835</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4322</v>
      </c>
      <c r="BR115" s="926"/>
      <c r="BS115" s="926"/>
      <c r="BT115" s="926"/>
      <c r="BU115" s="926"/>
      <c r="BV115" s="926" t="s">
        <v>122</v>
      </c>
      <c r="BW115" s="926"/>
      <c r="BX115" s="926"/>
      <c r="BY115" s="926"/>
      <c r="BZ115" s="926"/>
      <c r="CA115" s="926">
        <v>70104</v>
      </c>
      <c r="CB115" s="926"/>
      <c r="CC115" s="926"/>
      <c r="CD115" s="926"/>
      <c r="CE115" s="926"/>
      <c r="CF115" s="920">
        <v>0.3</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7015823</v>
      </c>
      <c r="AB117" s="979"/>
      <c r="AC117" s="979"/>
      <c r="AD117" s="979"/>
      <c r="AE117" s="980"/>
      <c r="AF117" s="981">
        <v>7131484</v>
      </c>
      <c r="AG117" s="979"/>
      <c r="AH117" s="979"/>
      <c r="AI117" s="979"/>
      <c r="AJ117" s="980"/>
      <c r="AK117" s="981">
        <v>7087290</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75373387</v>
      </c>
      <c r="BR119" s="1000"/>
      <c r="BS119" s="1000"/>
      <c r="BT119" s="1000"/>
      <c r="BU119" s="1000"/>
      <c r="BV119" s="1000">
        <v>68764231</v>
      </c>
      <c r="BW119" s="1000"/>
      <c r="BX119" s="1000"/>
      <c r="BY119" s="1000"/>
      <c r="BZ119" s="1000"/>
      <c r="CA119" s="1000">
        <v>65153297</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19390561</v>
      </c>
      <c r="BR120" s="931"/>
      <c r="BS120" s="931"/>
      <c r="BT120" s="931"/>
      <c r="BU120" s="931"/>
      <c r="BV120" s="931">
        <v>19165663</v>
      </c>
      <c r="BW120" s="931"/>
      <c r="BX120" s="931"/>
      <c r="BY120" s="931"/>
      <c r="BZ120" s="931"/>
      <c r="CA120" s="931">
        <v>16313384</v>
      </c>
      <c r="CB120" s="931"/>
      <c r="CC120" s="931"/>
      <c r="CD120" s="931"/>
      <c r="CE120" s="931"/>
      <c r="CF120" s="944">
        <v>75.599999999999994</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14230250</v>
      </c>
      <c r="DH120" s="931"/>
      <c r="DI120" s="931"/>
      <c r="DJ120" s="931"/>
      <c r="DK120" s="931"/>
      <c r="DL120" s="931">
        <v>11153305</v>
      </c>
      <c r="DM120" s="931"/>
      <c r="DN120" s="931"/>
      <c r="DO120" s="931"/>
      <c r="DP120" s="931"/>
      <c r="DQ120" s="931">
        <v>10466506</v>
      </c>
      <c r="DR120" s="931"/>
      <c r="DS120" s="931"/>
      <c r="DT120" s="931"/>
      <c r="DU120" s="931"/>
      <c r="DV120" s="932">
        <v>48.5</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177574</v>
      </c>
      <c r="BR121" s="926"/>
      <c r="BS121" s="926"/>
      <c r="BT121" s="926"/>
      <c r="BU121" s="926"/>
      <c r="BV121" s="926">
        <v>134355</v>
      </c>
      <c r="BW121" s="926"/>
      <c r="BX121" s="926"/>
      <c r="BY121" s="926"/>
      <c r="BZ121" s="926"/>
      <c r="CA121" s="926">
        <v>92218</v>
      </c>
      <c r="CB121" s="926"/>
      <c r="CC121" s="926"/>
      <c r="CD121" s="926"/>
      <c r="CE121" s="926"/>
      <c r="CF121" s="920">
        <v>0.4</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5204169</v>
      </c>
      <c r="DH121" s="926"/>
      <c r="DI121" s="926"/>
      <c r="DJ121" s="926"/>
      <c r="DK121" s="926"/>
      <c r="DL121" s="926">
        <v>4806352</v>
      </c>
      <c r="DM121" s="926"/>
      <c r="DN121" s="926"/>
      <c r="DO121" s="926"/>
      <c r="DP121" s="926"/>
      <c r="DQ121" s="926">
        <v>4598619</v>
      </c>
      <c r="DR121" s="926"/>
      <c r="DS121" s="926"/>
      <c r="DT121" s="926"/>
      <c r="DU121" s="926"/>
      <c r="DV121" s="927">
        <v>21.3</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50385501</v>
      </c>
      <c r="BR122" s="1000"/>
      <c r="BS122" s="1000"/>
      <c r="BT122" s="1000"/>
      <c r="BU122" s="1000"/>
      <c r="BV122" s="1000">
        <v>47028125</v>
      </c>
      <c r="BW122" s="1000"/>
      <c r="BX122" s="1000"/>
      <c r="BY122" s="1000"/>
      <c r="BZ122" s="1000"/>
      <c r="CA122" s="1000">
        <v>45044735</v>
      </c>
      <c r="CB122" s="1000"/>
      <c r="CC122" s="1000"/>
      <c r="CD122" s="1000"/>
      <c r="CE122" s="1000"/>
      <c r="CF122" s="1017">
        <v>208.7</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2603742</v>
      </c>
      <c r="DH122" s="926"/>
      <c r="DI122" s="926"/>
      <c r="DJ122" s="926"/>
      <c r="DK122" s="926"/>
      <c r="DL122" s="926">
        <v>2138345</v>
      </c>
      <c r="DM122" s="926"/>
      <c r="DN122" s="926"/>
      <c r="DO122" s="926"/>
      <c r="DP122" s="926"/>
      <c r="DQ122" s="926">
        <v>1892210</v>
      </c>
      <c r="DR122" s="926"/>
      <c r="DS122" s="926"/>
      <c r="DT122" s="926"/>
      <c r="DU122" s="926"/>
      <c r="DV122" s="927">
        <v>8.8000000000000007</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69953636</v>
      </c>
      <c r="BR123" s="1064"/>
      <c r="BS123" s="1064"/>
      <c r="BT123" s="1064"/>
      <c r="BU123" s="1064"/>
      <c r="BV123" s="1064">
        <v>66328143</v>
      </c>
      <c r="BW123" s="1064"/>
      <c r="BX123" s="1064"/>
      <c r="BY123" s="1064"/>
      <c r="BZ123" s="1064"/>
      <c r="CA123" s="1064">
        <v>61450337</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v>89540</v>
      </c>
      <c r="DH123" s="959"/>
      <c r="DI123" s="959"/>
      <c r="DJ123" s="959"/>
      <c r="DK123" s="960"/>
      <c r="DL123" s="961">
        <v>76355</v>
      </c>
      <c r="DM123" s="959"/>
      <c r="DN123" s="959"/>
      <c r="DO123" s="959"/>
      <c r="DP123" s="960"/>
      <c r="DQ123" s="961">
        <v>66419</v>
      </c>
      <c r="DR123" s="959"/>
      <c r="DS123" s="959"/>
      <c r="DT123" s="959"/>
      <c r="DU123" s="960"/>
      <c r="DV123" s="962">
        <v>0.3</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975</v>
      </c>
      <c r="AB124" s="959"/>
      <c r="AC124" s="959"/>
      <c r="AD124" s="959"/>
      <c r="AE124" s="960"/>
      <c r="AF124" s="961">
        <v>118</v>
      </c>
      <c r="AG124" s="959"/>
      <c r="AH124" s="959"/>
      <c r="AI124" s="959"/>
      <c r="AJ124" s="960"/>
      <c r="AK124" s="961">
        <v>1463</v>
      </c>
      <c r="AL124" s="959"/>
      <c r="AM124" s="959"/>
      <c r="AN124" s="959"/>
      <c r="AO124" s="960"/>
      <c r="AP124" s="962">
        <v>0</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24.1</v>
      </c>
      <c r="BR124" s="1027"/>
      <c r="BS124" s="1027"/>
      <c r="BT124" s="1027"/>
      <c r="BU124" s="1027"/>
      <c r="BV124" s="1027">
        <v>11.2</v>
      </c>
      <c r="BW124" s="1027"/>
      <c r="BX124" s="1027"/>
      <c r="BY124" s="1027"/>
      <c r="BZ124" s="1027"/>
      <c r="CA124" s="1027">
        <v>17.100000000000001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6910</v>
      </c>
      <c r="AB127" s="959"/>
      <c r="AC127" s="959"/>
      <c r="AD127" s="959"/>
      <c r="AE127" s="960"/>
      <c r="AF127" s="961">
        <v>14372</v>
      </c>
      <c r="AG127" s="959"/>
      <c r="AH127" s="959"/>
      <c r="AI127" s="959"/>
      <c r="AJ127" s="960"/>
      <c r="AK127" s="961">
        <v>22372</v>
      </c>
      <c r="AL127" s="959"/>
      <c r="AM127" s="959"/>
      <c r="AN127" s="959"/>
      <c r="AO127" s="960"/>
      <c r="AP127" s="962">
        <v>0.1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57558</v>
      </c>
      <c r="AB128" s="1046"/>
      <c r="AC128" s="1046"/>
      <c r="AD128" s="1046"/>
      <c r="AE128" s="1047"/>
      <c r="AF128" s="1048">
        <v>47404</v>
      </c>
      <c r="AG128" s="1046"/>
      <c r="AH128" s="1046"/>
      <c r="AI128" s="1046"/>
      <c r="AJ128" s="1047"/>
      <c r="AK128" s="1048">
        <v>43392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11.96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v>4322</v>
      </c>
      <c r="DH128" s="1038"/>
      <c r="DI128" s="1038"/>
      <c r="DJ128" s="1038"/>
      <c r="DK128" s="1038"/>
      <c r="DL128" s="1038" t="s">
        <v>122</v>
      </c>
      <c r="DM128" s="1038"/>
      <c r="DN128" s="1038"/>
      <c r="DO128" s="1038"/>
      <c r="DP128" s="1038"/>
      <c r="DQ128" s="1038">
        <v>70104</v>
      </c>
      <c r="DR128" s="1038"/>
      <c r="DS128" s="1038"/>
      <c r="DT128" s="1038"/>
      <c r="DU128" s="1038"/>
      <c r="DV128" s="1039">
        <v>0.3</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27800510</v>
      </c>
      <c r="AB129" s="959"/>
      <c r="AC129" s="959"/>
      <c r="AD129" s="959"/>
      <c r="AE129" s="960"/>
      <c r="AF129" s="961">
        <v>27054788</v>
      </c>
      <c r="AG129" s="959"/>
      <c r="AH129" s="959"/>
      <c r="AI129" s="959"/>
      <c r="AJ129" s="960"/>
      <c r="AK129" s="961">
        <v>26923606</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16.96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5399668</v>
      </c>
      <c r="AB130" s="959"/>
      <c r="AC130" s="959"/>
      <c r="AD130" s="959"/>
      <c r="AE130" s="960"/>
      <c r="AF130" s="961">
        <v>5425213</v>
      </c>
      <c r="AG130" s="959"/>
      <c r="AH130" s="959"/>
      <c r="AI130" s="959"/>
      <c r="AJ130" s="960"/>
      <c r="AK130" s="961">
        <v>5341141</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22400842</v>
      </c>
      <c r="AB131" s="986"/>
      <c r="AC131" s="986"/>
      <c r="AD131" s="986"/>
      <c r="AE131" s="987"/>
      <c r="AF131" s="985">
        <v>21629575</v>
      </c>
      <c r="AG131" s="986"/>
      <c r="AH131" s="986"/>
      <c r="AI131" s="986"/>
      <c r="AJ131" s="987"/>
      <c r="AK131" s="985">
        <v>21582465</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17.100000000000001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6.9577607840000004</v>
      </c>
      <c r="AB132" s="1097"/>
      <c r="AC132" s="1097"/>
      <c r="AD132" s="1097"/>
      <c r="AE132" s="1098"/>
      <c r="AF132" s="1099">
        <v>7.6694387199999996</v>
      </c>
      <c r="AG132" s="1097"/>
      <c r="AH132" s="1097"/>
      <c r="AI132" s="1097"/>
      <c r="AJ132" s="1098"/>
      <c r="AK132" s="1099">
        <v>7.889539031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7.9</v>
      </c>
      <c r="AB133" s="1080"/>
      <c r="AC133" s="1080"/>
      <c r="AD133" s="1080"/>
      <c r="AE133" s="1081"/>
      <c r="AF133" s="1079">
        <v>7.3</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AYz7wUk5rb0TIZuEgrP5APWoRcMrHY8UH4kcifo+/1PLFheIkvINg08xAfDECJS4GxY0tCnRZ+za4QGNrAKTQ==" saltValue="62mzgRbjX9W/GSYQ2rV9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CuAFhhzDmGE54sDCwUC6DjE5YKvfjrHY+bSvQFCTCS7coUCVcjOqUB0iFzpf974hymFMV3EjpOk+jb1I+oxCQ==" saltValue="OENA2PZdQuqlsrIs30ktp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ZfHvKcGkLjM14Kp3LIi7iHdtBBHs4epDkCu1QZTAYkApy7LCOPfo2S/8JETFhIwB7crzMLPygDBXc8Y5h5VWA==" saltValue="O9WdBGnXqUtataF+qeN8l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8313996</v>
      </c>
      <c r="AP9" s="281">
        <v>134292</v>
      </c>
      <c r="AQ9" s="282">
        <v>88459</v>
      </c>
      <c r="AR9" s="283">
        <v>51.8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1434</v>
      </c>
      <c r="AP10" s="284">
        <v>23</v>
      </c>
      <c r="AQ10" s="285">
        <v>6814</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1326645</v>
      </c>
      <c r="AP11" s="284">
        <v>21429</v>
      </c>
      <c r="AQ11" s="285">
        <v>1610</v>
      </c>
      <c r="AR11" s="286">
        <v>1231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v>24</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167196</v>
      </c>
      <c r="AP13" s="284">
        <v>2701</v>
      </c>
      <c r="AQ13" s="285">
        <v>3854</v>
      </c>
      <c r="AR13" s="286">
        <v>-29.9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36126</v>
      </c>
      <c r="AP14" s="284">
        <v>584</v>
      </c>
      <c r="AQ14" s="285">
        <v>1979</v>
      </c>
      <c r="AR14" s="286">
        <v>-70.5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-505295</v>
      </c>
      <c r="AP15" s="284">
        <v>-8162</v>
      </c>
      <c r="AQ15" s="285">
        <v>-5062</v>
      </c>
      <c r="AR15" s="286">
        <v>61.2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9340102</v>
      </c>
      <c r="AP16" s="284">
        <v>150866</v>
      </c>
      <c r="AQ16" s="285">
        <v>97678</v>
      </c>
      <c r="AR16" s="286">
        <v>54.5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14.5</v>
      </c>
      <c r="AP21" s="298">
        <v>8.7899999999999991</v>
      </c>
      <c r="AQ21" s="299">
        <v>5.71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94.4</v>
      </c>
      <c r="AP22" s="303">
        <v>97.7</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5248639</v>
      </c>
      <c r="AP32" s="312">
        <v>84779</v>
      </c>
      <c r="AQ32" s="313">
        <v>63215</v>
      </c>
      <c r="AR32" s="314">
        <v>34.1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v>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1814816</v>
      </c>
      <c r="AP35" s="312">
        <v>29314</v>
      </c>
      <c r="AQ35" s="313">
        <v>15084</v>
      </c>
      <c r="AR35" s="314">
        <v>94.3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t="s">
        <v>488</v>
      </c>
      <c r="AP36" s="312" t="s">
        <v>488</v>
      </c>
      <c r="AQ36" s="313">
        <v>1958</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23835</v>
      </c>
      <c r="AP37" s="312">
        <v>385</v>
      </c>
      <c r="AQ37" s="313">
        <v>529</v>
      </c>
      <c r="AR37" s="314">
        <v>-27.2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2</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-43392</v>
      </c>
      <c r="AP39" s="312">
        <v>-701</v>
      </c>
      <c r="AQ39" s="313">
        <v>-3177</v>
      </c>
      <c r="AR39" s="314">
        <v>-77.900000000000006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-5341141</v>
      </c>
      <c r="AP40" s="312">
        <v>-86273</v>
      </c>
      <c r="AQ40" s="313">
        <v>-54547</v>
      </c>
      <c r="AR40" s="314">
        <v>58.2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1702757</v>
      </c>
      <c r="AP41" s="312">
        <v>27504</v>
      </c>
      <c r="AQ41" s="313">
        <v>23067</v>
      </c>
      <c r="AR41" s="314">
        <v>19.2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5726440</v>
      </c>
      <c r="AN51" s="334">
        <v>85320</v>
      </c>
      <c r="AO51" s="335">
        <v>6.8</v>
      </c>
      <c r="AP51" s="336">
        <v>70166</v>
      </c>
      <c r="AQ51" s="337">
        <v>1.4</v>
      </c>
      <c r="AR51" s="338">
        <v>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2890462</v>
      </c>
      <c r="AN52" s="342">
        <v>43066</v>
      </c>
      <c r="AO52" s="343">
        <v>-30.8</v>
      </c>
      <c r="AP52" s="344">
        <v>36115</v>
      </c>
      <c r="AQ52" s="345">
        <v>-6.2</v>
      </c>
      <c r="AR52" s="346">
        <v>-24.6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5633927</v>
      </c>
      <c r="AN53" s="334">
        <v>85608</v>
      </c>
      <c r="AO53" s="335">
        <v>0.3</v>
      </c>
      <c r="AP53" s="336">
        <v>70329</v>
      </c>
      <c r="AQ53" s="337">
        <v>0.2</v>
      </c>
      <c r="AR53" s="338">
        <v>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4001765</v>
      </c>
      <c r="AN54" s="342">
        <v>60807</v>
      </c>
      <c r="AO54" s="343">
        <v>41.2</v>
      </c>
      <c r="AP54" s="344">
        <v>39403</v>
      </c>
      <c r="AQ54" s="345">
        <v>9.1</v>
      </c>
      <c r="AR54" s="346">
        <v>32.1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5753529</v>
      </c>
      <c r="AN55" s="334">
        <v>89035</v>
      </c>
      <c r="AO55" s="335">
        <v>4</v>
      </c>
      <c r="AP55" s="336">
        <v>71871</v>
      </c>
      <c r="AQ55" s="337">
        <v>2.2000000000000002</v>
      </c>
      <c r="AR55" s="338">
        <v>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3893904</v>
      </c>
      <c r="AN56" s="342">
        <v>60258</v>
      </c>
      <c r="AO56" s="343">
        <v>-0.9</v>
      </c>
      <c r="AP56" s="344">
        <v>38232</v>
      </c>
      <c r="AQ56" s="345">
        <v>-3</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4853590</v>
      </c>
      <c r="AN57" s="334">
        <v>76677</v>
      </c>
      <c r="AO57" s="335">
        <v>-13.9</v>
      </c>
      <c r="AP57" s="336">
        <v>71807</v>
      </c>
      <c r="AQ57" s="337">
        <v>-0.1</v>
      </c>
      <c r="AR57" s="338">
        <v>-13.8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2797044</v>
      </c>
      <c r="AN58" s="342">
        <v>44188</v>
      </c>
      <c r="AO58" s="343">
        <v>-26.7</v>
      </c>
      <c r="AP58" s="344">
        <v>37333</v>
      </c>
      <c r="AQ58" s="345">
        <v>-2.4</v>
      </c>
      <c r="AR58" s="346">
        <v>-24.3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4812666</v>
      </c>
      <c r="AN59" s="334">
        <v>77736</v>
      </c>
      <c r="AO59" s="335">
        <v>1.4</v>
      </c>
      <c r="AP59" s="336">
        <v>80821</v>
      </c>
      <c r="AQ59" s="337">
        <v>12.6</v>
      </c>
      <c r="AR59" s="338">
        <v>-11.2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3220746</v>
      </c>
      <c r="AN60" s="342">
        <v>52023</v>
      </c>
      <c r="AO60" s="343">
        <v>17.7</v>
      </c>
      <c r="AP60" s="344">
        <v>49586</v>
      </c>
      <c r="AQ60" s="345">
        <v>32.799999999999997</v>
      </c>
      <c r="AR60" s="346">
        <v>-15.1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5356030</v>
      </c>
      <c r="AN61" s="349">
        <v>82875</v>
      </c>
      <c r="AO61" s="350">
        <v>-0.3</v>
      </c>
      <c r="AP61" s="351">
        <v>72999</v>
      </c>
      <c r="AQ61" s="352">
        <v>3.3</v>
      </c>
      <c r="AR61" s="338">
        <v>-3.6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3360784</v>
      </c>
      <c r="AN62" s="342">
        <v>52068</v>
      </c>
      <c r="AO62" s="343">
        <v>0.1</v>
      </c>
      <c r="AP62" s="344">
        <v>40134</v>
      </c>
      <c r="AQ62" s="345">
        <v>6.1</v>
      </c>
      <c r="AR62" s="346">
        <v>-6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od6+oQN1chRDNmj05WY3VvuExwc0OBm6NVPpcNlTEweW4ml8GMdOkoY/hwIl7PXxzWimzPYTL5q++II3J9n7g==" saltValue="Wy6DHvC0jNXS6PJMTotR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FMomljsdoLyEWD/eci35/mSstpbnCRMT+JALjtspqZQcjYFhyZC6+mT3ZL6XNpb8RcJAeTUF2Zlw/TDLgdnvyQ==" saltValue="lXVtLIYrsaq0Iyr4BVl88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9gJBNVrrQiCrydtzPQuPc1yEyFkyvPpEBD+JNP6HSDTA4qp+rpQCic1gUkD11KsdF4+GHD4IrTcTaABjodmw7w==" saltValue="S2/fUJPSdgHPsNM0TwLcD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29.96</v>
      </c>
      <c r="G47" s="12">
        <v>27.01</v>
      </c>
      <c r="H47" s="12">
        <v>29.16</v>
      </c>
      <c r="I47" s="12">
        <v>27.58</v>
      </c>
      <c r="J47" s="13">
        <v>26.12</v>
      </c>
    </row>
    <row r="48" spans="2:10" ht="57.75" customHeight="1" x14ac:dyDescent="0.15">
      <c r="B48" s="14"/>
      <c r="C48" s="1141" t="s">
        <v>4</v>
      </c>
      <c r="D48" s="1141"/>
      <c r="E48" s="1142"/>
      <c r="F48" s="15">
        <v>5.92</v>
      </c>
      <c r="G48" s="16">
        <v>3.77</v>
      </c>
      <c r="H48" s="16">
        <v>4.6500000000000004</v>
      </c>
      <c r="I48" s="16">
        <v>4.63</v>
      </c>
      <c r="J48" s="17">
        <v>3.99</v>
      </c>
    </row>
    <row r="49" spans="2:10" ht="57.75" customHeight="1" thickBot="1" x14ac:dyDescent="0.2">
      <c r="B49" s="18"/>
      <c r="C49" s="1143" t="s">
        <v>5</v>
      </c>
      <c r="D49" s="1143"/>
      <c r="E49" s="1144"/>
      <c r="F49" s="19" t="s">
        <v>531</v>
      </c>
      <c r="G49" s="20" t="s">
        <v>532</v>
      </c>
      <c r="H49" s="20">
        <v>3.5</v>
      </c>
      <c r="I49" s="20" t="s">
        <v>533</v>
      </c>
      <c r="J49" s="21" t="s">
        <v>534</v>
      </c>
    </row>
    <row r="50" spans="2:10" x14ac:dyDescent="0.15"/>
  </sheetData>
  <sheetProtection algorithmName="SHA-512" hashValue="Z+Zvfo2p9aYw3gB59CB76geomkNEq347D1QhpqzI2RS4mquhlA/z92XpLpmyvWNOb/Lr3/4f2b65qjeVikNr2A==" saltValue="HkUG42punESOqp5x9cuyH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8.77</v>
      </c>
      <c r="G34" s="33">
        <v>9.35</v>
      </c>
      <c r="H34" s="33">
        <v>9.35</v>
      </c>
      <c r="I34" s="33">
        <v>9.7100000000000009</v>
      </c>
      <c r="J34" s="34">
        <v>9.0500000000000007</v>
      </c>
      <c r="K34" s="22"/>
      <c r="L34" s="22"/>
      <c r="M34" s="22"/>
      <c r="N34" s="22"/>
      <c r="O34" s="22"/>
      <c r="P34" s="22"/>
    </row>
    <row r="35" spans="1:16" ht="39" customHeight="1" x14ac:dyDescent="0.15">
      <c r="A35" s="22"/>
      <c r="B35" s="35"/>
      <c r="C35" s="1145" t="s">
        <v>536</v>
      </c>
      <c r="D35" s="1146"/>
      <c r="E35" s="1147"/>
      <c r="F35" s="36">
        <v>5.92</v>
      </c>
      <c r="G35" s="37">
        <v>3.77</v>
      </c>
      <c r="H35" s="37">
        <v>4.6399999999999997</v>
      </c>
      <c r="I35" s="37">
        <v>4.63</v>
      </c>
      <c r="J35" s="38">
        <v>3.98</v>
      </c>
      <c r="K35" s="22"/>
      <c r="L35" s="22"/>
      <c r="M35" s="22"/>
      <c r="N35" s="22"/>
      <c r="O35" s="22"/>
      <c r="P35" s="22"/>
    </row>
    <row r="36" spans="1:16" ht="39" customHeight="1" x14ac:dyDescent="0.15">
      <c r="A36" s="22"/>
      <c r="B36" s="35"/>
      <c r="C36" s="1145" t="s">
        <v>537</v>
      </c>
      <c r="D36" s="1146"/>
      <c r="E36" s="1147"/>
      <c r="F36" s="36">
        <v>4.2699999999999996</v>
      </c>
      <c r="G36" s="37">
        <v>5.1100000000000003</v>
      </c>
      <c r="H36" s="37">
        <v>1.69</v>
      </c>
      <c r="I36" s="37">
        <v>1.99</v>
      </c>
      <c r="J36" s="38">
        <v>3.95</v>
      </c>
      <c r="K36" s="22"/>
      <c r="L36" s="22"/>
      <c r="M36" s="22"/>
      <c r="N36" s="22"/>
      <c r="O36" s="22"/>
      <c r="P36" s="22"/>
    </row>
    <row r="37" spans="1:16" ht="39" customHeight="1" x14ac:dyDescent="0.15">
      <c r="A37" s="22"/>
      <c r="B37" s="35"/>
      <c r="C37" s="1145" t="s">
        <v>538</v>
      </c>
      <c r="D37" s="1146"/>
      <c r="E37" s="1147"/>
      <c r="F37" s="36" t="s">
        <v>488</v>
      </c>
      <c r="G37" s="37">
        <v>1.02</v>
      </c>
      <c r="H37" s="37">
        <v>1.61</v>
      </c>
      <c r="I37" s="37">
        <v>1.69</v>
      </c>
      <c r="J37" s="38">
        <v>1.88</v>
      </c>
      <c r="K37" s="22"/>
      <c r="L37" s="22"/>
      <c r="M37" s="22"/>
      <c r="N37" s="22"/>
      <c r="O37" s="22"/>
      <c r="P37" s="22"/>
    </row>
    <row r="38" spans="1:16" ht="39" customHeight="1" x14ac:dyDescent="0.15">
      <c r="A38" s="22"/>
      <c r="B38" s="35"/>
      <c r="C38" s="1145" t="s">
        <v>539</v>
      </c>
      <c r="D38" s="1146"/>
      <c r="E38" s="1147"/>
      <c r="F38" s="36">
        <v>1.0900000000000001</v>
      </c>
      <c r="G38" s="37">
        <v>0.44</v>
      </c>
      <c r="H38" s="37">
        <v>0.59</v>
      </c>
      <c r="I38" s="37">
        <v>1.06</v>
      </c>
      <c r="J38" s="38">
        <v>1.1200000000000001</v>
      </c>
      <c r="K38" s="22"/>
      <c r="L38" s="22"/>
      <c r="M38" s="22"/>
      <c r="N38" s="22"/>
      <c r="O38" s="22"/>
      <c r="P38" s="22"/>
    </row>
    <row r="39" spans="1:16" ht="39" customHeight="1" x14ac:dyDescent="0.15">
      <c r="A39" s="22"/>
      <c r="B39" s="35"/>
      <c r="C39" s="1145" t="s">
        <v>540</v>
      </c>
      <c r="D39" s="1146"/>
      <c r="E39" s="1147"/>
      <c r="F39" s="36">
        <v>0.4</v>
      </c>
      <c r="G39" s="37">
        <v>0.49</v>
      </c>
      <c r="H39" s="37">
        <v>0.37</v>
      </c>
      <c r="I39" s="37">
        <v>0.2</v>
      </c>
      <c r="J39" s="38">
        <v>0.32</v>
      </c>
      <c r="K39" s="22"/>
      <c r="L39" s="22"/>
      <c r="M39" s="22"/>
      <c r="N39" s="22"/>
      <c r="O39" s="22"/>
      <c r="P39" s="22"/>
    </row>
    <row r="40" spans="1:16" ht="39" customHeight="1" x14ac:dyDescent="0.15">
      <c r="A40" s="22"/>
      <c r="B40" s="35"/>
      <c r="C40" s="1145" t="s">
        <v>541</v>
      </c>
      <c r="D40" s="1146"/>
      <c r="E40" s="1147"/>
      <c r="F40" s="36">
        <v>0.15</v>
      </c>
      <c r="G40" s="37">
        <v>0.1</v>
      </c>
      <c r="H40" s="37">
        <v>0.12</v>
      </c>
      <c r="I40" s="37">
        <v>0.11</v>
      </c>
      <c r="J40" s="38">
        <v>7.0000000000000007E-2</v>
      </c>
      <c r="K40" s="22"/>
      <c r="L40" s="22"/>
      <c r="M40" s="22"/>
      <c r="N40" s="22"/>
      <c r="O40" s="22"/>
      <c r="P40" s="22"/>
    </row>
    <row r="41" spans="1:16" ht="39" customHeight="1" x14ac:dyDescent="0.15">
      <c r="A41" s="22"/>
      <c r="B41" s="35"/>
      <c r="C41" s="1145" t="s">
        <v>542</v>
      </c>
      <c r="D41" s="1146"/>
      <c r="E41" s="1147"/>
      <c r="F41" s="36">
        <v>0.04</v>
      </c>
      <c r="G41" s="37">
        <v>0.04</v>
      </c>
      <c r="H41" s="37">
        <v>0.04</v>
      </c>
      <c r="I41" s="37">
        <v>0.04</v>
      </c>
      <c r="J41" s="38">
        <v>0.05</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v>0.24</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MPb5YnQksnDoA5okzF5dNTixad0+RVIa4B2tRVlVHYS43oWzbcRw0i+DSi0Sm4nhFHnaVSmvMjnwMAfCSxKKA==" saltValue="7w4IXiwtfc6ClSgo+uuA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5160</v>
      </c>
      <c r="L45" s="60">
        <v>5187</v>
      </c>
      <c r="M45" s="60">
        <v>5007</v>
      </c>
      <c r="N45" s="60">
        <v>5227</v>
      </c>
      <c r="O45" s="61">
        <v>5249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2427</v>
      </c>
      <c r="L48" s="64">
        <v>1890</v>
      </c>
      <c r="M48" s="64">
        <v>2001</v>
      </c>
      <c r="N48" s="64">
        <v>1890</v>
      </c>
      <c r="O48" s="65">
        <v>1815</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488</v>
      </c>
      <c r="L49" s="64" t="s">
        <v>488</v>
      </c>
      <c r="M49" s="64" t="s">
        <v>488</v>
      </c>
      <c r="N49" s="64" t="s">
        <v>488</v>
      </c>
      <c r="O49" s="65" t="s">
        <v>488</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114</v>
      </c>
      <c r="L50" s="64">
        <v>77</v>
      </c>
      <c r="M50" s="64">
        <v>8</v>
      </c>
      <c r="N50" s="64">
        <v>14</v>
      </c>
      <c r="O50" s="65">
        <v>24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5642</v>
      </c>
      <c r="L52" s="64">
        <v>5537</v>
      </c>
      <c r="M52" s="64">
        <v>5457</v>
      </c>
      <c r="N52" s="64">
        <v>5473</v>
      </c>
      <c r="O52" s="65">
        <v>5384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2059</v>
      </c>
      <c r="L53" s="69">
        <v>1617</v>
      </c>
      <c r="M53" s="69">
        <v>1559</v>
      </c>
      <c r="N53" s="69">
        <v>1658</v>
      </c>
      <c r="O53" s="70">
        <v>1704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CBhU9lmM1QvrW5pLo8URLoVi3YiCbf6vz473S13qFGgd+ss3lktSX7ykkfYvbwkODyOlTMzDzSLMUxxAdHIPw==" saltValue="zHgaHoONayHyJkqX+DyWN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47131</v>
      </c>
      <c r="J41" s="356">
        <v>45353</v>
      </c>
      <c r="K41" s="356">
        <v>45528</v>
      </c>
      <c r="L41" s="356">
        <v>43255</v>
      </c>
      <c r="M41" s="357">
        <v>40776</v>
      </c>
    </row>
    <row r="42" spans="2:13" ht="27.75" customHeight="1" x14ac:dyDescent="0.15">
      <c r="B42" s="1186"/>
      <c r="C42" s="1187"/>
      <c r="D42" s="106"/>
      <c r="E42" s="1192" t="s">
        <v>32</v>
      </c>
      <c r="F42" s="1192"/>
      <c r="G42" s="1192"/>
      <c r="H42" s="1193"/>
      <c r="I42" s="358">
        <v>141</v>
      </c>
      <c r="J42" s="359">
        <v>39</v>
      </c>
      <c r="K42" s="359" t="s">
        <v>488</v>
      </c>
      <c r="L42" s="359" t="s">
        <v>488</v>
      </c>
      <c r="M42" s="360" t="s">
        <v>488</v>
      </c>
    </row>
    <row r="43" spans="2:13" ht="27.75" customHeight="1" x14ac:dyDescent="0.15">
      <c r="B43" s="1186"/>
      <c r="C43" s="1187"/>
      <c r="D43" s="106"/>
      <c r="E43" s="1192" t="s">
        <v>33</v>
      </c>
      <c r="F43" s="1192"/>
      <c r="G43" s="1192"/>
      <c r="H43" s="1193"/>
      <c r="I43" s="358">
        <v>30188</v>
      </c>
      <c r="J43" s="359">
        <v>25994</v>
      </c>
      <c r="K43" s="359">
        <v>22128</v>
      </c>
      <c r="L43" s="359">
        <v>18174</v>
      </c>
      <c r="M43" s="360">
        <v>17024</v>
      </c>
    </row>
    <row r="44" spans="2:13" ht="27.75" customHeight="1" x14ac:dyDescent="0.15">
      <c r="B44" s="1186"/>
      <c r="C44" s="1187"/>
      <c r="D44" s="106"/>
      <c r="E44" s="1192" t="s">
        <v>34</v>
      </c>
      <c r="F44" s="1192"/>
      <c r="G44" s="1192"/>
      <c r="H44" s="1193"/>
      <c r="I44" s="358" t="s">
        <v>488</v>
      </c>
      <c r="J44" s="359" t="s">
        <v>488</v>
      </c>
      <c r="K44" s="359" t="s">
        <v>488</v>
      </c>
      <c r="L44" s="359" t="s">
        <v>488</v>
      </c>
      <c r="M44" s="360" t="s">
        <v>488</v>
      </c>
    </row>
    <row r="45" spans="2:13" ht="27.75" customHeight="1" x14ac:dyDescent="0.15">
      <c r="B45" s="1186"/>
      <c r="C45" s="1187"/>
      <c r="D45" s="106"/>
      <c r="E45" s="1192" t="s">
        <v>35</v>
      </c>
      <c r="F45" s="1192"/>
      <c r="G45" s="1192"/>
      <c r="H45" s="1193"/>
      <c r="I45" s="358">
        <v>8980</v>
      </c>
      <c r="J45" s="359">
        <v>8424</v>
      </c>
      <c r="K45" s="359">
        <v>7713</v>
      </c>
      <c r="L45" s="359">
        <v>7335</v>
      </c>
      <c r="M45" s="360">
        <v>7283</v>
      </c>
    </row>
    <row r="46" spans="2:13" ht="27.75" customHeight="1" x14ac:dyDescent="0.15">
      <c r="B46" s="1186"/>
      <c r="C46" s="1187"/>
      <c r="D46" s="107"/>
      <c r="E46" s="1192" t="s">
        <v>36</v>
      </c>
      <c r="F46" s="1192"/>
      <c r="G46" s="1192"/>
      <c r="H46" s="1193"/>
      <c r="I46" s="358">
        <v>5</v>
      </c>
      <c r="J46" s="359">
        <v>12</v>
      </c>
      <c r="K46" s="359">
        <v>4</v>
      </c>
      <c r="L46" s="359" t="s">
        <v>488</v>
      </c>
      <c r="M46" s="360">
        <v>70</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19768</v>
      </c>
      <c r="J50" s="359">
        <v>18625</v>
      </c>
      <c r="K50" s="359">
        <v>19391</v>
      </c>
      <c r="L50" s="359">
        <v>19166</v>
      </c>
      <c r="M50" s="360">
        <v>16313</v>
      </c>
    </row>
    <row r="51" spans="2:13" ht="27.75" customHeight="1" x14ac:dyDescent="0.15">
      <c r="B51" s="1186"/>
      <c r="C51" s="1187"/>
      <c r="D51" s="106"/>
      <c r="E51" s="1192" t="s">
        <v>42</v>
      </c>
      <c r="F51" s="1192"/>
      <c r="G51" s="1192"/>
      <c r="H51" s="1193"/>
      <c r="I51" s="358">
        <v>297</v>
      </c>
      <c r="J51" s="359">
        <v>234</v>
      </c>
      <c r="K51" s="359">
        <v>178</v>
      </c>
      <c r="L51" s="359">
        <v>134</v>
      </c>
      <c r="M51" s="360">
        <v>92</v>
      </c>
    </row>
    <row r="52" spans="2:13" ht="27.75" customHeight="1" x14ac:dyDescent="0.15">
      <c r="B52" s="1188"/>
      <c r="C52" s="1189"/>
      <c r="D52" s="106"/>
      <c r="E52" s="1192" t="s">
        <v>43</v>
      </c>
      <c r="F52" s="1192"/>
      <c r="G52" s="1192"/>
      <c r="H52" s="1193"/>
      <c r="I52" s="358">
        <v>53829</v>
      </c>
      <c r="J52" s="359">
        <v>51143</v>
      </c>
      <c r="K52" s="359">
        <v>50386</v>
      </c>
      <c r="L52" s="359">
        <v>47028</v>
      </c>
      <c r="M52" s="360">
        <v>45045</v>
      </c>
    </row>
    <row r="53" spans="2:13" ht="27.75" customHeight="1" thickBot="1" x14ac:dyDescent="0.2">
      <c r="B53" s="1199" t="s">
        <v>19</v>
      </c>
      <c r="C53" s="1200"/>
      <c r="D53" s="110"/>
      <c r="E53" s="1201" t="s">
        <v>44</v>
      </c>
      <c r="F53" s="1201"/>
      <c r="G53" s="1201"/>
      <c r="H53" s="1202"/>
      <c r="I53" s="361">
        <v>12550</v>
      </c>
      <c r="J53" s="362">
        <v>9820</v>
      </c>
      <c r="K53" s="362">
        <v>5420</v>
      </c>
      <c r="L53" s="362">
        <v>2436</v>
      </c>
      <c r="M53" s="363">
        <v>3703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7AcKQxvri5YTlG6mlLGG4pkDGThq8r3hiso4kjvW9DLECvrJruV8S8CJcitTh9qeskbJRjr4Q1lSiCcK1ePrA==" saltValue="1RQ1aU4lVkDrLjxWMO3e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8107</v>
      </c>
      <c r="G55" s="122">
        <v>7463</v>
      </c>
      <c r="H55" s="123">
        <v>7033</v>
      </c>
    </row>
    <row r="56" spans="2:8" ht="52.5" customHeight="1" x14ac:dyDescent="0.15">
      <c r="B56" s="124"/>
      <c r="C56" s="1213" t="s">
        <v>47</v>
      </c>
      <c r="D56" s="1213"/>
      <c r="E56" s="1214"/>
      <c r="F56" s="125">
        <v>3945</v>
      </c>
      <c r="G56" s="125">
        <v>3657</v>
      </c>
      <c r="H56" s="126">
        <v>3124</v>
      </c>
    </row>
    <row r="57" spans="2:8" ht="53.25" customHeight="1" x14ac:dyDescent="0.15">
      <c r="B57" s="124"/>
      <c r="C57" s="1215" t="s">
        <v>48</v>
      </c>
      <c r="D57" s="1215"/>
      <c r="E57" s="1216"/>
      <c r="F57" s="127">
        <v>9014</v>
      </c>
      <c r="G57" s="127">
        <v>10618</v>
      </c>
      <c r="H57" s="128">
        <v>8743</v>
      </c>
    </row>
    <row r="58" spans="2:8" ht="45.75" customHeight="1" x14ac:dyDescent="0.15">
      <c r="B58" s="129"/>
      <c r="C58" s="1203" t="s">
        <v>558</v>
      </c>
      <c r="D58" s="1204"/>
      <c r="E58" s="1205"/>
      <c r="F58" s="130">
        <v>3420</v>
      </c>
      <c r="G58" s="130">
        <v>3230</v>
      </c>
      <c r="H58" s="131">
        <v>3125</v>
      </c>
    </row>
    <row r="59" spans="2:8" ht="45.75" customHeight="1" x14ac:dyDescent="0.15">
      <c r="B59" s="129"/>
      <c r="C59" s="1203" t="s">
        <v>559</v>
      </c>
      <c r="D59" s="1204"/>
      <c r="E59" s="1205"/>
      <c r="F59" s="130">
        <v>3700</v>
      </c>
      <c r="G59" s="130">
        <v>3262</v>
      </c>
      <c r="H59" s="131">
        <v>2686</v>
      </c>
    </row>
    <row r="60" spans="2:8" ht="45.75" customHeight="1" x14ac:dyDescent="0.15">
      <c r="B60" s="129"/>
      <c r="C60" s="1203" t="s">
        <v>560</v>
      </c>
      <c r="D60" s="1204"/>
      <c r="E60" s="1205"/>
      <c r="F60" s="130"/>
      <c r="G60" s="130">
        <v>1200</v>
      </c>
      <c r="H60" s="131">
        <v>1103</v>
      </c>
    </row>
    <row r="61" spans="2:8" ht="45.75" customHeight="1" x14ac:dyDescent="0.15">
      <c r="B61" s="129"/>
      <c r="C61" s="1203" t="s">
        <v>561</v>
      </c>
      <c r="D61" s="1204"/>
      <c r="E61" s="1205"/>
      <c r="F61" s="130">
        <v>600</v>
      </c>
      <c r="G61" s="130">
        <v>600</v>
      </c>
      <c r="H61" s="131">
        <v>594</v>
      </c>
    </row>
    <row r="62" spans="2:8" ht="45.75" customHeight="1" thickBot="1" x14ac:dyDescent="0.2">
      <c r="B62" s="132"/>
      <c r="C62" s="1206" t="s">
        <v>562</v>
      </c>
      <c r="D62" s="1207"/>
      <c r="E62" s="1208"/>
      <c r="F62" s="133">
        <v>464</v>
      </c>
      <c r="G62" s="133">
        <v>464</v>
      </c>
      <c r="H62" s="134">
        <v>464</v>
      </c>
    </row>
    <row r="63" spans="2:8" ht="52.5" customHeight="1" thickBot="1" x14ac:dyDescent="0.2">
      <c r="B63" s="135"/>
      <c r="C63" s="1209" t="s">
        <v>49</v>
      </c>
      <c r="D63" s="1209"/>
      <c r="E63" s="1210"/>
      <c r="F63" s="136">
        <v>21066</v>
      </c>
      <c r="G63" s="136">
        <v>21738</v>
      </c>
      <c r="H63" s="137">
        <v>18900</v>
      </c>
    </row>
    <row r="64" spans="2:8" x14ac:dyDescent="0.15"/>
  </sheetData>
  <sheetProtection algorithmName="SHA-512" hashValue="F3ECm4A2BqD/xdf4edjyFK8pZ+Ugv+Kc89XNFgr6PWm2ViVdI6T1TIn/uqzEDd7xTNv/rpWgh2gl2j+wgU60Xw==" saltValue="V9wxWJ9ZOWLN0kgKoP+o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85320</v>
      </c>
      <c r="E3" s="156"/>
      <c r="F3" s="157">
        <v>70166</v>
      </c>
      <c r="G3" s="158"/>
      <c r="H3" s="159"/>
    </row>
    <row r="4" spans="1:8" x14ac:dyDescent="0.15">
      <c r="A4" s="160"/>
      <c r="B4" s="161"/>
      <c r="C4" s="162"/>
      <c r="D4" s="163">
        <v>43066</v>
      </c>
      <c r="E4" s="164"/>
      <c r="F4" s="165">
        <v>36115</v>
      </c>
      <c r="G4" s="166"/>
      <c r="H4" s="167"/>
    </row>
    <row r="5" spans="1:8" x14ac:dyDescent="0.15">
      <c r="A5" s="148" t="s">
        <v>520</v>
      </c>
      <c r="B5" s="153"/>
      <c r="C5" s="154"/>
      <c r="D5" s="155">
        <v>85608</v>
      </c>
      <c r="E5" s="156"/>
      <c r="F5" s="157">
        <v>70329</v>
      </c>
      <c r="G5" s="158"/>
      <c r="H5" s="159"/>
    </row>
    <row r="6" spans="1:8" x14ac:dyDescent="0.15">
      <c r="A6" s="160"/>
      <c r="B6" s="161"/>
      <c r="C6" s="162"/>
      <c r="D6" s="163">
        <v>60807</v>
      </c>
      <c r="E6" s="164"/>
      <c r="F6" s="165">
        <v>39403</v>
      </c>
      <c r="G6" s="166"/>
      <c r="H6" s="167"/>
    </row>
    <row r="7" spans="1:8" x14ac:dyDescent="0.15">
      <c r="A7" s="148" t="s">
        <v>521</v>
      </c>
      <c r="B7" s="153"/>
      <c r="C7" s="154"/>
      <c r="D7" s="155">
        <v>89035</v>
      </c>
      <c r="E7" s="156"/>
      <c r="F7" s="157">
        <v>71871</v>
      </c>
      <c r="G7" s="158"/>
      <c r="H7" s="159"/>
    </row>
    <row r="8" spans="1:8" x14ac:dyDescent="0.15">
      <c r="A8" s="160"/>
      <c r="B8" s="161"/>
      <c r="C8" s="162"/>
      <c r="D8" s="163">
        <v>60258</v>
      </c>
      <c r="E8" s="164"/>
      <c r="F8" s="165">
        <v>38232</v>
      </c>
      <c r="G8" s="166"/>
      <c r="H8" s="167"/>
    </row>
    <row r="9" spans="1:8" x14ac:dyDescent="0.15">
      <c r="A9" s="148" t="s">
        <v>522</v>
      </c>
      <c r="B9" s="153"/>
      <c r="C9" s="154"/>
      <c r="D9" s="155">
        <v>76677</v>
      </c>
      <c r="E9" s="156"/>
      <c r="F9" s="157">
        <v>71807</v>
      </c>
      <c r="G9" s="158"/>
      <c r="H9" s="159"/>
    </row>
    <row r="10" spans="1:8" x14ac:dyDescent="0.15">
      <c r="A10" s="160"/>
      <c r="B10" s="161"/>
      <c r="C10" s="162"/>
      <c r="D10" s="163">
        <v>44188</v>
      </c>
      <c r="E10" s="164"/>
      <c r="F10" s="165">
        <v>37333</v>
      </c>
      <c r="G10" s="166"/>
      <c r="H10" s="167"/>
    </row>
    <row r="11" spans="1:8" x14ac:dyDescent="0.15">
      <c r="A11" s="148" t="s">
        <v>523</v>
      </c>
      <c r="B11" s="153"/>
      <c r="C11" s="154"/>
      <c r="D11" s="155">
        <v>77736</v>
      </c>
      <c r="E11" s="156"/>
      <c r="F11" s="157">
        <v>80821</v>
      </c>
      <c r="G11" s="158"/>
      <c r="H11" s="159"/>
    </row>
    <row r="12" spans="1:8" x14ac:dyDescent="0.15">
      <c r="A12" s="160"/>
      <c r="B12" s="161"/>
      <c r="C12" s="168"/>
      <c r="D12" s="163">
        <v>52023</v>
      </c>
      <c r="E12" s="164"/>
      <c r="F12" s="165">
        <v>49586</v>
      </c>
      <c r="G12" s="166"/>
      <c r="H12" s="167"/>
    </row>
    <row r="13" spans="1:8" x14ac:dyDescent="0.15">
      <c r="A13" s="148"/>
      <c r="B13" s="153"/>
      <c r="C13" s="169"/>
      <c r="D13" s="170">
        <v>82875</v>
      </c>
      <c r="E13" s="171"/>
      <c r="F13" s="172">
        <v>72999</v>
      </c>
      <c r="G13" s="173"/>
      <c r="H13" s="159"/>
    </row>
    <row r="14" spans="1:8" x14ac:dyDescent="0.15">
      <c r="A14" s="160"/>
      <c r="B14" s="161"/>
      <c r="C14" s="162"/>
      <c r="D14" s="163">
        <v>52068</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5.92</v>
      </c>
      <c r="C19" s="174">
        <f>ROUND(VALUE(SUBSTITUTE(実質収支比率等に係る経年分析!G$48,"▲","-")),2)</f>
        <v>3.77</v>
      </c>
      <c r="D19" s="174">
        <f>ROUND(VALUE(SUBSTITUTE(実質収支比率等に係る経年分析!H$48,"▲","-")),2)</f>
        <v>4.6500000000000004</v>
      </c>
      <c r="E19" s="174">
        <f>ROUND(VALUE(SUBSTITUTE(実質収支比率等に係る経年分析!I$48,"▲","-")),2)</f>
        <v>4.63</v>
      </c>
      <c r="F19" s="174">
        <f>ROUND(VALUE(SUBSTITUTE(実質収支比率等に係る経年分析!J$48,"▲","-")),2)</f>
        <v>3.99</v>
      </c>
    </row>
    <row r="20" spans="1:11" x14ac:dyDescent="0.15">
      <c r="A20" s="174" t="s">
        <v>53</v>
      </c>
      <c r="B20" s="174">
        <f>ROUND(VALUE(SUBSTITUTE(実質収支比率等に係る経年分析!F$47,"▲","-")),2)</f>
        <v>29.96</v>
      </c>
      <c r="C20" s="174">
        <f>ROUND(VALUE(SUBSTITUTE(実質収支比率等に係る経年分析!G$47,"▲","-")),2)</f>
        <v>27.01</v>
      </c>
      <c r="D20" s="174">
        <f>ROUND(VALUE(SUBSTITUTE(実質収支比率等に係る経年分析!H$47,"▲","-")),2)</f>
        <v>29.16</v>
      </c>
      <c r="E20" s="174">
        <f>ROUND(VALUE(SUBSTITUTE(実質収支比率等に係る経年分析!I$47,"▲","-")),2)</f>
        <v>27.58</v>
      </c>
      <c r="F20" s="174">
        <f>ROUND(VALUE(SUBSTITUTE(実質収支比率等に係る経年分析!J$47,"▲","-")),2)</f>
        <v>26.12</v>
      </c>
    </row>
    <row r="21" spans="1:11" x14ac:dyDescent="0.15">
      <c r="A21" s="174" t="s">
        <v>54</v>
      </c>
      <c r="B21" s="174">
        <f>IF(ISNUMBER(VALUE(SUBSTITUTE(実質収支比率等に係る経年分析!F$49,"▲","-"))),ROUND(VALUE(SUBSTITUTE(実質収支比率等に係る経年分析!F$49,"▲","-")),2),NA())</f>
        <v>-3.51</v>
      </c>
      <c r="C21" s="174">
        <f>IF(ISNUMBER(VALUE(SUBSTITUTE(実質収支比率等に係る経年分析!G$49,"▲","-"))),ROUND(VALUE(SUBSTITUTE(実質収支比率等に係る経年分析!G$49,"▲","-")),2),NA())</f>
        <v>-3.67</v>
      </c>
      <c r="D21" s="174">
        <f>IF(ISNUMBER(VALUE(SUBSTITUTE(実質収支比率等に係る経年分析!H$49,"▲","-"))),ROUND(VALUE(SUBSTITUTE(実質収支比率等に係る経年分析!H$49,"▲","-")),2),NA())</f>
        <v>3.5</v>
      </c>
      <c r="E21" s="174">
        <f>IF(ISNUMBER(VALUE(SUBSTITUTE(実質収支比率等に係る経年分析!I$49,"▲","-"))),ROUND(VALUE(SUBSTITUTE(実質収支比率等に係る経年分析!I$49,"▲","-")),2),NA())</f>
        <v>-2.52</v>
      </c>
      <c r="F21" s="174">
        <f>IF(ISNUMBER(VALUE(SUBSTITUTE(実質収支比率等に係る経年分析!J$49,"▲","-"))),ROUND(VALUE(SUBSTITUTE(実質収支比率等に係る経年分析!J$49,"▲","-")),2),NA())</f>
        <v>-2.2599999999999998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1.1200000000000001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4.2699999999999996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5.1100000000000003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4.6399999999999997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9.0500000000000007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5642</v>
      </c>
      <c r="E42" s="176"/>
      <c r="F42" s="176"/>
      <c r="G42" s="176">
        <f>'実質公債費比率（分子）の構造'!L$52</f>
        <v>5537</v>
      </c>
      <c r="H42" s="176"/>
      <c r="I42" s="176"/>
      <c r="J42" s="176">
        <f>'実質公債費比率（分子）の構造'!M$52</f>
        <v>5457</v>
      </c>
      <c r="K42" s="176"/>
      <c r="L42" s="176"/>
      <c r="M42" s="176">
        <f>'実質公債費比率（分子）の構造'!N$52</f>
        <v>5473</v>
      </c>
      <c r="N42" s="176"/>
      <c r="O42" s="176"/>
      <c r="P42" s="176">
        <f>'実質公債費比率（分子）の構造'!O$52</f>
        <v>5384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114</v>
      </c>
      <c r="C44" s="176"/>
      <c r="D44" s="176"/>
      <c r="E44" s="176">
        <f>'実質公債費比率（分子）の構造'!L$50</f>
        <v>77</v>
      </c>
      <c r="F44" s="176"/>
      <c r="G44" s="176"/>
      <c r="H44" s="176">
        <f>'実質公債費比率（分子）の構造'!M$50</f>
        <v>8</v>
      </c>
      <c r="I44" s="176"/>
      <c r="J44" s="176"/>
      <c r="K44" s="176">
        <f>'実質公債費比率（分子）の構造'!N$50</f>
        <v>14</v>
      </c>
      <c r="L44" s="176"/>
      <c r="M44" s="176"/>
      <c r="N44" s="176">
        <f>'実質公債費比率（分子）の構造'!O$50</f>
        <v>24</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2427</v>
      </c>
      <c r="C46" s="176"/>
      <c r="D46" s="176"/>
      <c r="E46" s="176">
        <f>'実質公債費比率（分子）の構造'!L$48</f>
        <v>1890</v>
      </c>
      <c r="F46" s="176"/>
      <c r="G46" s="176"/>
      <c r="H46" s="176">
        <f>'実質公債費比率（分子）の構造'!M$48</f>
        <v>2001</v>
      </c>
      <c r="I46" s="176"/>
      <c r="J46" s="176"/>
      <c r="K46" s="176">
        <f>'実質公債費比率（分子）の構造'!N$48</f>
        <v>1890</v>
      </c>
      <c r="L46" s="176"/>
      <c r="M46" s="176"/>
      <c r="N46" s="176">
        <f>'実質公債費比率（分子）の構造'!O$48</f>
        <v>1815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5160</v>
      </c>
      <c r="C49" s="176"/>
      <c r="D49" s="176"/>
      <c r="E49" s="176">
        <f>'実質公債費比率（分子）の構造'!L$45</f>
        <v>5187</v>
      </c>
      <c r="F49" s="176"/>
      <c r="G49" s="176"/>
      <c r="H49" s="176">
        <f>'実質公債費比率（分子）の構造'!M$45</f>
        <v>5007</v>
      </c>
      <c r="I49" s="176"/>
      <c r="J49" s="176"/>
      <c r="K49" s="176">
        <f>'実質公債費比率（分子）の構造'!N$45</f>
        <v>5227</v>
      </c>
      <c r="L49" s="176"/>
      <c r="M49" s="176"/>
      <c r="N49" s="176">
        <f>'実質公債費比率（分子）の構造'!O$45</f>
        <v>5249</v>
      </c>
      <c r="O49" s="176"/>
      <c r="P49" s="176"/>
    </row>
    <row r="50" spans="1:16" x14ac:dyDescent="0.15">
      <c r="A50" s="176" t="s">
        <v>67</v>
      </c>
      <c r="B50" s="176" t="e">
        <f>NA()</f>
        <v>#N/A</v>
      </c>
      <c r="C50" s="176">
        <f>IF(ISNUMBER('実質公債費比率（分子）の構造'!K$53),'実質公債費比率（分子）の構造'!K$53,NA())</f>
        <v>2059</v>
      </c>
      <c r="D50" s="176" t="e">
        <f>NA()</f>
        <v>#N/A</v>
      </c>
      <c r="E50" s="176" t="e">
        <f>NA()</f>
        <v>#N/A</v>
      </c>
      <c r="F50" s="176">
        <f>IF(ISNUMBER('実質公債費比率（分子）の構造'!L$53),'実質公債費比率（分子）の構造'!L$53,NA())</f>
        <v>1617</v>
      </c>
      <c r="G50" s="176" t="e">
        <f>NA()</f>
        <v>#N/A</v>
      </c>
      <c r="H50" s="176" t="e">
        <f>NA()</f>
        <v>#N/A</v>
      </c>
      <c r="I50" s="176">
        <f>IF(ISNUMBER('実質公債費比率（分子）の構造'!M$53),'実質公債費比率（分子）の構造'!M$53,NA())</f>
        <v>1559</v>
      </c>
      <c r="J50" s="176" t="e">
        <f>NA()</f>
        <v>#N/A</v>
      </c>
      <c r="K50" s="176" t="e">
        <f>NA()</f>
        <v>#N/A</v>
      </c>
      <c r="L50" s="176">
        <f>IF(ISNUMBER('実質公債費比率（分子）の構造'!N$53),'実質公債費比率（分子）の構造'!N$53,NA())</f>
        <v>1658</v>
      </c>
      <c r="M50" s="176" t="e">
        <f>NA()</f>
        <v>#N/A</v>
      </c>
      <c r="N50" s="176" t="e">
        <f>NA()</f>
        <v>#N/A</v>
      </c>
      <c r="O50" s="176">
        <f>IF(ISNUMBER('実質公債費比率（分子）の構造'!O$53),'実質公債費比率（分子）の構造'!O$53,NA())</f>
        <v>1704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53829</v>
      </c>
      <c r="E56" s="175"/>
      <c r="F56" s="175"/>
      <c r="G56" s="175">
        <f>'将来負担比率（分子）の構造'!J$52</f>
        <v>51143</v>
      </c>
      <c r="H56" s="175"/>
      <c r="I56" s="175"/>
      <c r="J56" s="175">
        <f>'将来負担比率（分子）の構造'!K$52</f>
        <v>50386</v>
      </c>
      <c r="K56" s="175"/>
      <c r="L56" s="175"/>
      <c r="M56" s="175">
        <f>'将来負担比率（分子）の構造'!L$52</f>
        <v>47028</v>
      </c>
      <c r="N56" s="175"/>
      <c r="O56" s="175"/>
      <c r="P56" s="175">
        <f>'将来負担比率（分子）の構造'!M$52</f>
        <v>45045</v>
      </c>
    </row>
    <row r="57" spans="1:16" x14ac:dyDescent="0.15">
      <c r="A57" s="175" t="s">
        <v>42</v>
      </c>
      <c r="B57" s="175"/>
      <c r="C57" s="175"/>
      <c r="D57" s="175">
        <f>'将来負担比率（分子）の構造'!I$51</f>
        <v>297</v>
      </c>
      <c r="E57" s="175"/>
      <c r="F57" s="175"/>
      <c r="G57" s="175">
        <f>'将来負担比率（分子）の構造'!J$51</f>
        <v>234</v>
      </c>
      <c r="H57" s="175"/>
      <c r="I57" s="175"/>
      <c r="J57" s="175">
        <f>'将来負担比率（分子）の構造'!K$51</f>
        <v>178</v>
      </c>
      <c r="K57" s="175"/>
      <c r="L57" s="175"/>
      <c r="M57" s="175">
        <f>'将来負担比率（分子）の構造'!L$51</f>
        <v>134</v>
      </c>
      <c r="N57" s="175"/>
      <c r="O57" s="175"/>
      <c r="P57" s="175">
        <f>'将来負担比率（分子）の構造'!M$51</f>
        <v>92</v>
      </c>
    </row>
    <row r="58" spans="1:16" x14ac:dyDescent="0.15">
      <c r="A58" s="175" t="s">
        <v>41</v>
      </c>
      <c r="B58" s="175"/>
      <c r="C58" s="175"/>
      <c r="D58" s="175">
        <f>'将来負担比率（分子）の構造'!I$50</f>
        <v>19768</v>
      </c>
      <c r="E58" s="175"/>
      <c r="F58" s="175"/>
      <c r="G58" s="175">
        <f>'将来負担比率（分子）の構造'!J$50</f>
        <v>18625</v>
      </c>
      <c r="H58" s="175"/>
      <c r="I58" s="175"/>
      <c r="J58" s="175">
        <f>'将来負担比率（分子）の構造'!K$50</f>
        <v>19391</v>
      </c>
      <c r="K58" s="175"/>
      <c r="L58" s="175"/>
      <c r="M58" s="175">
        <f>'将来負担比率（分子）の構造'!L$50</f>
        <v>19166</v>
      </c>
      <c r="N58" s="175"/>
      <c r="O58" s="175"/>
      <c r="P58" s="175">
        <f>'将来負担比率（分子）の構造'!M$50</f>
        <v>16313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v>
      </c>
      <c r="C61" s="175"/>
      <c r="D61" s="175"/>
      <c r="E61" s="175">
        <f>'将来負担比率（分子）の構造'!J$46</f>
        <v>12</v>
      </c>
      <c r="F61" s="175"/>
      <c r="G61" s="175"/>
      <c r="H61" s="175">
        <f>'将来負担比率（分子）の構造'!K$46</f>
        <v>4</v>
      </c>
      <c r="I61" s="175"/>
      <c r="J61" s="175"/>
      <c r="K61" s="175" t="str">
        <f>'将来負担比率（分子）の構造'!L$46</f>
        <v>-</v>
      </c>
      <c r="L61" s="175"/>
      <c r="M61" s="175"/>
      <c r="N61" s="175">
        <f>'将来負担比率（分子）の構造'!M$46</f>
        <v>70</v>
      </c>
      <c r="O61" s="175"/>
      <c r="P61" s="175"/>
    </row>
    <row r="62" spans="1:16" x14ac:dyDescent="0.15">
      <c r="A62" s="175" t="s">
        <v>35</v>
      </c>
      <c r="B62" s="175">
        <f>'将来負担比率（分子）の構造'!I$45</f>
        <v>8980</v>
      </c>
      <c r="C62" s="175"/>
      <c r="D62" s="175"/>
      <c r="E62" s="175">
        <f>'将来負担比率（分子）の構造'!J$45</f>
        <v>8424</v>
      </c>
      <c r="F62" s="175"/>
      <c r="G62" s="175"/>
      <c r="H62" s="175">
        <f>'将来負担比率（分子）の構造'!K$45</f>
        <v>7713</v>
      </c>
      <c r="I62" s="175"/>
      <c r="J62" s="175"/>
      <c r="K62" s="175">
        <f>'将来負担比率（分子）の構造'!L$45</f>
        <v>7335</v>
      </c>
      <c r="L62" s="175"/>
      <c r="M62" s="175"/>
      <c r="N62" s="175">
        <f>'将来負担比率（分子）の構造'!M$45</f>
        <v>7283</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30188</v>
      </c>
      <c r="C64" s="175"/>
      <c r="D64" s="175"/>
      <c r="E64" s="175">
        <f>'将来負担比率（分子）の構造'!J$43</f>
        <v>25994</v>
      </c>
      <c r="F64" s="175"/>
      <c r="G64" s="175"/>
      <c r="H64" s="175">
        <f>'将来負担比率（分子）の構造'!K$43</f>
        <v>22128</v>
      </c>
      <c r="I64" s="175"/>
      <c r="J64" s="175"/>
      <c r="K64" s="175">
        <f>'将来負担比率（分子）の構造'!L$43</f>
        <v>18174</v>
      </c>
      <c r="L64" s="175"/>
      <c r="M64" s="175"/>
      <c r="N64" s="175">
        <f>'将来負担比率（分子）の構造'!M$43</f>
        <v>17024</v>
      </c>
      <c r="O64" s="175"/>
      <c r="P64" s="175"/>
    </row>
    <row r="65" spans="1:16" x14ac:dyDescent="0.15">
      <c r="A65" s="175" t="s">
        <v>32</v>
      </c>
      <c r="B65" s="175">
        <f>'将来負担比率（分子）の構造'!I$42</f>
        <v>141</v>
      </c>
      <c r="C65" s="175"/>
      <c r="D65" s="175"/>
      <c r="E65" s="175">
        <f>'将来負担比率（分子）の構造'!J$42</f>
        <v>39</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47131</v>
      </c>
      <c r="C66" s="175"/>
      <c r="D66" s="175"/>
      <c r="E66" s="175">
        <f>'将来負担比率（分子）の構造'!J$41</f>
        <v>45353</v>
      </c>
      <c r="F66" s="175"/>
      <c r="G66" s="175"/>
      <c r="H66" s="175">
        <f>'将来負担比率（分子）の構造'!K$41</f>
        <v>45528</v>
      </c>
      <c r="I66" s="175"/>
      <c r="J66" s="175"/>
      <c r="K66" s="175">
        <f>'将来負担比率（分子）の構造'!L$41</f>
        <v>43255</v>
      </c>
      <c r="L66" s="175"/>
      <c r="M66" s="175"/>
      <c r="N66" s="175">
        <f>'将来負担比率（分子）の構造'!M$41</f>
        <v>40776</v>
      </c>
      <c r="O66" s="175"/>
      <c r="P66" s="175"/>
    </row>
    <row r="67" spans="1:16" x14ac:dyDescent="0.15">
      <c r="A67" s="175" t="s">
        <v>71</v>
      </c>
      <c r="B67" s="175" t="e">
        <f>NA()</f>
        <v>#N/A</v>
      </c>
      <c r="C67" s="175">
        <f>IF(ISNUMBER('将来負担比率（分子）の構造'!I$53), IF('将来負担比率（分子）の構造'!I$53 &lt; 0, 0, '将来負担比率（分子）の構造'!I$53), NA())</f>
        <v>12550</v>
      </c>
      <c r="D67" s="175" t="e">
        <f>NA()</f>
        <v>#N/A</v>
      </c>
      <c r="E67" s="175" t="e">
        <f>NA()</f>
        <v>#N/A</v>
      </c>
      <c r="F67" s="175">
        <f>IF(ISNUMBER('将来負担比率（分子）の構造'!J$53), IF('将来負担比率（分子）の構造'!J$53 &lt; 0, 0, '将来負担比率（分子）の構造'!J$53), NA())</f>
        <v>9820</v>
      </c>
      <c r="G67" s="175" t="e">
        <f>NA()</f>
        <v>#N/A</v>
      </c>
      <c r="H67" s="175" t="e">
        <f>NA()</f>
        <v>#N/A</v>
      </c>
      <c r="I67" s="175">
        <f>IF(ISNUMBER('将来負担比率（分子）の構造'!K$53), IF('将来負担比率（分子）の構造'!K$53 &lt; 0, 0, '将来負担比率（分子）の構造'!K$53), NA())</f>
        <v>5420</v>
      </c>
      <c r="J67" s="175" t="e">
        <f>NA()</f>
        <v>#N/A</v>
      </c>
      <c r="K67" s="175" t="e">
        <f>NA()</f>
        <v>#N/A</v>
      </c>
      <c r="L67" s="175">
        <f>IF(ISNUMBER('将来負担比率（分子）の構造'!L$53), IF('将来負担比率（分子）の構造'!L$53 &lt; 0, 0, '将来負担比率（分子）の構造'!L$53), NA())</f>
        <v>2436</v>
      </c>
      <c r="M67" s="175" t="e">
        <f>NA()</f>
        <v>#N/A</v>
      </c>
      <c r="N67" s="175" t="e">
        <f>NA()</f>
        <v>#N/A</v>
      </c>
      <c r="O67" s="175">
        <f>IF(ISNUMBER('将来負担比率（分子）の構造'!M$53), IF('将来負担比率（分子）の構造'!M$53 &lt; 0, 0, '将来負担比率（分子）の構造'!M$53), NA())</f>
        <v>3703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8107</v>
      </c>
      <c r="C72" s="179">
        <f>基金残高に係る経年分析!G55</f>
        <v>7463</v>
      </c>
      <c r="D72" s="179">
        <f>基金残高に係る経年分析!H55</f>
        <v>7033</v>
      </c>
    </row>
    <row r="73" spans="1:16" x14ac:dyDescent="0.15">
      <c r="A73" s="178" t="s">
        <v>74</v>
      </c>
      <c r="B73" s="179">
        <f>基金残高に係る経年分析!F56</f>
        <v>3945</v>
      </c>
      <c r="C73" s="179">
        <f>基金残高に係る経年分析!G56</f>
        <v>3657</v>
      </c>
      <c r="D73" s="179">
        <f>基金残高に係る経年分析!H56</f>
        <v>3124</v>
      </c>
    </row>
    <row r="74" spans="1:16" x14ac:dyDescent="0.15">
      <c r="A74" s="178" t="s">
        <v>75</v>
      </c>
      <c r="B74" s="179">
        <f>基金残高に係る経年分析!F57</f>
        <v>9014</v>
      </c>
      <c r="C74" s="179">
        <f>基金残高に係る経年分析!G57</f>
        <v>10618</v>
      </c>
      <c r="D74" s="179">
        <f>基金残高に係る経年分析!H57</f>
        <v>8743</v>
      </c>
    </row>
  </sheetData>
  <sheetProtection algorithmName="SHA-512" hashValue="3i4OmmV/mcVENoNzwm1F/PlCrV68g3o4sIYKDbIvVphpzCmqMy+4SW9jKhVONy+veDjHGjFyUk3Pi5p5e2YguA==" saltValue="9j6krKvGsAXNO6MtynMu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2025-03-18T01:28:14Z</cp:lastPrinted>
  <dcterms:created xsi:type="dcterms:W3CDTF">2025-02-19T00:39:43Z</dcterms:created>
  <dcterms:modified xsi:type="dcterms:W3CDTF">2025-03-19T05:19:00Z</dcterms:modified>
  <cp:category/>
</cp:coreProperties>
</file>